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Giovanni\Dropbox\CM_TORINO\DATA4ACTION\DATABASE\EXCEL+LINEE GUIDA\EXCEL\"/>
    </mc:Choice>
  </mc:AlternateContent>
  <bookViews>
    <workbookView xWindow="0" yWindow="0" windowWidth="20490" windowHeight="6855"/>
  </bookViews>
  <sheets>
    <sheet name="GLOBALE" sheetId="8" r:id="rId1"/>
    <sheet name="Residenza" sheetId="2" r:id="rId2"/>
    <sheet name="Trasporti" sheetId="3" r:id="rId3"/>
    <sheet name="Terziario" sheetId="4" r:id="rId4"/>
    <sheet name="Agricoltura" sheetId="5" r:id="rId5"/>
    <sheet name="PATTO_SINDACI" sheetId="1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4" i="10" l="1"/>
  <c r="S44" i="10"/>
  <c r="R50" i="10"/>
  <c r="M50" i="10"/>
  <c r="L50" i="10"/>
  <c r="L44" i="10"/>
  <c r="K44" i="10"/>
  <c r="J50" i="10"/>
  <c r="J44" i="10"/>
  <c r="I50" i="10"/>
  <c r="I44" i="10"/>
  <c r="V22" i="10"/>
  <c r="V19" i="10"/>
  <c r="V16" i="10"/>
  <c r="K72" i="8" l="1"/>
  <c r="K78" i="8"/>
  <c r="H78" i="8"/>
  <c r="K74" i="8"/>
  <c r="H74" i="8"/>
  <c r="K73" i="8"/>
  <c r="H73" i="8"/>
  <c r="K71" i="8"/>
  <c r="H71" i="8"/>
  <c r="K70" i="8"/>
  <c r="H70" i="8"/>
  <c r="K69" i="8"/>
  <c r="K68" i="8"/>
  <c r="H68" i="8"/>
  <c r="K77" i="8"/>
  <c r="H77" i="8"/>
  <c r="N76" i="8"/>
  <c r="N75" i="8"/>
  <c r="D7" i="8" l="1"/>
  <c r="Q4" i="5" l="1"/>
  <c r="Q34" i="5" s="1"/>
  <c r="R7" i="4"/>
  <c r="R46" i="4" s="1"/>
  <c r="R4" i="4"/>
  <c r="R43" i="4" s="1"/>
  <c r="Q8" i="3"/>
  <c r="Q43" i="3" s="1"/>
  <c r="R7" i="2"/>
  <c r="R4" i="2"/>
  <c r="P8" i="3"/>
  <c r="P43" i="3" s="1"/>
  <c r="L8" i="3"/>
  <c r="L43" i="3" s="1"/>
  <c r="H8" i="3"/>
  <c r="H43" i="3" s="1"/>
  <c r="D8" i="3"/>
  <c r="D43" i="3" s="1"/>
  <c r="I8" i="3"/>
  <c r="I43" i="3" s="1"/>
  <c r="O8" i="3"/>
  <c r="K8" i="3"/>
  <c r="K43" i="3" s="1"/>
  <c r="G8" i="3"/>
  <c r="G43" i="3" s="1"/>
  <c r="C8" i="3"/>
  <c r="C43" i="3" s="1"/>
  <c r="M8" i="3"/>
  <c r="M43" i="3" s="1"/>
  <c r="N8" i="3"/>
  <c r="N43" i="3" s="1"/>
  <c r="J8" i="3"/>
  <c r="J43" i="3" s="1"/>
  <c r="F8" i="3"/>
  <c r="F43" i="3" s="1"/>
  <c r="E8" i="3"/>
  <c r="E43" i="3" s="1"/>
  <c r="G9" i="3"/>
  <c r="H21" i="8" s="1"/>
  <c r="C9" i="3"/>
  <c r="M6" i="3"/>
  <c r="I6" i="3"/>
  <c r="E6" i="3"/>
  <c r="G5" i="3"/>
  <c r="E4" i="3"/>
  <c r="F18" i="8" s="1"/>
  <c r="O6" i="3"/>
  <c r="G6" i="3"/>
  <c r="E5" i="3"/>
  <c r="H9" i="3"/>
  <c r="I21" i="8" s="1"/>
  <c r="D9" i="3"/>
  <c r="E21" i="8" s="1"/>
  <c r="J6" i="3"/>
  <c r="H5" i="3"/>
  <c r="F4" i="3"/>
  <c r="G18" i="8" s="1"/>
  <c r="F9" i="3"/>
  <c r="G21" i="8" s="1"/>
  <c r="P6" i="3"/>
  <c r="L6" i="3"/>
  <c r="H6" i="3"/>
  <c r="D6" i="3"/>
  <c r="F5" i="3"/>
  <c r="H4" i="3"/>
  <c r="I18" i="8" s="1"/>
  <c r="E9" i="3"/>
  <c r="F21" i="8" s="1"/>
  <c r="K6" i="3"/>
  <c r="C6" i="3"/>
  <c r="G4" i="3"/>
  <c r="H18" i="8" s="1"/>
  <c r="N6" i="3"/>
  <c r="F6" i="3"/>
  <c r="P7" i="3"/>
  <c r="P42" i="3" s="1"/>
  <c r="L7" i="3"/>
  <c r="L42" i="3" s="1"/>
  <c r="H7" i="3"/>
  <c r="H42" i="3" s="1"/>
  <c r="D7" i="3"/>
  <c r="D42" i="3" s="1"/>
  <c r="O7" i="3"/>
  <c r="K7" i="3"/>
  <c r="K42" i="3" s="1"/>
  <c r="G7" i="3"/>
  <c r="G42" i="3" s="1"/>
  <c r="C7" i="3"/>
  <c r="C42" i="3" s="1"/>
  <c r="N7" i="3"/>
  <c r="N42" i="3" s="1"/>
  <c r="F7" i="3"/>
  <c r="F42" i="3" s="1"/>
  <c r="M7" i="3"/>
  <c r="M42" i="3" s="1"/>
  <c r="I7" i="3"/>
  <c r="I42" i="3" s="1"/>
  <c r="E7" i="3"/>
  <c r="E42" i="3" s="1"/>
  <c r="J7" i="3"/>
  <c r="J42" i="3" s="1"/>
  <c r="H38" i="10"/>
  <c r="H44" i="10" s="1"/>
  <c r="F72" i="8"/>
  <c r="I72" i="8"/>
  <c r="F7" i="8"/>
  <c r="J68" i="8" s="1"/>
  <c r="G68" i="8" l="1"/>
  <c r="G23" i="10"/>
  <c r="G24" i="10" s="1"/>
  <c r="R43" i="2"/>
  <c r="R11" i="8"/>
  <c r="R46" i="2"/>
  <c r="R14" i="8"/>
  <c r="O43" i="3"/>
  <c r="O42" i="3"/>
  <c r="I23" i="10"/>
  <c r="D21" i="8"/>
  <c r="J78" i="8"/>
  <c r="J74" i="8"/>
  <c r="J73" i="8"/>
  <c r="J71" i="8"/>
  <c r="J77" i="8"/>
  <c r="J70" i="8"/>
  <c r="J69" i="8"/>
  <c r="G77" i="8"/>
  <c r="M75" i="8"/>
  <c r="J72" i="8"/>
  <c r="G78" i="8"/>
  <c r="G74" i="8"/>
  <c r="G73" i="8"/>
  <c r="G71" i="8"/>
  <c r="G70" i="8"/>
  <c r="M76" i="8"/>
  <c r="M28" i="5"/>
  <c r="J30" i="5"/>
  <c r="G30" i="5"/>
  <c r="I51" i="10" l="1"/>
  <c r="I52" i="10" s="1"/>
  <c r="I24" i="10"/>
  <c r="M29" i="5" l="1"/>
  <c r="K36" i="2"/>
  <c r="H36" i="2"/>
  <c r="K35" i="2"/>
  <c r="H35" i="2"/>
  <c r="N5" i="5" l="1"/>
  <c r="J5" i="5"/>
  <c r="J35" i="5" s="1"/>
  <c r="F5" i="5"/>
  <c r="L5" i="5"/>
  <c r="L35" i="5" s="1"/>
  <c r="O5" i="5"/>
  <c r="O35" i="5" s="1"/>
  <c r="G5" i="5"/>
  <c r="G35" i="5" s="1"/>
  <c r="M5" i="5"/>
  <c r="M35" i="5" s="1"/>
  <c r="I5" i="5"/>
  <c r="I35" i="5" s="1"/>
  <c r="E5" i="5"/>
  <c r="E35" i="5" s="1"/>
  <c r="P5" i="5"/>
  <c r="P35" i="5" s="1"/>
  <c r="H5" i="5"/>
  <c r="H35" i="5" s="1"/>
  <c r="D5" i="5"/>
  <c r="D35" i="5" s="1"/>
  <c r="K5" i="5"/>
  <c r="K35" i="5" s="1"/>
  <c r="C5" i="5"/>
  <c r="N41" i="3"/>
  <c r="J41" i="3"/>
  <c r="F41" i="3"/>
  <c r="H40" i="3"/>
  <c r="D41" i="3"/>
  <c r="O41" i="3"/>
  <c r="G41" i="3"/>
  <c r="C41" i="3"/>
  <c r="M41" i="3"/>
  <c r="I41" i="3"/>
  <c r="E41" i="3"/>
  <c r="G40" i="3"/>
  <c r="L41" i="3"/>
  <c r="H41" i="3"/>
  <c r="F40" i="3"/>
  <c r="K41" i="3"/>
  <c r="E40" i="3"/>
  <c r="F4" i="2"/>
  <c r="L7" i="2"/>
  <c r="J4" i="2"/>
  <c r="P7" i="2"/>
  <c r="N4" i="2"/>
  <c r="D7" i="2"/>
  <c r="O7" i="2"/>
  <c r="K7" i="2"/>
  <c r="G7" i="2"/>
  <c r="Q4" i="2"/>
  <c r="M4" i="2"/>
  <c r="I4" i="2"/>
  <c r="E4" i="2"/>
  <c r="N7" i="2"/>
  <c r="J7" i="2"/>
  <c r="F7" i="2"/>
  <c r="L4" i="2"/>
  <c r="H4" i="2"/>
  <c r="D4" i="2"/>
  <c r="M7" i="2"/>
  <c r="E7" i="2"/>
  <c r="O4" i="2"/>
  <c r="K4" i="2"/>
  <c r="P4" i="2"/>
  <c r="Q7" i="2"/>
  <c r="I7" i="2"/>
  <c r="G4" i="2"/>
  <c r="H7" i="2"/>
  <c r="P41" i="3" l="1"/>
  <c r="J23" i="10"/>
  <c r="H18" i="10"/>
  <c r="H46" i="10" s="1"/>
  <c r="G18" i="10"/>
  <c r="C35" i="5"/>
  <c r="L26" i="10"/>
  <c r="G39" i="3"/>
  <c r="F39" i="3"/>
  <c r="H39" i="3"/>
  <c r="H45" i="3" s="1"/>
  <c r="E39" i="3"/>
  <c r="I46" i="2"/>
  <c r="H43" i="2"/>
  <c r="M43" i="2"/>
  <c r="K46" i="2"/>
  <c r="E46" i="2"/>
  <c r="N46" i="2"/>
  <c r="O46" i="2"/>
  <c r="K43" i="2"/>
  <c r="D43" i="2"/>
  <c r="F46" i="2"/>
  <c r="I43" i="2"/>
  <c r="G46" i="2"/>
  <c r="F43" i="2"/>
  <c r="H46" i="2"/>
  <c r="J46" i="2"/>
  <c r="P46" i="2"/>
  <c r="Q46" i="2"/>
  <c r="L43" i="2"/>
  <c r="J43" i="2"/>
  <c r="G43" i="2"/>
  <c r="M46" i="2"/>
  <c r="E43" i="2"/>
  <c r="D46" i="2"/>
  <c r="L46" i="2"/>
  <c r="M37" i="2"/>
  <c r="I30" i="5"/>
  <c r="L28" i="5"/>
  <c r="F30" i="5"/>
  <c r="G36" i="2"/>
  <c r="G39" i="2"/>
  <c r="J39" i="2"/>
  <c r="F35" i="5"/>
  <c r="J35" i="2"/>
  <c r="J36" i="2"/>
  <c r="G35" i="2"/>
  <c r="M38" i="2"/>
  <c r="N35" i="5"/>
  <c r="F10" i="3"/>
  <c r="H10" i="3"/>
  <c r="E10" i="3"/>
  <c r="G10" i="3"/>
  <c r="N43" i="2"/>
  <c r="J51" i="10" l="1"/>
  <c r="J24" i="10"/>
  <c r="L54" i="10"/>
  <c r="H46" i="3"/>
  <c r="I84" i="8"/>
  <c r="E11" i="3"/>
  <c r="F45" i="8"/>
  <c r="G11" i="3"/>
  <c r="H45" i="8"/>
  <c r="H11" i="3"/>
  <c r="I45" i="8"/>
  <c r="F11" i="3"/>
  <c r="G45" i="8"/>
  <c r="F45" i="3"/>
  <c r="E45" i="3"/>
  <c r="G45" i="3"/>
  <c r="L29" i="5"/>
  <c r="O43" i="2"/>
  <c r="J52" i="10" l="1"/>
  <c r="F46" i="3"/>
  <c r="G84" i="8"/>
  <c r="E46" i="3"/>
  <c r="F84" i="8"/>
  <c r="G46" i="3"/>
  <c r="H84" i="8"/>
  <c r="P43" i="2"/>
  <c r="Q43" i="2"/>
  <c r="K9" i="2" l="1"/>
  <c r="I11" i="2"/>
  <c r="I12" i="2"/>
  <c r="I9" i="2"/>
  <c r="I10" i="2"/>
  <c r="I48" i="2" l="1"/>
  <c r="I49" i="2"/>
  <c r="K48" i="2"/>
  <c r="K10" i="2"/>
  <c r="K12" i="2"/>
  <c r="I8" i="2"/>
  <c r="K8" i="2"/>
  <c r="K11" i="2"/>
  <c r="M11" i="2"/>
  <c r="M12" i="2"/>
  <c r="M9" i="2"/>
  <c r="M10" i="2"/>
  <c r="M49" i="2" l="1"/>
  <c r="K49" i="2"/>
  <c r="M48" i="2"/>
  <c r="N8" i="2"/>
  <c r="N9" i="2"/>
  <c r="K47" i="2"/>
  <c r="F9" i="2"/>
  <c r="L9" i="2"/>
  <c r="J10" i="2"/>
  <c r="H12" i="2"/>
  <c r="M8" i="2"/>
  <c r="N12" i="2"/>
  <c r="F12" i="2"/>
  <c r="L12" i="2"/>
  <c r="J9" i="2"/>
  <c r="I47" i="2"/>
  <c r="H11" i="2"/>
  <c r="N11" i="2"/>
  <c r="F11" i="2"/>
  <c r="L10" i="2"/>
  <c r="J12" i="2"/>
  <c r="H10" i="2"/>
  <c r="G10" i="2"/>
  <c r="G11" i="2"/>
  <c r="G12" i="2"/>
  <c r="G9" i="2"/>
  <c r="H8" i="2"/>
  <c r="N10" i="2"/>
  <c r="F10" i="2"/>
  <c r="L11" i="2"/>
  <c r="J11" i="2"/>
  <c r="H9" i="2"/>
  <c r="F49" i="2" l="1"/>
  <c r="H48" i="2"/>
  <c r="G49" i="2"/>
  <c r="L48" i="2"/>
  <c r="N48" i="2"/>
  <c r="N49" i="2"/>
  <c r="L49" i="2"/>
  <c r="J49" i="2"/>
  <c r="G48" i="2"/>
  <c r="H49" i="2"/>
  <c r="J48" i="2"/>
  <c r="F48" i="2"/>
  <c r="O10" i="2"/>
  <c r="N47" i="2"/>
  <c r="L8" i="2"/>
  <c r="O9" i="2"/>
  <c r="J8" i="2"/>
  <c r="O12" i="2"/>
  <c r="F8" i="2"/>
  <c r="G8" i="2"/>
  <c r="H47" i="2"/>
  <c r="O11" i="2"/>
  <c r="M47" i="2"/>
  <c r="O48" i="2" l="1"/>
  <c r="O49" i="2"/>
  <c r="Q9" i="2"/>
  <c r="P11" i="2"/>
  <c r="O8" i="2"/>
  <c r="F47" i="2"/>
  <c r="Q12" i="2"/>
  <c r="P10" i="2"/>
  <c r="L47" i="2"/>
  <c r="G47" i="2"/>
  <c r="E12" i="2"/>
  <c r="E11" i="2"/>
  <c r="E9" i="2"/>
  <c r="E10" i="2"/>
  <c r="Q11" i="2"/>
  <c r="P9" i="2"/>
  <c r="J47" i="2"/>
  <c r="Q10" i="2"/>
  <c r="P12" i="2"/>
  <c r="Q8" i="2"/>
  <c r="P48" i="2" l="1"/>
  <c r="Q48" i="2"/>
  <c r="E48" i="2"/>
  <c r="Q49" i="2"/>
  <c r="E49" i="2"/>
  <c r="P49" i="2"/>
  <c r="Q47" i="2"/>
  <c r="P8" i="2"/>
  <c r="O47" i="2"/>
  <c r="D11" i="2" l="1"/>
  <c r="D10" i="2"/>
  <c r="J18" i="10" s="1"/>
  <c r="J46" i="10" s="1"/>
  <c r="P47" i="2"/>
  <c r="E8" i="2"/>
  <c r="D9" i="2"/>
  <c r="L18" i="10" s="1"/>
  <c r="L46" i="10" s="1"/>
  <c r="D12" i="2"/>
  <c r="D8" i="2"/>
  <c r="T18" i="10" l="1"/>
  <c r="T46" i="10" s="1"/>
  <c r="S18" i="10"/>
  <c r="S46" i="10" s="1"/>
  <c r="K18" i="10"/>
  <c r="K46" i="10" s="1"/>
  <c r="D48" i="2"/>
  <c r="D49" i="2"/>
  <c r="D47" i="2"/>
  <c r="E47" i="2"/>
  <c r="K39" i="2" l="1"/>
  <c r="N37" i="2" l="1"/>
  <c r="H39" i="2"/>
  <c r="N38" i="2" l="1"/>
  <c r="F35" i="3" l="1"/>
  <c r="G35" i="3"/>
  <c r="P4" i="5" l="1"/>
  <c r="D4" i="5"/>
  <c r="O4" i="5"/>
  <c r="K4" i="5"/>
  <c r="G4" i="5"/>
  <c r="L4" i="5"/>
  <c r="F4" i="5"/>
  <c r="H4" i="5"/>
  <c r="N4" i="5"/>
  <c r="J4" i="5"/>
  <c r="C4" i="5"/>
  <c r="M4" i="5"/>
  <c r="I4" i="5"/>
  <c r="E4" i="5"/>
  <c r="M6" i="5" l="1"/>
  <c r="M34" i="5"/>
  <c r="M36" i="5" s="1"/>
  <c r="N34" i="5"/>
  <c r="N36" i="5" s="1"/>
  <c r="N6" i="5"/>
  <c r="D34" i="5"/>
  <c r="D36" i="5" s="1"/>
  <c r="D6" i="5"/>
  <c r="P34" i="5"/>
  <c r="P36" i="5" s="1"/>
  <c r="P6" i="5"/>
  <c r="C34" i="5"/>
  <c r="C36" i="5" s="1"/>
  <c r="C6" i="5"/>
  <c r="G6" i="5"/>
  <c r="G34" i="5"/>
  <c r="G36" i="5" s="1"/>
  <c r="F34" i="5"/>
  <c r="F36" i="5" s="1"/>
  <c r="F6" i="5"/>
  <c r="J34" i="5"/>
  <c r="J36" i="5" s="1"/>
  <c r="J6" i="5"/>
  <c r="E6" i="5"/>
  <c r="E34" i="5"/>
  <c r="E36" i="5" s="1"/>
  <c r="I6" i="5"/>
  <c r="I34" i="5"/>
  <c r="I36" i="5" s="1"/>
  <c r="H34" i="5"/>
  <c r="H36" i="5" s="1"/>
  <c r="H6" i="5"/>
  <c r="L6" i="5"/>
  <c r="L34" i="5"/>
  <c r="L36" i="5" s="1"/>
  <c r="K6" i="5"/>
  <c r="K34" i="5"/>
  <c r="K36" i="5" s="1"/>
  <c r="G26" i="10"/>
  <c r="O34" i="5"/>
  <c r="O36" i="5" s="1"/>
  <c r="O6" i="5"/>
  <c r="P85" i="8" l="1"/>
  <c r="O37" i="5"/>
  <c r="G85" i="8"/>
  <c r="F37" i="5"/>
  <c r="G7" i="5"/>
  <c r="H46" i="8"/>
  <c r="W2" i="5"/>
  <c r="P7" i="5"/>
  <c r="Q46" i="8"/>
  <c r="M7" i="5"/>
  <c r="N46" i="8"/>
  <c r="L46" i="8"/>
  <c r="K7" i="5"/>
  <c r="L7" i="5"/>
  <c r="M46" i="8"/>
  <c r="F85" i="8"/>
  <c r="E37" i="5"/>
  <c r="C7" i="5"/>
  <c r="D46" i="8"/>
  <c r="Q85" i="8"/>
  <c r="P37" i="5"/>
  <c r="K28" i="5"/>
  <c r="E85" i="8"/>
  <c r="D37" i="5"/>
  <c r="O46" i="8"/>
  <c r="N7" i="5"/>
  <c r="L85" i="8"/>
  <c r="K37" i="5"/>
  <c r="I85" i="8"/>
  <c r="H37" i="5"/>
  <c r="J46" i="8"/>
  <c r="I7" i="5"/>
  <c r="V26" i="10"/>
  <c r="J7" i="5"/>
  <c r="K46" i="8"/>
  <c r="G46" i="8"/>
  <c r="F7" i="5"/>
  <c r="H85" i="8"/>
  <c r="G37" i="5"/>
  <c r="O85" i="8"/>
  <c r="N37" i="5"/>
  <c r="M85" i="8"/>
  <c r="L37" i="5"/>
  <c r="P46" i="8"/>
  <c r="O7" i="5"/>
  <c r="I46" i="8"/>
  <c r="H7" i="5"/>
  <c r="J85" i="8"/>
  <c r="I37" i="5"/>
  <c r="F46" i="8"/>
  <c r="E7" i="5"/>
  <c r="K85" i="8"/>
  <c r="J37" i="5"/>
  <c r="D85" i="8"/>
  <c r="C37" i="5"/>
  <c r="E30" i="5" s="1"/>
  <c r="E46" i="8"/>
  <c r="D7" i="5"/>
  <c r="N85" i="8"/>
  <c r="M37" i="5"/>
  <c r="W3" i="5" l="1"/>
  <c r="K29" i="5"/>
  <c r="H30" i="5"/>
  <c r="G35" i="4" l="1"/>
  <c r="J35" i="4"/>
  <c r="J36" i="4"/>
  <c r="G36" i="4"/>
  <c r="G39" i="4"/>
  <c r="K39" i="4"/>
  <c r="H36" i="4"/>
  <c r="M37" i="4"/>
  <c r="M38" i="4" l="1"/>
  <c r="J39" i="4"/>
  <c r="K36" i="4"/>
  <c r="K35" i="4"/>
  <c r="N37" i="4"/>
  <c r="H35" i="4"/>
  <c r="N38" i="4" l="1"/>
  <c r="H39" i="4"/>
  <c r="D4" i="4" l="1"/>
  <c r="E4" i="4"/>
  <c r="F4" i="4"/>
  <c r="G4" i="4"/>
  <c r="H4" i="4"/>
  <c r="I4" i="4"/>
  <c r="J4" i="4"/>
  <c r="K4" i="4"/>
  <c r="L4" i="4"/>
  <c r="M4" i="4"/>
  <c r="N4" i="4"/>
  <c r="O4" i="4"/>
  <c r="P4" i="4"/>
  <c r="Q4" i="4" l="1"/>
  <c r="M43" i="4"/>
  <c r="M11" i="8"/>
  <c r="E11" i="8"/>
  <c r="E43" i="4"/>
  <c r="O43" i="4"/>
  <c r="O11" i="8"/>
  <c r="K11" i="8"/>
  <c r="K43" i="4"/>
  <c r="G43" i="4"/>
  <c r="G11" i="8"/>
  <c r="I43" i="4"/>
  <c r="I11" i="8"/>
  <c r="N11" i="8"/>
  <c r="N43" i="4"/>
  <c r="J43" i="4"/>
  <c r="J11" i="8"/>
  <c r="F11" i="8"/>
  <c r="F43" i="4"/>
  <c r="G17" i="10"/>
  <c r="P43" i="4"/>
  <c r="P11" i="8"/>
  <c r="L11" i="8"/>
  <c r="L43" i="4"/>
  <c r="H43" i="4"/>
  <c r="H11" i="8"/>
  <c r="D11" i="8"/>
  <c r="D43" i="4"/>
  <c r="G20" i="10" l="1"/>
  <c r="Q43" i="4"/>
  <c r="Q11" i="8"/>
  <c r="E7" i="4"/>
  <c r="F7" i="4"/>
  <c r="G7" i="4"/>
  <c r="H7" i="4"/>
  <c r="I7" i="4"/>
  <c r="J7" i="4"/>
  <c r="K7" i="4"/>
  <c r="L7" i="4"/>
  <c r="M7" i="4"/>
  <c r="N7" i="4"/>
  <c r="O7" i="4"/>
  <c r="P7" i="4"/>
  <c r="Q7" i="4"/>
  <c r="D7" i="4" l="1"/>
  <c r="O14" i="8"/>
  <c r="O46" i="4"/>
  <c r="K46" i="4"/>
  <c r="K14" i="8"/>
  <c r="G14" i="8"/>
  <c r="G46" i="4"/>
  <c r="N46" i="4"/>
  <c r="N14" i="8"/>
  <c r="J14" i="8"/>
  <c r="J46" i="4"/>
  <c r="F46" i="4"/>
  <c r="F14" i="8"/>
  <c r="G27" i="10"/>
  <c r="G38" i="10" s="1"/>
  <c r="Q14" i="8"/>
  <c r="Q46" i="4"/>
  <c r="M46" i="4"/>
  <c r="M14" i="8"/>
  <c r="I14" i="8"/>
  <c r="I46" i="4"/>
  <c r="E46" i="4"/>
  <c r="E14" i="8"/>
  <c r="I69" i="8"/>
  <c r="P46" i="4"/>
  <c r="H17" i="10"/>
  <c r="P14" i="8"/>
  <c r="L14" i="8"/>
  <c r="L46" i="4"/>
  <c r="H46" i="4"/>
  <c r="H14" i="8"/>
  <c r="D14" i="8"/>
  <c r="D46" i="4"/>
  <c r="H45" i="10" l="1"/>
  <c r="H48" i="10" s="1"/>
  <c r="H55" i="10" s="1"/>
  <c r="H20" i="10"/>
  <c r="G46" i="10"/>
  <c r="G44" i="10"/>
  <c r="G54" i="10"/>
  <c r="V54" i="10" s="1"/>
  <c r="G50" i="10"/>
  <c r="G47" i="10"/>
  <c r="V47" i="10" s="1"/>
  <c r="G51" i="10"/>
  <c r="G45" i="10"/>
  <c r="G48" i="10" l="1"/>
  <c r="V44" i="10"/>
  <c r="H27" i="10"/>
  <c r="V50" i="10"/>
  <c r="G52" i="10"/>
  <c r="G55" i="10" l="1"/>
  <c r="I35" i="3" l="1"/>
  <c r="L34" i="3" s="1"/>
  <c r="L33" i="3"/>
  <c r="M33" i="3" l="1"/>
  <c r="J35" i="3"/>
  <c r="M34" i="3" s="1"/>
  <c r="C5" i="3" l="1"/>
  <c r="D5" i="3"/>
  <c r="C4" i="3"/>
  <c r="D4" i="3"/>
  <c r="I5" i="3"/>
  <c r="I40" i="3" l="1"/>
  <c r="D40" i="3"/>
  <c r="C40" i="3"/>
  <c r="I9" i="3"/>
  <c r="J21" i="8" s="1"/>
  <c r="E18" i="8"/>
  <c r="D10" i="3"/>
  <c r="D39" i="3"/>
  <c r="D18" i="8"/>
  <c r="C39" i="3"/>
  <c r="C10" i="3"/>
  <c r="C45" i="3" l="1"/>
  <c r="C46" i="3" s="1"/>
  <c r="E35" i="3" s="1"/>
  <c r="D45" i="3"/>
  <c r="E84" i="8" s="1"/>
  <c r="D45" i="8"/>
  <c r="C11" i="3"/>
  <c r="D11" i="3"/>
  <c r="E45" i="8"/>
  <c r="I4" i="3"/>
  <c r="J5" i="3"/>
  <c r="D84" i="8" l="1"/>
  <c r="D46" i="3"/>
  <c r="J40" i="3"/>
  <c r="J18" i="8"/>
  <c r="I10" i="3"/>
  <c r="I39" i="3"/>
  <c r="I45" i="3" s="1"/>
  <c r="J9" i="3"/>
  <c r="K21" i="8" s="1"/>
  <c r="J4" i="3" l="1"/>
  <c r="K5" i="3"/>
  <c r="J84" i="8"/>
  <c r="I46" i="3"/>
  <c r="I11" i="3"/>
  <c r="J45" i="8"/>
  <c r="K40" i="3" l="1"/>
  <c r="K9" i="3"/>
  <c r="L21" i="8" s="1"/>
  <c r="K18" i="8"/>
  <c r="J10" i="3"/>
  <c r="J39" i="3"/>
  <c r="J45" i="3" s="1"/>
  <c r="J46" i="3" l="1"/>
  <c r="K84" i="8"/>
  <c r="J11" i="3"/>
  <c r="K45" i="8"/>
  <c r="K4" i="3"/>
  <c r="L5" i="3"/>
  <c r="L40" i="3" l="1"/>
  <c r="L9" i="3"/>
  <c r="M21" i="8" s="1"/>
  <c r="L18" i="8"/>
  <c r="K10" i="3"/>
  <c r="K39" i="3"/>
  <c r="K45" i="3" s="1"/>
  <c r="L4" i="3" l="1"/>
  <c r="M5" i="3"/>
  <c r="K46" i="3"/>
  <c r="L84" i="8"/>
  <c r="L45" i="8"/>
  <c r="K11" i="3"/>
  <c r="M40" i="3" l="1"/>
  <c r="M9" i="3"/>
  <c r="N21" i="8" s="1"/>
  <c r="M18" i="8"/>
  <c r="L39" i="3"/>
  <c r="L45" i="3" s="1"/>
  <c r="L10" i="3"/>
  <c r="L11" i="3" l="1"/>
  <c r="M45" i="8"/>
  <c r="M4" i="3"/>
  <c r="N5" i="3"/>
  <c r="M84" i="8"/>
  <c r="L46" i="3"/>
  <c r="N40" i="3" l="1"/>
  <c r="N18" i="8"/>
  <c r="M10" i="3"/>
  <c r="M39" i="3"/>
  <c r="M45" i="3" s="1"/>
  <c r="N9" i="3"/>
  <c r="O21" i="8" s="1"/>
  <c r="M11" i="3" l="1"/>
  <c r="N45" i="8"/>
  <c r="M46" i="3"/>
  <c r="N84" i="8"/>
  <c r="N4" i="3"/>
  <c r="O5" i="3"/>
  <c r="O40" i="3" l="1"/>
  <c r="L23" i="10"/>
  <c r="O9" i="3"/>
  <c r="O18" i="8"/>
  <c r="N39" i="3"/>
  <c r="N45" i="3" s="1"/>
  <c r="N10" i="3"/>
  <c r="L51" i="10" l="1"/>
  <c r="L52" i="10" s="1"/>
  <c r="L24" i="10"/>
  <c r="O84" i="8"/>
  <c r="N46" i="3"/>
  <c r="P21" i="8"/>
  <c r="R23" i="10"/>
  <c r="O45" i="8"/>
  <c r="N11" i="3"/>
  <c r="O4" i="3"/>
  <c r="P5" i="3"/>
  <c r="P40" i="3" l="1"/>
  <c r="P9" i="3"/>
  <c r="Q21" i="8" s="1"/>
  <c r="P18" i="8"/>
  <c r="M23" i="10"/>
  <c r="O10" i="3"/>
  <c r="O39" i="3"/>
  <c r="O45" i="3" s="1"/>
  <c r="R24" i="10"/>
  <c r="R27" i="10" s="1"/>
  <c r="R51" i="10"/>
  <c r="R52" i="10" s="1"/>
  <c r="R55" i="10" s="1"/>
  <c r="M24" i="10" l="1"/>
  <c r="M51" i="10"/>
  <c r="V23" i="10"/>
  <c r="P84" i="8"/>
  <c r="O46" i="3"/>
  <c r="P4" i="3"/>
  <c r="O11" i="3"/>
  <c r="P45" i="8"/>
  <c r="Q18" i="8" l="1"/>
  <c r="P10" i="3"/>
  <c r="P39" i="3"/>
  <c r="P45" i="3" s="1"/>
  <c r="M52" i="10"/>
  <c r="V51" i="10"/>
  <c r="M27" i="10"/>
  <c r="V24" i="10"/>
  <c r="M55" i="10" l="1"/>
  <c r="V52" i="10"/>
  <c r="Q84" i="8"/>
  <c r="P46" i="3"/>
  <c r="K33" i="3"/>
  <c r="P11" i="3"/>
  <c r="W3" i="3" s="1"/>
  <c r="Q45" i="8"/>
  <c r="W2" i="3"/>
  <c r="H35" i="3" l="1"/>
  <c r="K34" i="3"/>
  <c r="M6" i="4" l="1"/>
  <c r="P6" i="4"/>
  <c r="G6" i="4"/>
  <c r="K6" i="4"/>
  <c r="K45" i="4" l="1"/>
  <c r="M45" i="4"/>
  <c r="G45" i="4"/>
  <c r="P45" i="4"/>
  <c r="J6" i="4"/>
  <c r="I6" i="4"/>
  <c r="L6" i="4"/>
  <c r="O6" i="4"/>
  <c r="H6" i="4"/>
  <c r="N6" i="4"/>
  <c r="N45" i="4" s="1"/>
  <c r="F6" i="4"/>
  <c r="E6" i="4"/>
  <c r="J45" i="4" l="1"/>
  <c r="H45" i="4"/>
  <c r="D6" i="4"/>
  <c r="E45" i="4"/>
  <c r="Q6" i="4"/>
  <c r="F45" i="4"/>
  <c r="O45" i="4"/>
  <c r="L45" i="4"/>
  <c r="I45" i="4"/>
  <c r="Q45" i="4" l="1"/>
  <c r="D45" i="4"/>
  <c r="I17" i="10"/>
  <c r="I45" i="10" l="1"/>
  <c r="E32" i="3" l="1"/>
  <c r="G32" i="3" l="1"/>
  <c r="M12" i="4" l="1"/>
  <c r="M20" i="8" s="1"/>
  <c r="I6" i="2"/>
  <c r="L6" i="2"/>
  <c r="F6" i="2"/>
  <c r="D6" i="2"/>
  <c r="H6" i="2"/>
  <c r="G6" i="2"/>
  <c r="G12" i="4"/>
  <c r="G20" i="8" s="1"/>
  <c r="O12" i="4"/>
  <c r="O20" i="8" s="1"/>
  <c r="I12" i="4"/>
  <c r="I20" i="8" s="1"/>
  <c r="I11" i="4"/>
  <c r="I19" i="8" s="1"/>
  <c r="M11" i="4"/>
  <c r="M19" i="8" s="1"/>
  <c r="O11" i="4"/>
  <c r="O19" i="8" s="1"/>
  <c r="G11" i="4"/>
  <c r="G19" i="8" s="1"/>
  <c r="D13" i="8" l="1"/>
  <c r="D45" i="2"/>
  <c r="D44" i="2" s="1"/>
  <c r="D52" i="2" s="1"/>
  <c r="I18" i="10"/>
  <c r="D5" i="2"/>
  <c r="F13" i="8"/>
  <c r="F5" i="2"/>
  <c r="F13" i="2" s="1"/>
  <c r="F45" i="2"/>
  <c r="F44" i="2" s="1"/>
  <c r="F52" i="2" s="1"/>
  <c r="M6" i="2"/>
  <c r="L5" i="2"/>
  <c r="L13" i="2" s="1"/>
  <c r="L45" i="2"/>
  <c r="L44" i="2" s="1"/>
  <c r="L52" i="2" s="1"/>
  <c r="L13" i="8"/>
  <c r="I45" i="2"/>
  <c r="I44" i="2" s="1"/>
  <c r="I52" i="2" s="1"/>
  <c r="I5" i="2"/>
  <c r="I13" i="2" s="1"/>
  <c r="I13" i="8"/>
  <c r="P6" i="2"/>
  <c r="G5" i="2"/>
  <c r="G13" i="2" s="1"/>
  <c r="G13" i="8"/>
  <c r="G45" i="2"/>
  <c r="G44" i="2" s="1"/>
  <c r="G52" i="2" s="1"/>
  <c r="H5" i="2"/>
  <c r="H13" i="2" s="1"/>
  <c r="H13" i="8"/>
  <c r="H45" i="2"/>
  <c r="H44" i="2" s="1"/>
  <c r="H52" i="2" s="1"/>
  <c r="P12" i="4"/>
  <c r="P20" i="8" s="1"/>
  <c r="Q12" i="4"/>
  <c r="K11" i="4"/>
  <c r="K19" i="8" s="1"/>
  <c r="L11" i="4"/>
  <c r="L19" i="8" s="1"/>
  <c r="J12" i="4"/>
  <c r="J20" i="8" s="1"/>
  <c r="K12" i="4"/>
  <c r="K20" i="8" s="1"/>
  <c r="J11" i="4"/>
  <c r="J19" i="8" s="1"/>
  <c r="H11" i="4"/>
  <c r="H19" i="8" s="1"/>
  <c r="P11" i="4"/>
  <c r="P19" i="8" s="1"/>
  <c r="L12" i="4"/>
  <c r="L20" i="8" s="1"/>
  <c r="H12" i="4"/>
  <c r="H20" i="8" s="1"/>
  <c r="Q11" i="4"/>
  <c r="Q19" i="8" s="1"/>
  <c r="Q20" i="8" l="1"/>
  <c r="K6" i="2"/>
  <c r="G14" i="2"/>
  <c r="G43" i="8"/>
  <c r="Q6" i="2"/>
  <c r="H14" i="2"/>
  <c r="H43" i="8"/>
  <c r="P5" i="2"/>
  <c r="P13" i="2" s="1"/>
  <c r="P45" i="2"/>
  <c r="P44" i="2" s="1"/>
  <c r="P52" i="2" s="1"/>
  <c r="P13" i="8"/>
  <c r="L53" i="2"/>
  <c r="L82" i="8"/>
  <c r="F36" i="2"/>
  <c r="D13" i="2"/>
  <c r="F35" i="2"/>
  <c r="N6" i="2"/>
  <c r="O6" i="2"/>
  <c r="J6" i="2"/>
  <c r="G53" i="2"/>
  <c r="G82" i="8"/>
  <c r="I43" i="8"/>
  <c r="I14" i="2"/>
  <c r="L14" i="2"/>
  <c r="L43" i="8"/>
  <c r="F53" i="2"/>
  <c r="F82" i="8"/>
  <c r="I46" i="10"/>
  <c r="V18" i="10"/>
  <c r="I20" i="10"/>
  <c r="E6" i="2"/>
  <c r="H82" i="8"/>
  <c r="H53" i="2"/>
  <c r="I82" i="8"/>
  <c r="I53" i="2"/>
  <c r="M13" i="8"/>
  <c r="M5" i="2"/>
  <c r="M13" i="2" s="1"/>
  <c r="M45" i="2"/>
  <c r="M44" i="2" s="1"/>
  <c r="M52" i="2" s="1"/>
  <c r="F14" i="2"/>
  <c r="F43" i="8"/>
  <c r="D53" i="2"/>
  <c r="F39" i="2" s="1"/>
  <c r="D82" i="8"/>
  <c r="N12" i="4"/>
  <c r="N20" i="8" s="1"/>
  <c r="N11" i="4"/>
  <c r="N19" i="8" s="1"/>
  <c r="E45" i="2" l="1"/>
  <c r="E44" i="2" s="1"/>
  <c r="E52" i="2" s="1"/>
  <c r="E5" i="2"/>
  <c r="E13" i="2" s="1"/>
  <c r="E13" i="8"/>
  <c r="V46" i="10"/>
  <c r="I48" i="10"/>
  <c r="D14" i="2"/>
  <c r="D43" i="8"/>
  <c r="K13" i="8"/>
  <c r="K5" i="2"/>
  <c r="K13" i="2" s="1"/>
  <c r="K45" i="2"/>
  <c r="K44" i="2" s="1"/>
  <c r="K52" i="2" s="1"/>
  <c r="M82" i="8"/>
  <c r="M53" i="2"/>
  <c r="J13" i="8"/>
  <c r="J5" i="2"/>
  <c r="J13" i="2" s="1"/>
  <c r="J45" i="2"/>
  <c r="J44" i="2" s="1"/>
  <c r="J52" i="2" s="1"/>
  <c r="N13" i="8"/>
  <c r="N45" i="2"/>
  <c r="N44" i="2" s="1"/>
  <c r="N52" i="2" s="1"/>
  <c r="N5" i="2"/>
  <c r="N13" i="2" s="1"/>
  <c r="P82" i="8"/>
  <c r="P53" i="2"/>
  <c r="Q45" i="2"/>
  <c r="Q44" i="2" s="1"/>
  <c r="Q52" i="2" s="1"/>
  <c r="Q5" i="2"/>
  <c r="I36" i="2" s="1"/>
  <c r="Q13" i="8"/>
  <c r="M43" i="8"/>
  <c r="M14" i="2"/>
  <c r="I27" i="10"/>
  <c r="P43" i="8"/>
  <c r="P14" i="2"/>
  <c r="O45" i="2"/>
  <c r="O44" i="2" s="1"/>
  <c r="O52" i="2" s="1"/>
  <c r="O13" i="8"/>
  <c r="O5" i="2"/>
  <c r="O13" i="2" s="1"/>
  <c r="M8" i="4"/>
  <c r="M9" i="4"/>
  <c r="I10" i="4"/>
  <c r="I9" i="4"/>
  <c r="H32" i="3"/>
  <c r="O9" i="4"/>
  <c r="M10" i="4"/>
  <c r="G10" i="4"/>
  <c r="G8" i="4"/>
  <c r="O10" i="4"/>
  <c r="O8" i="4"/>
  <c r="I8" i="4"/>
  <c r="O17" i="8" l="1"/>
  <c r="O49" i="4"/>
  <c r="G17" i="8"/>
  <c r="G49" i="4"/>
  <c r="O82" i="8"/>
  <c r="O53" i="2"/>
  <c r="K43" i="8"/>
  <c r="K14" i="2"/>
  <c r="I55" i="10"/>
  <c r="E82" i="8"/>
  <c r="E53" i="2"/>
  <c r="P8" i="4"/>
  <c r="I15" i="8"/>
  <c r="I47" i="4"/>
  <c r="I5" i="4"/>
  <c r="I13" i="4" s="1"/>
  <c r="G47" i="4"/>
  <c r="G15" i="8"/>
  <c r="M15" i="8"/>
  <c r="M47" i="4"/>
  <c r="M5" i="4"/>
  <c r="M13" i="4" s="1"/>
  <c r="J53" i="2"/>
  <c r="J82" i="8"/>
  <c r="I49" i="4"/>
  <c r="I17" i="8"/>
  <c r="O14" i="2"/>
  <c r="O43" i="8"/>
  <c r="I35" i="2"/>
  <c r="Q13" i="2"/>
  <c r="N43" i="8"/>
  <c r="N14" i="2"/>
  <c r="J14" i="2"/>
  <c r="J43" i="8"/>
  <c r="O15" i="8"/>
  <c r="O47" i="4"/>
  <c r="O5" i="4"/>
  <c r="O13" i="4" s="1"/>
  <c r="M49" i="4"/>
  <c r="M17" i="8"/>
  <c r="O16" i="8"/>
  <c r="O12" i="8" s="1"/>
  <c r="O22" i="8" s="1"/>
  <c r="O23" i="8" s="1"/>
  <c r="O48" i="4"/>
  <c r="O44" i="4" s="1"/>
  <c r="O52" i="4" s="1"/>
  <c r="I48" i="4"/>
  <c r="I16" i="8"/>
  <c r="I12" i="8" s="1"/>
  <c r="I22" i="8" s="1"/>
  <c r="I23" i="8" s="1"/>
  <c r="M16" i="8"/>
  <c r="M48" i="4"/>
  <c r="Q53" i="2"/>
  <c r="Q82" i="8"/>
  <c r="L37" i="2"/>
  <c r="N53" i="2"/>
  <c r="N82" i="8"/>
  <c r="K82" i="8"/>
  <c r="K53" i="2"/>
  <c r="E43" i="8"/>
  <c r="E14" i="2"/>
  <c r="F12" i="4"/>
  <c r="F20" i="8" s="1"/>
  <c r="G9" i="4"/>
  <c r="G5" i="4" s="1"/>
  <c r="G13" i="4" s="1"/>
  <c r="P9" i="4"/>
  <c r="J32" i="3"/>
  <c r="Q9" i="4"/>
  <c r="K8" i="4"/>
  <c r="K9" i="4"/>
  <c r="J10" i="4"/>
  <c r="J8" i="4"/>
  <c r="H10" i="4"/>
  <c r="Q10" i="4"/>
  <c r="L9" i="4"/>
  <c r="H8" i="4"/>
  <c r="K10" i="4"/>
  <c r="J9" i="4"/>
  <c r="H9" i="4"/>
  <c r="Q8" i="4"/>
  <c r="L10" i="4"/>
  <c r="L8" i="4"/>
  <c r="L15" i="8" l="1"/>
  <c r="L47" i="4"/>
  <c r="L5" i="4"/>
  <c r="L13" i="4" s="1"/>
  <c r="H15" i="8"/>
  <c r="H47" i="4"/>
  <c r="H5" i="4"/>
  <c r="H13" i="4" s="1"/>
  <c r="L48" i="4"/>
  <c r="L16" i="8"/>
  <c r="G14" i="4"/>
  <c r="G44" i="8"/>
  <c r="G47" i="8" s="1"/>
  <c r="P10" i="4"/>
  <c r="L49" i="4"/>
  <c r="L17" i="8"/>
  <c r="Q16" i="8"/>
  <c r="Q48" i="4"/>
  <c r="Q15" i="8"/>
  <c r="Q47" i="4"/>
  <c r="Q5" i="4"/>
  <c r="J16" i="8"/>
  <c r="J48" i="4"/>
  <c r="Q17" i="8"/>
  <c r="Q49" i="4"/>
  <c r="Q44" i="4" s="1"/>
  <c r="Q52" i="4" s="1"/>
  <c r="H17" i="8"/>
  <c r="H49" i="4"/>
  <c r="H16" i="8"/>
  <c r="H48" i="4"/>
  <c r="K49" i="4"/>
  <c r="K17" i="8"/>
  <c r="K48" i="4"/>
  <c r="K16" i="8"/>
  <c r="K15" i="8"/>
  <c r="K47" i="4"/>
  <c r="K5" i="4"/>
  <c r="K13" i="4" s="1"/>
  <c r="P48" i="4"/>
  <c r="P16" i="8"/>
  <c r="I39" i="2"/>
  <c r="L38" i="2"/>
  <c r="J15" i="8"/>
  <c r="J47" i="4"/>
  <c r="J5" i="4"/>
  <c r="J13" i="4" s="1"/>
  <c r="J49" i="4"/>
  <c r="J17" i="8"/>
  <c r="F11" i="4"/>
  <c r="F19" i="8" s="1"/>
  <c r="M14" i="4"/>
  <c r="M44" i="8"/>
  <c r="M47" i="8" s="1"/>
  <c r="P47" i="4"/>
  <c r="P15" i="8"/>
  <c r="P5" i="4"/>
  <c r="P13" i="4" s="1"/>
  <c r="O53" i="4"/>
  <c r="O83" i="8"/>
  <c r="O86" i="8" s="1"/>
  <c r="O87" i="8" s="1"/>
  <c r="M44" i="4"/>
  <c r="M52" i="4" s="1"/>
  <c r="I14" i="4"/>
  <c r="I44" i="8"/>
  <c r="I47" i="8" s="1"/>
  <c r="G48" i="4"/>
  <c r="G44" i="4" s="1"/>
  <c r="G52" i="4" s="1"/>
  <c r="G16" i="8"/>
  <c r="G12" i="8" s="1"/>
  <c r="G22" i="8" s="1"/>
  <c r="G23" i="8" s="1"/>
  <c r="O44" i="8"/>
  <c r="O47" i="8" s="1"/>
  <c r="O14" i="4"/>
  <c r="Q43" i="8"/>
  <c r="Q14" i="2"/>
  <c r="X3" i="2" s="1"/>
  <c r="X2" i="2"/>
  <c r="M12" i="8"/>
  <c r="M22" i="8" s="1"/>
  <c r="M23" i="8" s="1"/>
  <c r="I44" i="4"/>
  <c r="I52" i="4" s="1"/>
  <c r="N9" i="4"/>
  <c r="N8" i="4"/>
  <c r="N10" i="4"/>
  <c r="J44" i="4" l="1"/>
  <c r="J52" i="4" s="1"/>
  <c r="K44" i="4"/>
  <c r="K52" i="4" s="1"/>
  <c r="K53" i="4" s="1"/>
  <c r="H12" i="8"/>
  <c r="H22" i="8" s="1"/>
  <c r="H23" i="8" s="1"/>
  <c r="N5" i="4"/>
  <c r="N13" i="4" s="1"/>
  <c r="N49" i="4"/>
  <c r="N17" i="8"/>
  <c r="Q12" i="8"/>
  <c r="Q13" i="4"/>
  <c r="I35" i="4"/>
  <c r="J44" i="8"/>
  <c r="J47" i="8" s="1"/>
  <c r="J14" i="4"/>
  <c r="K12" i="8"/>
  <c r="K22" i="8" s="1"/>
  <c r="K23" i="8" s="1"/>
  <c r="H44" i="4"/>
  <c r="H52" i="4" s="1"/>
  <c r="L44" i="8"/>
  <c r="L47" i="8" s="1"/>
  <c r="L14" i="4"/>
  <c r="I53" i="4"/>
  <c r="I83" i="8"/>
  <c r="I86" i="8" s="1"/>
  <c r="I87" i="8" s="1"/>
  <c r="M83" i="8"/>
  <c r="M86" i="8" s="1"/>
  <c r="M87" i="8" s="1"/>
  <c r="M53" i="4"/>
  <c r="P14" i="4"/>
  <c r="P44" i="8"/>
  <c r="P47" i="8" s="1"/>
  <c r="J53" i="4"/>
  <c r="J83" i="8"/>
  <c r="J86" i="8" s="1"/>
  <c r="J87" i="8" s="1"/>
  <c r="I71" i="8"/>
  <c r="H44" i="8"/>
  <c r="H47" i="8" s="1"/>
  <c r="H14" i="4"/>
  <c r="L44" i="4"/>
  <c r="L52" i="4" s="1"/>
  <c r="N15" i="8"/>
  <c r="N47" i="4"/>
  <c r="N48" i="4"/>
  <c r="N16" i="8"/>
  <c r="G83" i="8"/>
  <c r="G86" i="8" s="1"/>
  <c r="G87" i="8" s="1"/>
  <c r="G53" i="4"/>
  <c r="J12" i="8"/>
  <c r="J22" i="8" s="1"/>
  <c r="J23" i="8" s="1"/>
  <c r="K44" i="8"/>
  <c r="K47" i="8" s="1"/>
  <c r="K14" i="4"/>
  <c r="Q53" i="4"/>
  <c r="Q83" i="8"/>
  <c r="Q86" i="8" s="1"/>
  <c r="I36" i="4"/>
  <c r="P49" i="4"/>
  <c r="P44" i="4" s="1"/>
  <c r="P52" i="4" s="1"/>
  <c r="P17" i="8"/>
  <c r="P12" i="8" s="1"/>
  <c r="P22" i="8" s="1"/>
  <c r="P23" i="8" s="1"/>
  <c r="L12" i="8"/>
  <c r="L22" i="8" s="1"/>
  <c r="L23" i="8" s="1"/>
  <c r="K83" i="8" l="1"/>
  <c r="K86" i="8" s="1"/>
  <c r="K87" i="8" s="1"/>
  <c r="N12" i="8"/>
  <c r="N22" i="8" s="1"/>
  <c r="N23" i="8" s="1"/>
  <c r="P83" i="8"/>
  <c r="P86" i="8" s="1"/>
  <c r="P87" i="8" s="1"/>
  <c r="P53" i="4"/>
  <c r="L53" i="4"/>
  <c r="L83" i="8"/>
  <c r="L86" i="8" s="1"/>
  <c r="L87" i="8" s="1"/>
  <c r="N44" i="4"/>
  <c r="N52" i="4" s="1"/>
  <c r="I73" i="8"/>
  <c r="I74" i="8"/>
  <c r="Q87" i="8"/>
  <c r="I78" i="8"/>
  <c r="Q44" i="8"/>
  <c r="Q47" i="8" s="1"/>
  <c r="Q14" i="4"/>
  <c r="N14" i="4"/>
  <c r="N44" i="8"/>
  <c r="N47" i="8" s="1"/>
  <c r="I39" i="4"/>
  <c r="H53" i="4"/>
  <c r="H83" i="8"/>
  <c r="H86" i="8" s="1"/>
  <c r="H87" i="8" s="1"/>
  <c r="Q22" i="8"/>
  <c r="I68" i="8"/>
  <c r="E12" i="4"/>
  <c r="E20" i="8" s="1"/>
  <c r="F10" i="4"/>
  <c r="F8" i="4"/>
  <c r="F47" i="4" l="1"/>
  <c r="F15" i="8"/>
  <c r="F9" i="4"/>
  <c r="E11" i="4"/>
  <c r="E19" i="8" s="1"/>
  <c r="N53" i="4"/>
  <c r="N83" i="8"/>
  <c r="N86" i="8" s="1"/>
  <c r="N87" i="8" s="1"/>
  <c r="F17" i="8"/>
  <c r="F49" i="4"/>
  <c r="Q23" i="8"/>
  <c r="I70" i="8"/>
  <c r="I77" i="8"/>
  <c r="F48" i="4" l="1"/>
  <c r="F44" i="4" s="1"/>
  <c r="F52" i="4" s="1"/>
  <c r="F16" i="8"/>
  <c r="F12" i="8" s="1"/>
  <c r="F22" i="8" s="1"/>
  <c r="F23" i="8" s="1"/>
  <c r="F5" i="4"/>
  <c r="F13" i="4" s="1"/>
  <c r="F83" i="8" l="1"/>
  <c r="F86" i="8" s="1"/>
  <c r="F87" i="8" s="1"/>
  <c r="F53" i="4"/>
  <c r="F14" i="4"/>
  <c r="F44" i="8"/>
  <c r="F47" i="8" s="1"/>
  <c r="E8" i="4"/>
  <c r="E10" i="4"/>
  <c r="E47" i="4" l="1"/>
  <c r="E15" i="8"/>
  <c r="E49" i="4"/>
  <c r="E17" i="8"/>
  <c r="E9" i="4"/>
  <c r="D12" i="4"/>
  <c r="D11" i="4"/>
  <c r="D20" i="8" l="1"/>
  <c r="S17" i="10"/>
  <c r="T17" i="10"/>
  <c r="D19" i="8"/>
  <c r="E16" i="8"/>
  <c r="E12" i="8" s="1"/>
  <c r="E22" i="8" s="1"/>
  <c r="E23" i="8" s="1"/>
  <c r="E48" i="4"/>
  <c r="E44" i="4" s="1"/>
  <c r="E52" i="4" s="1"/>
  <c r="E5" i="4"/>
  <c r="E13" i="4" s="1"/>
  <c r="E53" i="4" l="1"/>
  <c r="E83" i="8"/>
  <c r="E86" i="8" s="1"/>
  <c r="E87" i="8" s="1"/>
  <c r="S45" i="10"/>
  <c r="S48" i="10" s="1"/>
  <c r="S55" i="10" s="1"/>
  <c r="S20" i="10"/>
  <c r="S27" i="10" s="1"/>
  <c r="E44" i="8"/>
  <c r="E47" i="8" s="1"/>
  <c r="E14" i="4"/>
  <c r="T20" i="10"/>
  <c r="T27" i="10" s="1"/>
  <c r="T45" i="10"/>
  <c r="T48" i="10" s="1"/>
  <c r="T55" i="10" s="1"/>
  <c r="D8" i="4" l="1"/>
  <c r="D9" i="4"/>
  <c r="D10" i="4"/>
  <c r="D15" i="8" l="1"/>
  <c r="D47" i="4"/>
  <c r="K17" i="10"/>
  <c r="D5" i="4"/>
  <c r="D48" i="4"/>
  <c r="D16" i="8"/>
  <c r="L17" i="10"/>
  <c r="D49" i="4"/>
  <c r="J17" i="10"/>
  <c r="D17" i="8"/>
  <c r="F36" i="4" l="1"/>
  <c r="D13" i="4"/>
  <c r="F35" i="4"/>
  <c r="J45" i="10"/>
  <c r="J20" i="10"/>
  <c r="V17" i="10"/>
  <c r="K20" i="10"/>
  <c r="K27" i="10" s="1"/>
  <c r="K45" i="10"/>
  <c r="K48" i="10" s="1"/>
  <c r="K55" i="10" s="1"/>
  <c r="L20" i="10"/>
  <c r="L27" i="10" s="1"/>
  <c r="L45" i="10"/>
  <c r="L48" i="10" s="1"/>
  <c r="L55" i="10" s="1"/>
  <c r="D44" i="4"/>
  <c r="D52" i="4" s="1"/>
  <c r="D12" i="8"/>
  <c r="F71" i="8" s="1"/>
  <c r="D22" i="8" l="1"/>
  <c r="F68" i="8"/>
  <c r="L37" i="4"/>
  <c r="D83" i="8"/>
  <c r="D86" i="8" s="1"/>
  <c r="D53" i="4"/>
  <c r="J27" i="10"/>
  <c r="V20" i="10"/>
  <c r="V27" i="10" s="1"/>
  <c r="J48" i="10"/>
  <c r="V45" i="10"/>
  <c r="D14" i="4"/>
  <c r="X3" i="4" s="1"/>
  <c r="D44" i="8"/>
  <c r="D47" i="8" s="1"/>
  <c r="X2" i="4"/>
  <c r="F39" i="4" l="1"/>
  <c r="L38" i="4"/>
  <c r="D23" i="8"/>
  <c r="X10" i="8" s="1"/>
  <c r="X9" i="8"/>
  <c r="F70" i="8"/>
  <c r="F73" i="8"/>
  <c r="F74" i="8"/>
  <c r="F78" i="8"/>
  <c r="D87" i="8"/>
  <c r="L75" i="8"/>
  <c r="J55" i="10"/>
  <c r="V48" i="10"/>
  <c r="V55" i="10" s="1"/>
  <c r="F77" i="8" l="1"/>
  <c r="L76" i="8"/>
</calcChain>
</file>

<file path=xl/sharedStrings.xml><?xml version="1.0" encoding="utf-8"?>
<sst xmlns="http://schemas.openxmlformats.org/spreadsheetml/2006/main" count="1288" uniqueCount="429">
  <si>
    <t>Comune</t>
  </si>
  <si>
    <t>1045 − BUTTIGLIERA ALTA</t>
  </si>
  <si>
    <t>1001 − AGLIE'</t>
  </si>
  <si>
    <t>1002 − AIRASCA</t>
  </si>
  <si>
    <t>1003 − ALA DI STURA</t>
  </si>
  <si>
    <t>1004 − ALBIANO D'IVREA</t>
  </si>
  <si>
    <t>1005 − ALICE SUPERIORE</t>
  </si>
  <si>
    <t>1006 − ALMESE</t>
  </si>
  <si>
    <t>1007 − ALPETTE</t>
  </si>
  <si>
    <t>1008 − ALPIGNANO</t>
  </si>
  <si>
    <t>1009 − ANDEZENO</t>
  </si>
  <si>
    <t>1010 − ANDRATE</t>
  </si>
  <si>
    <t>1011 − ANGROGNA</t>
  </si>
  <si>
    <t>1012 − ARIGNANO</t>
  </si>
  <si>
    <t>1013 − AVIGLIANA</t>
  </si>
  <si>
    <t>1014 − AZEGLIO</t>
  </si>
  <si>
    <t>1015 − BAIRO</t>
  </si>
  <si>
    <t>1016 − BALANGERO</t>
  </si>
  <si>
    <t>1017 − BALDISSERO CANAVESE</t>
  </si>
  <si>
    <t>1018 − BALDISSERO TORINESE</t>
  </si>
  <si>
    <t>1019 − BALME</t>
  </si>
  <si>
    <t>1020 − BANCHETTE</t>
  </si>
  <si>
    <t>1021 − BARBANIA</t>
  </si>
  <si>
    <t>1022 − BARDONECCHIA</t>
  </si>
  <si>
    <t>1023 − BARONE CANAVESE</t>
  </si>
  <si>
    <t>1024 − BEINASCO</t>
  </si>
  <si>
    <t>1025 − BIBIANA</t>
  </si>
  <si>
    <t>1026 − BOBBIO PELLICE</t>
  </si>
  <si>
    <t>1027 − BOLLENGO</t>
  </si>
  <si>
    <t>1028 − BORGARO TORINESE</t>
  </si>
  <si>
    <t>1029 − BORGIALLO</t>
  </si>
  <si>
    <t>1030 − BORGOFRANCO D'IVREA</t>
  </si>
  <si>
    <t>1031 − BORGOMASINO</t>
  </si>
  <si>
    <t>1032 − BORGONE SUSA</t>
  </si>
  <si>
    <t>1033 − BOSCONERO</t>
  </si>
  <si>
    <t>1034 − BRANDIZZO</t>
  </si>
  <si>
    <t>1035 − BRICHERASIO</t>
  </si>
  <si>
    <t>1036 − BROSSO</t>
  </si>
  <si>
    <t>1037 − BROZOLO</t>
  </si>
  <si>
    <t>1038 − BRUINO</t>
  </si>
  <si>
    <t>1039 − BRUSASCO</t>
  </si>
  <si>
    <t>1040 − BRUZOLO</t>
  </si>
  <si>
    <t>1041 − BURIASCO</t>
  </si>
  <si>
    <t>1042 − BUROLO</t>
  </si>
  <si>
    <t>1043 − BUSANO</t>
  </si>
  <si>
    <t>1044 − BUSSOLENO</t>
  </si>
  <si>
    <t>1046 − CAFASSE</t>
  </si>
  <si>
    <t>1047 − CALUSO</t>
  </si>
  <si>
    <t>1048 − CAMBIANO</t>
  </si>
  <si>
    <t>1049 − CAMPIGLIONE FENILE</t>
  </si>
  <si>
    <t>1050 − CANDIA CANAVESE</t>
  </si>
  <si>
    <t>1051 − CANDIOLO</t>
  </si>
  <si>
    <t>1052 − CANISCHIO</t>
  </si>
  <si>
    <t>1053 − CANTALUPA</t>
  </si>
  <si>
    <t>1054 − CANTOIRA</t>
  </si>
  <si>
    <t>1055 − CAPRIE</t>
  </si>
  <si>
    <t>1056 − CARAVINO</t>
  </si>
  <si>
    <t>1057 − CAREMA</t>
  </si>
  <si>
    <t>1058 − CARIGNANO</t>
  </si>
  <si>
    <t>1059 − CARMAGNOLA</t>
  </si>
  <si>
    <t>1060 − CASALBORGONE</t>
  </si>
  <si>
    <t>1061 − CASCINETTE D'IVREA</t>
  </si>
  <si>
    <t>1062 − CASELETTE</t>
  </si>
  <si>
    <t>1063 − CASELLE TORINESE</t>
  </si>
  <si>
    <t>1064 − CASTAGNETO PO</t>
  </si>
  <si>
    <t>1065 − CASTAGNOLE PIEMONTE</t>
  </si>
  <si>
    <t>1066 − CASTELLAMONTE</t>
  </si>
  <si>
    <t>1067 − CASTELNUOVO NIGRA</t>
  </si>
  <si>
    <t>1068 − CASTIGLIONE TORINESE</t>
  </si>
  <si>
    <t>1069 − CAVAGNOLO</t>
  </si>
  <si>
    <t>1070 − CAVOUR</t>
  </si>
  <si>
    <t>1071 − CERCENASCO</t>
  </si>
  <si>
    <t>1072 − CERES</t>
  </si>
  <si>
    <t>1073 − CERESOLE REALE</t>
  </si>
  <si>
    <t>1074 − CESANA TORINESE</t>
  </si>
  <si>
    <t>1075 − CHIALAMBERTO</t>
  </si>
  <si>
    <t>1076 − CHIANOCCO</t>
  </si>
  <si>
    <t>1077 − CHIAVERANO</t>
  </si>
  <si>
    <t>1078 − CHIERI</t>
  </si>
  <si>
    <t>1079 − CHIESANUOVA</t>
  </si>
  <si>
    <t>1080 − CHIOMONTE</t>
  </si>
  <si>
    <t>1081 − CHIUSA DI SAN MICHELE</t>
  </si>
  <si>
    <t>1082 − CHIVASSO</t>
  </si>
  <si>
    <t>1083 − CICONIO</t>
  </si>
  <si>
    <t>1084 − CINTANO</t>
  </si>
  <si>
    <t>1085 − CINZANO</t>
  </si>
  <si>
    <t>1086 − CIRIE'</t>
  </si>
  <si>
    <t>1087 − CLAVIERE</t>
  </si>
  <si>
    <t>1088 − COASSOLO TORINESE</t>
  </si>
  <si>
    <t>1089 − COAZZE</t>
  </si>
  <si>
    <t>1090 − COLLEGNO</t>
  </si>
  <si>
    <t>1091 − COLLERETTO CASTELNUOVO</t>
  </si>
  <si>
    <t>1092 − COLLERETTO GIACOSA</t>
  </si>
  <si>
    <t>1093 − CONDOVE</t>
  </si>
  <si>
    <t>1094 − CORIO</t>
  </si>
  <si>
    <t>1095 − COSSANO CANAVESE</t>
  </si>
  <si>
    <t>1096 − CUCEGLIO</t>
  </si>
  <si>
    <t>1097 − CUMIANA</t>
  </si>
  <si>
    <t>1098 − CUORGNE'</t>
  </si>
  <si>
    <t>1099 − DRUENTO</t>
  </si>
  <si>
    <t>1100 − EXILLES</t>
  </si>
  <si>
    <t>1101 − FAVRIA</t>
  </si>
  <si>
    <t>1102 − FELETTO</t>
  </si>
  <si>
    <t>1103 − FENESTRELLE</t>
  </si>
  <si>
    <t>1104 − FIANO</t>
  </si>
  <si>
    <t>1105 − FIORANO CANAVESE</t>
  </si>
  <si>
    <t>1106 − FOGLIZZO</t>
  </si>
  <si>
    <t>1107 − FORNO CANAVESE</t>
  </si>
  <si>
    <t>1108 − FRASSINETTO</t>
  </si>
  <si>
    <t>1109 − FRONT</t>
  </si>
  <si>
    <t>1110 − FROSSASCO</t>
  </si>
  <si>
    <t>1111 − GARZIGLIANA</t>
  </si>
  <si>
    <t>1112 − GASSINO TORINESE</t>
  </si>
  <si>
    <t>1113 − GERMAGNANO</t>
  </si>
  <si>
    <t>1114 − GIAGLIONE</t>
  </si>
  <si>
    <t>1115 − GIAVENO</t>
  </si>
  <si>
    <t>1116 − GIVOLETTO</t>
  </si>
  <si>
    <t>1117 − GRAVERE</t>
  </si>
  <si>
    <t>1118 − GROSCAVALLO</t>
  </si>
  <si>
    <t>1119 − GROSSO</t>
  </si>
  <si>
    <t>1120 − GRUGLIASCO</t>
  </si>
  <si>
    <t>1121 − INGRIA</t>
  </si>
  <si>
    <t>1122 − INVERSO PINASCA</t>
  </si>
  <si>
    <t>1123 − ISOLABELLA</t>
  </si>
  <si>
    <t>1124 − ISSIGLIO</t>
  </si>
  <si>
    <t>1125 − IVREA</t>
  </si>
  <si>
    <t>1126 − LA CASSA</t>
  </si>
  <si>
    <t>1127 − LA LOGGIA</t>
  </si>
  <si>
    <t>1128 − LANZO TORINESE</t>
  </si>
  <si>
    <t>1129 − LAURIANO</t>
  </si>
  <si>
    <t>1130 − LEINI'</t>
  </si>
  <si>
    <t>1131 − LEMIE</t>
  </si>
  <si>
    <t>1132 − LESSOLO</t>
  </si>
  <si>
    <t>1133 − LEVONE</t>
  </si>
  <si>
    <t>1134 − LOCANA</t>
  </si>
  <si>
    <t>1135 − LOMBARDORE</t>
  </si>
  <si>
    <t>1136 − LOMBRIASCO</t>
  </si>
  <si>
    <t>1137 − LORANZE'</t>
  </si>
  <si>
    <t>1138 − LUGNACCO</t>
  </si>
  <si>
    <t>1139 − LUSERNA SAN GIOVANNI</t>
  </si>
  <si>
    <t>1140 − LUSERNETTA</t>
  </si>
  <si>
    <t>1141 − LUSIGLIE'</t>
  </si>
  <si>
    <t>1142 − MACELLO</t>
  </si>
  <si>
    <t>1143 − MAGLIONE</t>
  </si>
  <si>
    <t>1144 − MARENTINO</t>
  </si>
  <si>
    <t>1145 − MASSELLO</t>
  </si>
  <si>
    <t>1146 − MATHI</t>
  </si>
  <si>
    <t>1147 − MATTIE</t>
  </si>
  <si>
    <t>1148 − MAZZE'</t>
  </si>
  <si>
    <t>1149 − MEANA DI SUSA</t>
  </si>
  <si>
    <t>1150 − MERCENASCO</t>
  </si>
  <si>
    <t>1151 − MEUGLIANO</t>
  </si>
  <si>
    <t>1152 − MEZZENILE</t>
  </si>
  <si>
    <t>1153 − MOMBELLO DI TORINO</t>
  </si>
  <si>
    <t>1154 − MOMPANTERO</t>
  </si>
  <si>
    <t>1155 − MONASTERO DI LANZO</t>
  </si>
  <si>
    <t>1156 − MONCALIERI</t>
  </si>
  <si>
    <t>1157 − MONCENISIO</t>
  </si>
  <si>
    <t>1158 − MONTALDO TORINESE</t>
  </si>
  <si>
    <t>1159 − MONTALENGHE</t>
  </si>
  <si>
    <t>1160 − MONTALTO DORA</t>
  </si>
  <si>
    <t>1161 − MONTANARO</t>
  </si>
  <si>
    <t>1162 − MONTEU DA PO</t>
  </si>
  <si>
    <t>1163 − MORIONDO TORINESE</t>
  </si>
  <si>
    <t>1164 − NICHELINO</t>
  </si>
  <si>
    <t>1165 − NOASCA</t>
  </si>
  <si>
    <t>1166 − NOLE</t>
  </si>
  <si>
    <t>1167 − NOMAGLIO</t>
  </si>
  <si>
    <t>1168 − NONE</t>
  </si>
  <si>
    <t>1169 − NOVALESA</t>
  </si>
  <si>
    <t>1170 − OGLIANICO</t>
  </si>
  <si>
    <t>1171 − ORBASSANO</t>
  </si>
  <si>
    <t>1172 − ORIO CANAVESE</t>
  </si>
  <si>
    <t>1173 − OSASCO</t>
  </si>
  <si>
    <t>1174 − OSASIO</t>
  </si>
  <si>
    <t>1175 − OULX</t>
  </si>
  <si>
    <t>1176 − OZEGNA</t>
  </si>
  <si>
    <t>1177 − PALAZZO CANAVESE</t>
  </si>
  <si>
    <t>1178 − PANCALIERI</t>
  </si>
  <si>
    <t>1179 − PARELLA</t>
  </si>
  <si>
    <t>1180 − PAVAROLO</t>
  </si>
  <si>
    <t>1181 − PAVONE CANAVESE</t>
  </si>
  <si>
    <t>1182 − PECCO</t>
  </si>
  <si>
    <t>1183 − PECETTO TORINESE</t>
  </si>
  <si>
    <t>1184 − PEROSA ARGENTINA</t>
  </si>
  <si>
    <t>1185 − PEROSA CANAVESE</t>
  </si>
  <si>
    <t>1186 − PERRERO</t>
  </si>
  <si>
    <t>1187 − PERTUSIO</t>
  </si>
  <si>
    <t>1188 − PESSINETTO</t>
  </si>
  <si>
    <t>1189 − PIANEZZA</t>
  </si>
  <si>
    <t>1190 − PINASCA</t>
  </si>
  <si>
    <t>1191 − PINEROLO</t>
  </si>
  <si>
    <t>1192 − PINO TORINESE</t>
  </si>
  <si>
    <t>1193 − PIOBESI TORINESE</t>
  </si>
  <si>
    <t>1195 − PISCINA</t>
  </si>
  <si>
    <t>1194 − PIOSSASCO</t>
  </si>
  <si>
    <t>1196 − PIVERONE</t>
  </si>
  <si>
    <t>1197 − POIRINO</t>
  </si>
  <si>
    <t>1198 − POMARETTO</t>
  </si>
  <si>
    <t>1199 − PONT CANAVESE</t>
  </si>
  <si>
    <t>1200 − PORTE</t>
  </si>
  <si>
    <t>1201 − PRAGELATO</t>
  </si>
  <si>
    <t>1203 − PRALORMO</t>
  </si>
  <si>
    <t>1204 − PRAMOLLO</t>
  </si>
  <si>
    <t>1205 − PRAROSTINO</t>
  </si>
  <si>
    <t>1206 − PRASCORSANO</t>
  </si>
  <si>
    <t>1207 − PRATIGLIONE</t>
  </si>
  <si>
    <t>1208 − QUAGLIUZZO</t>
  </si>
  <si>
    <t>1209 − QUASSOLO</t>
  </si>
  <si>
    <t>1210 − QUINCINETTO</t>
  </si>
  <si>
    <t>1211 − REANO</t>
  </si>
  <si>
    <t>1212 − RIBORDONE</t>
  </si>
  <si>
    <t>1213 − RIVALBA</t>
  </si>
  <si>
    <t>1214 − RIVALTA DI TORINO</t>
  </si>
  <si>
    <t>1215 − RIVA PRESSO CHIERI</t>
  </si>
  <si>
    <t>1216 − RIVARA</t>
  </si>
  <si>
    <t>1217 − RIVAROLO CANAVESE</t>
  </si>
  <si>
    <t>1218 − RIVAROSSA</t>
  </si>
  <si>
    <t>1219 − RIVOLI</t>
  </si>
  <si>
    <t>1220 − ROBASSOMERO</t>
  </si>
  <si>
    <t>1221 − ROCCA CANAVESE</t>
  </si>
  <si>
    <t>1222 − ROLETTO</t>
  </si>
  <si>
    <t>1223 − ROMANO CANAVESE</t>
  </si>
  <si>
    <t>1224 − RONCO CANAVESE</t>
  </si>
  <si>
    <t>1225 − RONDISSONE</t>
  </si>
  <si>
    <t>1226 − RORA'</t>
  </si>
  <si>
    <t>1227 − ROURE</t>
  </si>
  <si>
    <t>1228 − ROSTA</t>
  </si>
  <si>
    <t>1229 − RUBIANA</t>
  </si>
  <si>
    <t>1230 − RUEGLIO</t>
  </si>
  <si>
    <t>1231 − SALASSA</t>
  </si>
  <si>
    <t>1232 − SALBERTRAND</t>
  </si>
  <si>
    <t>1233 − SALERANO CANAVESE</t>
  </si>
  <si>
    <t>1234 − SALZA DI PINEROLO</t>
  </si>
  <si>
    <t>1235 − SAMONE</t>
  </si>
  <si>
    <t>1236 − SAN BENIGNO CANAVESE</t>
  </si>
  <si>
    <t>1237 − SAN CARLO CANAVESE</t>
  </si>
  <si>
    <t>1238 − SAN COLOMBANO BELMONTE</t>
  </si>
  <si>
    <t>1239 − SAN DIDERO</t>
  </si>
  <si>
    <t>1240 − SAN FRANCESCO AL CAMPO</t>
  </si>
  <si>
    <t>1241 − SANGANO</t>
  </si>
  <si>
    <t>1242 − SAN GERMANO CHISONE</t>
  </si>
  <si>
    <t>1243 − SAN GILLIO</t>
  </si>
  <si>
    <t>1244 − SAN GIORGIO CANAVESE</t>
  </si>
  <si>
    <t>1245 − SAN GIORIO DI SUSA</t>
  </si>
  <si>
    <t>1246 − SAN GIUSTO CANAVESE</t>
  </si>
  <si>
    <t>1247 − SAN MARTINO CANAVESE</t>
  </si>
  <si>
    <t>1248 − SAN MAURIZIO CANAVESE</t>
  </si>
  <si>
    <t>1249 − SAN MAURO TORINESE</t>
  </si>
  <si>
    <t>1250 − SAN PIETRO VAL LEMINA</t>
  </si>
  <si>
    <t>1251 − SAN PONSO</t>
  </si>
  <si>
    <t>1252 − SAN RAFFAELE CIMENA</t>
  </si>
  <si>
    <t>1253 − SAN SEBASTIANO DA PO</t>
  </si>
  <si>
    <t>1254 − SAN SECONDO DI PINEROLO</t>
  </si>
  <si>
    <t>1255 − SANT'AMBROGIO DI TORINO</t>
  </si>
  <si>
    <t>1256 − SANT'ANTONINO DI SUSA</t>
  </si>
  <si>
    <t>1257 − SANTENA</t>
  </si>
  <si>
    <t>1258 − SAUZE DI CESANA</t>
  </si>
  <si>
    <t>1259 − SAUZE D'OULX</t>
  </si>
  <si>
    <t>1260 − SCALENGHE</t>
  </si>
  <si>
    <t>1261 − SCARMAGNO</t>
  </si>
  <si>
    <t>1262 − SCIOLZE</t>
  </si>
  <si>
    <t>1263 − SESTRIERE</t>
  </si>
  <si>
    <t>1264 − SETTIMO ROTTARO</t>
  </si>
  <si>
    <t>1265 − SETTIMO TORINESE</t>
  </si>
  <si>
    <t>1266 − SETTIMO VITTONE</t>
  </si>
  <si>
    <t>1267 − SPARONE</t>
  </si>
  <si>
    <t>1268 − STRAMBINELLO</t>
  </si>
  <si>
    <t>1269 − STRAMBINO</t>
  </si>
  <si>
    <t>1270 − SUSA</t>
  </si>
  <si>
    <t>1271 − TAVAGNASCO</t>
  </si>
  <si>
    <t>1272 − TORINO</t>
  </si>
  <si>
    <t>1273 − TORRAZZA PIEMONTE</t>
  </si>
  <si>
    <t>1274 − TORRE CANAVESE</t>
  </si>
  <si>
    <t>1275 − TORRE PELLICE</t>
  </si>
  <si>
    <t>1276 − TRANA</t>
  </si>
  <si>
    <t>1277 − TRAUSELLA</t>
  </si>
  <si>
    <t>1278 − TRAVERSELLA</t>
  </si>
  <si>
    <t>1279 − TRAVES</t>
  </si>
  <si>
    <t>1280 − TROFARELLO</t>
  </si>
  <si>
    <t>1281 − USSEAUX</t>
  </si>
  <si>
    <t>1282 − USSEGLIO</t>
  </si>
  <si>
    <t>1283 − VAIE</t>
  </si>
  <si>
    <t>1284 − VAL DELLA TORRE</t>
  </si>
  <si>
    <t>1285 − VALGIOIE</t>
  </si>
  <si>
    <t>1286 − VALLO TORINESE</t>
  </si>
  <si>
    <t>1287 − VALPERGA</t>
  </si>
  <si>
    <t>1288 − VALPRATO SOANA</t>
  </si>
  <si>
    <t>1289 − VARISELLA</t>
  </si>
  <si>
    <t>1290 − VAUDA CANAVESE</t>
  </si>
  <si>
    <t>1291 − VENAUS</t>
  </si>
  <si>
    <t>1292 − VENARIA</t>
  </si>
  <si>
    <t>1293 − VEROLENGO</t>
  </si>
  <si>
    <t>1294 − VERRUA SAVOIA</t>
  </si>
  <si>
    <t>1295 − VESTIGNE'</t>
  </si>
  <si>
    <t>1296 − VIALFRE'</t>
  </si>
  <si>
    <t>1297 − VICO CANAVESE</t>
  </si>
  <si>
    <t>1298 − VIDRACCO</t>
  </si>
  <si>
    <t>1299 − VIGONE</t>
  </si>
  <si>
    <t>1300 − VILLAFRANCA PIEMONTE</t>
  </si>
  <si>
    <t>1301 − VILLANOVA CANAVESE</t>
  </si>
  <si>
    <t>1302 − VILLARBASSE</t>
  </si>
  <si>
    <t>1303 − VILLAR DORA</t>
  </si>
  <si>
    <t>1304 − VILLAREGGIA</t>
  </si>
  <si>
    <t>1305 − VILLAR FOCCHIARDO</t>
  </si>
  <si>
    <t>1306 − VILLAR PELLICE</t>
  </si>
  <si>
    <t>1307 − VILLAR PEROSA</t>
  </si>
  <si>
    <t>1308 − VILLASTELLONE</t>
  </si>
  <si>
    <t>1309 − VINOVO</t>
  </si>
  <si>
    <t>1310 − VIRLE PIEMONTE</t>
  </si>
  <si>
    <t>1311 − VISCHE</t>
  </si>
  <si>
    <t>1312 − VISTRORIO</t>
  </si>
  <si>
    <t>1313 − VIU'</t>
  </si>
  <si>
    <t>1314 − VOLPIANO</t>
  </si>
  <si>
    <t>1315 − VOLVERA</t>
  </si>
  <si>
    <t>CONSUMI ELETTRICI</t>
  </si>
  <si>
    <t>CONSUMI TERMICI</t>
  </si>
  <si>
    <t>GAS NATURALE</t>
  </si>
  <si>
    <t>CALORE</t>
  </si>
  <si>
    <t xml:space="preserve">OLIO </t>
  </si>
  <si>
    <t xml:space="preserve">GASOLIO </t>
  </si>
  <si>
    <t>GPL</t>
  </si>
  <si>
    <t xml:space="preserve">SOLARE </t>
  </si>
  <si>
    <t>BIOMASSA</t>
  </si>
  <si>
    <t>ID Comune</t>
  </si>
  <si>
    <t>Espressi in MWh</t>
  </si>
  <si>
    <t>Indicatori</t>
  </si>
  <si>
    <t>Rinnovabili termiche su consumi termici (%)</t>
  </si>
  <si>
    <t>Andamento emissioni (%)</t>
  </si>
  <si>
    <t>Andamento emissioni pro capite (%)</t>
  </si>
  <si>
    <t>AIT</t>
  </si>
  <si>
    <t>CM Torino</t>
  </si>
  <si>
    <t>AMBITO DI RIFERIMENTO</t>
  </si>
  <si>
    <t>ANNO DI RIFERIMENTO</t>
  </si>
  <si>
    <t>2000-2013</t>
  </si>
  <si>
    <t>EMISSIONI ELETTRICHE</t>
  </si>
  <si>
    <t>EMISSIONI TERMICHE</t>
  </si>
  <si>
    <t>TOTALE CONSUMI</t>
  </si>
  <si>
    <t>TOTALE EMISSIONI</t>
  </si>
  <si>
    <t>TOTALE CONSUMI PRO CAPITE</t>
  </si>
  <si>
    <t>TOTALE EMISSIONI PRO CAPITE</t>
  </si>
  <si>
    <t>Emissioni pro capite (ton/abitante)</t>
  </si>
  <si>
    <t>ID AIT</t>
  </si>
  <si>
    <t>BENZINA</t>
  </si>
  <si>
    <t>GASOLIO</t>
  </si>
  <si>
    <t>BIOCOMBUSTIBILI</t>
  </si>
  <si>
    <t>CONSUMI RESIDENZA</t>
  </si>
  <si>
    <t>EMISSIONI RESIDENZA</t>
  </si>
  <si>
    <t>CONSUMI TRASPORTI</t>
  </si>
  <si>
    <t>EMISSIONI TRASPORTI</t>
  </si>
  <si>
    <t>Fattore di emissione (ton/MWh)</t>
  </si>
  <si>
    <t>CONSUMI AGRICOLTURA</t>
  </si>
  <si>
    <t xml:space="preserve">CONSUMI ELETTRICI </t>
  </si>
  <si>
    <t>EMISSIONI AGRICOLTURA</t>
  </si>
  <si>
    <t xml:space="preserve">USI ELETTRICI </t>
  </si>
  <si>
    <t>TOTALE CONSUMI PRO CAPITE (kWh)</t>
  </si>
  <si>
    <t>TOTALE EMISSIONI PRO CAPITE (kg)</t>
  </si>
  <si>
    <t>Emissioni pro capite (kg/abitante)</t>
  </si>
  <si>
    <t>CONSUMI TERZIARIO</t>
  </si>
  <si>
    <t>EMISSIONI TERZIARIO</t>
  </si>
  <si>
    <t>CONSUMI TOTALI PER VETTORE</t>
  </si>
  <si>
    <t>CONSUMI TOTALI PER SETTORE</t>
  </si>
  <si>
    <t>SETTORE TERZIARIO</t>
  </si>
  <si>
    <t>SETTORE TRASPORTI</t>
  </si>
  <si>
    <t>SETTORE RESIDENZALE</t>
  </si>
  <si>
    <t>SETTORE AGRICOLO</t>
  </si>
  <si>
    <t>EMISSIONI TOTALI PER SETTORE</t>
  </si>
  <si>
    <t>Rinnovabili elettriche su consumi elettrici (%)</t>
  </si>
  <si>
    <t>Rinnovabili sul totale dei consumi (%)</t>
  </si>
  <si>
    <t>Emissioni specifiche (ton/km2)</t>
  </si>
  <si>
    <t>% emissioni nel settore civile</t>
  </si>
  <si>
    <t>% emissioni nei trasporti</t>
  </si>
  <si>
    <t>Scegliere l'anno base di riferimento</t>
  </si>
  <si>
    <t>Includere anche l'agricoltura?</t>
  </si>
  <si>
    <t>Sì</t>
  </si>
  <si>
    <t>No</t>
  </si>
  <si>
    <t>EDIFICI, SERVIZI ED INDUSTRIA</t>
  </si>
  <si>
    <t>TERZIARIO PUBBLICO - EDIFICI</t>
  </si>
  <si>
    <t>TERZIARIO PRIVATO</t>
  </si>
  <si>
    <t>RESIDENZA</t>
  </si>
  <si>
    <t>TERZIARIO PUBBLICO - ILLUMINAZIONE STRADALE</t>
  </si>
  <si>
    <t>SETTORE</t>
  </si>
  <si>
    <t xml:space="preserve">SUB-TOTALE </t>
  </si>
  <si>
    <t>TRASPORTI</t>
  </si>
  <si>
    <t>FLOTTA MUNICIPALE</t>
  </si>
  <si>
    <t>TRASPORTI PRIVATI</t>
  </si>
  <si>
    <t>SUBTOTALE</t>
  </si>
  <si>
    <t xml:space="preserve">ALTRO </t>
  </si>
  <si>
    <t>AGRICOLTURA</t>
  </si>
  <si>
    <t>TOTALE</t>
  </si>
  <si>
    <t>ELETTRICITA'</t>
  </si>
  <si>
    <t>LIGNITE</t>
  </si>
  <si>
    <t>CARBONE</t>
  </si>
  <si>
    <t>ALTRI FOSSILI</t>
  </si>
  <si>
    <t>OLIO VEGETALE</t>
  </si>
  <si>
    <t>BIOMASSE</t>
  </si>
  <si>
    <t>SOLARE TERMICO</t>
  </si>
  <si>
    <t>GEO-TERMICO</t>
  </si>
  <si>
    <t>BIOCAR-BURANTI</t>
  </si>
  <si>
    <t>CONSUMI ENERGETICI (MWh)</t>
  </si>
  <si>
    <t>n.p.</t>
  </si>
  <si>
    <t>n.p.= non presenti</t>
  </si>
  <si>
    <t>n.i. = non inclusi</t>
  </si>
  <si>
    <t>FATTORI DI EMISSIONE (ton/MWh)</t>
  </si>
  <si>
    <r>
      <t>EMISSIONI (tonnellate di CO</t>
    </r>
    <r>
      <rPr>
        <b/>
        <vertAlign val="subscript"/>
        <sz val="11"/>
        <color theme="0" tint="-4.9989318521683403E-2"/>
        <rFont val="Calibri"/>
        <family val="2"/>
        <scheme val="minor"/>
      </rPr>
      <t>2</t>
    </r>
    <r>
      <rPr>
        <b/>
        <sz val="11"/>
        <color theme="0" tint="-4.9989318521683403E-2"/>
        <rFont val="Calibri"/>
        <family val="2"/>
        <scheme val="minor"/>
      </rPr>
      <t>)</t>
    </r>
  </si>
  <si>
    <t>VETTORI TERMICI</t>
  </si>
  <si>
    <r>
      <t>Espresse in tonnellate di CO</t>
    </r>
    <r>
      <rPr>
        <b/>
        <vertAlign val="subscript"/>
        <sz val="11"/>
        <color theme="0"/>
        <rFont val="Calibri"/>
        <family val="2"/>
        <scheme val="minor"/>
      </rPr>
      <t>2</t>
    </r>
  </si>
  <si>
    <t>Tra il 2000 ed il 2013</t>
  </si>
  <si>
    <t>Step1: l'anno base di riferimento</t>
  </si>
  <si>
    <t>Step2: i settori inclusi</t>
  </si>
  <si>
    <t>Step3: il bilancio energetico</t>
  </si>
  <si>
    <t>Includere i dati di consumo energetico del settore pubblico (celle gialle)</t>
  </si>
  <si>
    <t>Step4: i fattori di emissione</t>
  </si>
  <si>
    <t>Si rileva la presenza di altri impianti di produzione di energia elettrica, oltre al fotovoltaico?</t>
  </si>
  <si>
    <t>MWh</t>
  </si>
  <si>
    <t>L'ente acquista energia elettrica certificata verde?</t>
  </si>
  <si>
    <r>
      <rPr>
        <u/>
        <sz val="11"/>
        <color theme="1"/>
        <rFont val="Calibri"/>
        <family val="2"/>
        <scheme val="minor"/>
      </rPr>
      <t>Se sì</t>
    </r>
    <r>
      <rPr>
        <sz val="11"/>
        <color theme="1"/>
        <rFont val="Calibri"/>
        <family val="2"/>
        <scheme val="minor"/>
      </rPr>
      <t>, indicare la produzione nell'anno base di riferimento (escluso il fotovoltaico)</t>
    </r>
  </si>
  <si>
    <r>
      <rPr>
        <u/>
        <sz val="11"/>
        <color theme="1"/>
        <rFont val="Calibri"/>
        <family val="2"/>
        <scheme val="minor"/>
      </rPr>
      <t>Se sì</t>
    </r>
    <r>
      <rPr>
        <sz val="11"/>
        <color theme="1"/>
        <rFont val="Calibri"/>
        <family val="2"/>
        <scheme val="minor"/>
      </rPr>
      <t xml:space="preserve">, indicare la quantità certificata </t>
    </r>
  </si>
  <si>
    <t>Step5: il bilancio delle emissioni</t>
  </si>
  <si>
    <t>Fattore di emissione termico (ton/MWh)</t>
  </si>
  <si>
    <t>Fattore di emissione elettrico (ton/MWh)</t>
  </si>
  <si>
    <t>PROCEDURA PER IL CALCOLO DELLE EMISSIONI NELL'ANNO BASE DI RIFERIMENTO (PER PAESC O MONITORAGGIO)</t>
  </si>
  <si>
    <t>Leggere le linee guida ed utilizzare il software Enercloud+, http://www.sistemapiemonte.it/cms/pa/ambiente/servizi/874-enercloud</t>
  </si>
  <si>
    <t>Leggere le linee guida ed utilizzare il portale degli impianti per la produzione energetica, http://www.cittametropolitana.torino.it/fergisweb/</t>
  </si>
  <si>
    <t>GAS</t>
  </si>
  <si>
    <t>ENERGIA ELETTRICA</t>
  </si>
  <si>
    <t>Andamento assoluto 2000-2013</t>
  </si>
  <si>
    <t>Andamento pro capite 2000-2013</t>
  </si>
  <si>
    <t>Nei seguenti fogli viene presentato l'andamento dei consumi energetici e delle emissioni climalteranti ad essi associate per il vostro Comune d'interesse. Scegliere il Comune dal menù a tendina; i dati per settore d'attività e per vettore energetico verranno aggiornati automaticamente. Nel foglio finale "PATTO_SINDACI" è possibile calcolare il proprio Inventario Base delle Emissioni. 
I dati al 2014 sono disponibili solo per il distributore dell'energia elettrica IRETI del gruppo IREN e per il calore consumato nei territori serviti da IREN Energia e da Metanalpi.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</si>
</sst>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"/>
    <numFmt numFmtId="166" formatCode="0.0"/>
    <numFmt numFmtId="167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name val="Calibri"/>
      <family val="2"/>
      <scheme val="minor"/>
    </font>
    <font>
      <b/>
      <vertAlign val="subscript"/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DA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bgColor theme="0" tint="-4.9989318521683403E-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lightUp">
        <bgColor theme="4" tint="0.59999389629810485"/>
      </patternFill>
    </fill>
    <fill>
      <patternFill patternType="solid">
        <fgColor theme="6"/>
        <bgColor indexed="64"/>
      </patternFill>
    </fill>
    <fill>
      <patternFill patternType="lightUp">
        <bgColor theme="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Up">
        <bgColor theme="9" tint="0.79998168889431442"/>
      </patternFill>
    </fill>
    <fill>
      <patternFill patternType="solid">
        <fgColor theme="9" tint="0.79995117038483843"/>
        <bgColor indexed="64"/>
      </patternFill>
    </fill>
    <fill>
      <patternFill patternType="lightUp">
        <bgColor theme="4" tint="0.39997558519241921"/>
      </patternFill>
    </fill>
    <fill>
      <patternFill patternType="lightUp">
        <bgColor theme="4" tint="0.79998168889431442"/>
      </patternFill>
    </fill>
    <fill>
      <patternFill patternType="lightUp">
        <fgColor theme="0"/>
        <bgColor theme="1"/>
      </patternFill>
    </fill>
    <fill>
      <patternFill patternType="lightUp">
        <bgColor theme="4" tint="0.79995117038483843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0">
    <xf numFmtId="0" fontId="0" fillId="0" borderId="0" xfId="0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5" borderId="0" xfId="0" applyFill="1" applyBorder="1" applyAlignment="1" applyProtection="1">
      <alignment horizontal="right"/>
      <protection locked="0"/>
    </xf>
    <xf numFmtId="0" fontId="0" fillId="5" borderId="0" xfId="0" applyFill="1" applyAlignment="1" applyProtection="1">
      <alignment horizontal="right"/>
      <protection locked="0"/>
    </xf>
    <xf numFmtId="0" fontId="0" fillId="2" borderId="0" xfId="0" applyFill="1" applyBorder="1" applyAlignment="1" applyProtection="1">
      <alignment horizontal="right"/>
      <protection locked="0"/>
    </xf>
    <xf numFmtId="0" fontId="0" fillId="2" borderId="0" xfId="0" applyFill="1" applyBorder="1" applyProtection="1"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4" borderId="17" xfId="0" applyFon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0" fontId="0" fillId="10" borderId="5" xfId="0" applyFill="1" applyBorder="1" applyProtection="1">
      <protection locked="0"/>
    </xf>
    <xf numFmtId="0" fontId="0" fillId="10" borderId="6" xfId="0" applyFill="1" applyBorder="1" applyProtection="1">
      <protection locked="0"/>
    </xf>
    <xf numFmtId="0" fontId="0" fillId="10" borderId="7" xfId="0" applyFill="1" applyBorder="1" applyProtection="1">
      <protection locked="0"/>
    </xf>
    <xf numFmtId="0" fontId="0" fillId="10" borderId="8" xfId="0" applyFill="1" applyBorder="1" applyProtection="1">
      <protection locked="0"/>
    </xf>
    <xf numFmtId="0" fontId="0" fillId="10" borderId="0" xfId="0" applyFill="1" applyBorder="1" applyProtection="1">
      <protection locked="0"/>
    </xf>
    <xf numFmtId="0" fontId="0" fillId="10" borderId="9" xfId="0" applyFill="1" applyBorder="1" applyProtection="1">
      <protection locked="0"/>
    </xf>
    <xf numFmtId="0" fontId="0" fillId="10" borderId="10" xfId="0" applyFill="1" applyBorder="1" applyProtection="1">
      <protection locked="0"/>
    </xf>
    <xf numFmtId="0" fontId="0" fillId="10" borderId="11" xfId="0" applyFill="1" applyBorder="1" applyProtection="1">
      <protection locked="0"/>
    </xf>
    <xf numFmtId="0" fontId="0" fillId="10" borderId="12" xfId="0" applyFill="1" applyBorder="1" applyProtection="1">
      <protection locked="0"/>
    </xf>
    <xf numFmtId="9" fontId="0" fillId="10" borderId="1" xfId="1" applyFont="1" applyFill="1" applyBorder="1" applyAlignment="1" applyProtection="1">
      <alignment horizontal="center"/>
      <protection locked="0"/>
    </xf>
    <xf numFmtId="0" fontId="0" fillId="10" borderId="1" xfId="0" applyFill="1" applyBorder="1" applyAlignment="1" applyProtection="1">
      <alignment horizontal="center"/>
      <protection locked="0"/>
    </xf>
    <xf numFmtId="0" fontId="0" fillId="10" borderId="17" xfId="0" applyFill="1" applyBorder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3" fontId="0" fillId="7" borderId="1" xfId="0" applyNumberFormat="1" applyFill="1" applyBorder="1" applyAlignment="1" applyProtection="1">
      <alignment horizontal="center"/>
      <protection hidden="1"/>
    </xf>
    <xf numFmtId="3" fontId="0" fillId="7" borderId="17" xfId="0" applyNumberFormat="1" applyFill="1" applyBorder="1" applyAlignment="1" applyProtection="1">
      <alignment horizontal="center"/>
      <protection hidden="1"/>
    </xf>
    <xf numFmtId="3" fontId="11" fillId="6" borderId="1" xfId="0" applyNumberFormat="1" applyFont="1" applyFill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/>
      <protection hidden="1"/>
    </xf>
    <xf numFmtId="3" fontId="2" fillId="9" borderId="18" xfId="0" applyNumberFormat="1" applyFont="1" applyFill="1" applyBorder="1" applyAlignment="1" applyProtection="1">
      <alignment horizontal="center"/>
      <protection hidden="1"/>
    </xf>
    <xf numFmtId="3" fontId="2" fillId="9" borderId="19" xfId="0" applyNumberFormat="1" applyFont="1" applyFill="1" applyBorder="1" applyAlignment="1" applyProtection="1">
      <alignment horizontal="center"/>
      <protection hidden="1"/>
    </xf>
    <xf numFmtId="165" fontId="2" fillId="9" borderId="18" xfId="0" applyNumberFormat="1" applyFont="1" applyFill="1" applyBorder="1" applyAlignment="1" applyProtection="1">
      <alignment horizontal="center"/>
      <protection hidden="1"/>
    </xf>
    <xf numFmtId="165" fontId="2" fillId="9" borderId="19" xfId="0" applyNumberFormat="1" applyFont="1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3" fontId="0" fillId="6" borderId="1" xfId="0" applyNumberFormat="1" applyFill="1" applyBorder="1" applyAlignment="1" applyProtection="1">
      <alignment horizontal="center"/>
      <protection hidden="1"/>
    </xf>
    <xf numFmtId="3" fontId="0" fillId="6" borderId="17" xfId="0" applyNumberFormat="1" applyFill="1" applyBorder="1" applyAlignment="1" applyProtection="1">
      <alignment horizontal="center"/>
      <protection hidden="1"/>
    </xf>
    <xf numFmtId="9" fontId="0" fillId="5" borderId="1" xfId="1" applyFont="1" applyFill="1" applyBorder="1" applyAlignment="1" applyProtection="1">
      <alignment horizontal="center"/>
      <protection hidden="1"/>
    </xf>
    <xf numFmtId="9" fontId="0" fillId="5" borderId="1" xfId="0" applyNumberFormat="1" applyFill="1" applyBorder="1" applyAlignment="1" applyProtection="1">
      <alignment horizontal="center"/>
      <protection hidden="1"/>
    </xf>
    <xf numFmtId="0" fontId="0" fillId="11" borderId="1" xfId="0" applyFill="1" applyBorder="1" applyAlignment="1" applyProtection="1">
      <alignment horizontal="center"/>
      <protection hidden="1"/>
    </xf>
    <xf numFmtId="0" fontId="0" fillId="11" borderId="17" xfId="0" applyFill="1" applyBorder="1" applyAlignment="1" applyProtection="1">
      <alignment horizontal="center"/>
      <protection hidden="1"/>
    </xf>
    <xf numFmtId="164" fontId="0" fillId="5" borderId="1" xfId="0" applyNumberFormat="1" applyFill="1" applyBorder="1" applyAlignment="1" applyProtection="1">
      <alignment horizontal="center"/>
      <protection hidden="1"/>
    </xf>
    <xf numFmtId="9" fontId="0" fillId="5" borderId="17" xfId="0" applyNumberFormat="1" applyFill="1" applyBorder="1" applyAlignment="1" applyProtection="1">
      <alignment horizontal="center"/>
      <protection hidden="1"/>
    </xf>
    <xf numFmtId="165" fontId="0" fillId="5" borderId="1" xfId="0" applyNumberFormat="1" applyFill="1" applyBorder="1" applyAlignment="1" applyProtection="1">
      <alignment horizontal="center"/>
      <protection hidden="1"/>
    </xf>
    <xf numFmtId="166" fontId="0" fillId="5" borderId="1" xfId="0" applyNumberFormat="1" applyFill="1" applyBorder="1" applyAlignment="1" applyProtection="1">
      <alignment horizontal="center"/>
      <protection hidden="1"/>
    </xf>
    <xf numFmtId="9" fontId="0" fillId="11" borderId="1" xfId="1" applyFont="1" applyFill="1" applyBorder="1" applyAlignment="1" applyProtection="1">
      <alignment horizontal="center"/>
      <protection hidden="1"/>
    </xf>
    <xf numFmtId="9" fontId="0" fillId="11" borderId="17" xfId="0" applyNumberFormat="1" applyFill="1" applyBorder="1" applyAlignment="1" applyProtection="1">
      <alignment horizontal="center"/>
      <protection hidden="1"/>
    </xf>
    <xf numFmtId="3" fontId="0" fillId="5" borderId="18" xfId="0" applyNumberFormat="1" applyFill="1" applyBorder="1" applyAlignment="1" applyProtection="1">
      <alignment horizontal="center"/>
      <protection hidden="1"/>
    </xf>
    <xf numFmtId="9" fontId="0" fillId="11" borderId="18" xfId="1" applyFont="1" applyFill="1" applyBorder="1" applyAlignment="1" applyProtection="1">
      <alignment horizontal="center"/>
      <protection hidden="1"/>
    </xf>
    <xf numFmtId="0" fontId="0" fillId="11" borderId="18" xfId="0" applyFill="1" applyBorder="1" applyAlignment="1" applyProtection="1">
      <alignment horizontal="center"/>
      <protection hidden="1"/>
    </xf>
    <xf numFmtId="0" fontId="0" fillId="11" borderId="19" xfId="0" applyFill="1" applyBorder="1" applyAlignment="1" applyProtection="1">
      <alignment horizontal="center"/>
      <protection hidden="1"/>
    </xf>
    <xf numFmtId="3" fontId="5" fillId="7" borderId="1" xfId="0" applyNumberFormat="1" applyFont="1" applyFill="1" applyBorder="1" applyAlignment="1" applyProtection="1">
      <alignment horizontal="center"/>
      <protection hidden="1"/>
    </xf>
    <xf numFmtId="3" fontId="5" fillId="7" borderId="17" xfId="0" applyNumberFormat="1" applyFont="1" applyFill="1" applyBorder="1" applyAlignment="1" applyProtection="1">
      <alignment horizontal="center"/>
      <protection hidden="1"/>
    </xf>
    <xf numFmtId="3" fontId="5" fillId="8" borderId="1" xfId="0" applyNumberFormat="1" applyFont="1" applyFill="1" applyBorder="1" applyAlignment="1" applyProtection="1">
      <alignment horizontal="center"/>
      <protection hidden="1"/>
    </xf>
    <xf numFmtId="0" fontId="0" fillId="10" borderId="1" xfId="0" applyFill="1" applyBorder="1" applyProtection="1">
      <protection locked="0"/>
    </xf>
    <xf numFmtId="0" fontId="0" fillId="10" borderId="17" xfId="0" applyFill="1" applyBorder="1" applyProtection="1">
      <protection locked="0"/>
    </xf>
    <xf numFmtId="165" fontId="0" fillId="5" borderId="18" xfId="0" applyNumberFormat="1" applyFill="1" applyBorder="1" applyAlignment="1" applyProtection="1">
      <alignment horizontal="center"/>
      <protection hidden="1"/>
    </xf>
    <xf numFmtId="166" fontId="0" fillId="5" borderId="18" xfId="0" applyNumberFormat="1" applyFill="1" applyBorder="1" applyAlignment="1" applyProtection="1">
      <alignment horizontal="center"/>
      <protection hidden="1"/>
    </xf>
    <xf numFmtId="3" fontId="0" fillId="6" borderId="16" xfId="0" applyNumberFormat="1" applyFill="1" applyBorder="1" applyAlignment="1" applyProtection="1">
      <alignment horizontal="center"/>
      <protection locked="0"/>
    </xf>
    <xf numFmtId="167" fontId="0" fillId="5" borderId="1" xfId="1" applyNumberFormat="1" applyFont="1" applyFill="1" applyBorder="1" applyAlignment="1" applyProtection="1">
      <alignment horizontal="center"/>
      <protection hidden="1"/>
    </xf>
    <xf numFmtId="167" fontId="0" fillId="5" borderId="1" xfId="0" applyNumberFormat="1" applyFill="1" applyBorder="1" applyAlignment="1" applyProtection="1">
      <alignment horizontal="center"/>
      <protection hidden="1"/>
    </xf>
    <xf numFmtId="3" fontId="8" fillId="7" borderId="16" xfId="0" applyNumberFormat="1" applyFont="1" applyFill="1" applyBorder="1" applyAlignment="1" applyProtection="1">
      <alignment horizontal="center"/>
      <protection locked="0"/>
    </xf>
    <xf numFmtId="3" fontId="0" fillId="7" borderId="16" xfId="0" applyNumberFormat="1" applyFill="1" applyBorder="1" applyAlignment="1" applyProtection="1">
      <alignment horizontal="center"/>
      <protection locked="0"/>
    </xf>
    <xf numFmtId="3" fontId="8" fillId="7" borderId="1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Protection="1">
      <protection locked="0"/>
    </xf>
    <xf numFmtId="0" fontId="0" fillId="2" borderId="0" xfId="0" applyFont="1" applyFill="1" applyProtection="1">
      <protection locked="0"/>
    </xf>
    <xf numFmtId="0" fontId="0" fillId="2" borderId="25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6" fillId="12" borderId="1" xfId="0" applyFont="1" applyFill="1" applyBorder="1" applyAlignment="1" applyProtection="1">
      <alignment horizontal="center" wrapText="1"/>
      <protection locked="0"/>
    </xf>
    <xf numFmtId="3" fontId="0" fillId="19" borderId="1" xfId="0" applyNumberFormat="1" applyFill="1" applyBorder="1" applyAlignment="1" applyProtection="1">
      <alignment horizontal="center"/>
      <protection locked="0"/>
    </xf>
    <xf numFmtId="3" fontId="0" fillId="16" borderId="1" xfId="0" applyNumberFormat="1" applyFill="1" applyBorder="1" applyAlignment="1" applyProtection="1">
      <alignment horizontal="center"/>
      <protection locked="0"/>
    </xf>
    <xf numFmtId="3" fontId="0" fillId="7" borderId="25" xfId="0" applyNumberFormat="1" applyFill="1" applyBorder="1" applyProtection="1">
      <protection locked="0"/>
    </xf>
    <xf numFmtId="0" fontId="6" fillId="20" borderId="1" xfId="0" applyFont="1" applyFill="1" applyBorder="1" applyAlignment="1" applyProtection="1">
      <alignment horizontal="center" wrapText="1"/>
      <protection locked="0"/>
    </xf>
    <xf numFmtId="3" fontId="0" fillId="15" borderId="1" xfId="0" applyNumberFormat="1" applyFill="1" applyBorder="1" applyAlignment="1" applyProtection="1">
      <alignment horizontal="center"/>
      <protection hidden="1"/>
    </xf>
    <xf numFmtId="3" fontId="0" fillId="16" borderId="1" xfId="0" applyNumberFormat="1" applyFill="1" applyBorder="1" applyAlignment="1" applyProtection="1">
      <alignment horizontal="center"/>
      <protection hidden="1"/>
    </xf>
    <xf numFmtId="3" fontId="0" fillId="17" borderId="1" xfId="0" applyNumberFormat="1" applyFill="1" applyBorder="1" applyAlignment="1" applyProtection="1">
      <alignment horizontal="center"/>
      <protection hidden="1"/>
    </xf>
    <xf numFmtId="3" fontId="0" fillId="18" borderId="1" xfId="0" applyNumberFormat="1" applyFill="1" applyBorder="1" applyAlignment="1" applyProtection="1">
      <alignment horizontal="center"/>
      <protection hidden="1"/>
    </xf>
    <xf numFmtId="3" fontId="0" fillId="16" borderId="1" xfId="0" applyNumberFormat="1" applyFill="1" applyBorder="1" applyProtection="1">
      <protection hidden="1"/>
    </xf>
    <xf numFmtId="3" fontId="6" fillId="9" borderId="1" xfId="0" applyNumberFormat="1" applyFont="1" applyFill="1" applyBorder="1" applyAlignment="1" applyProtection="1">
      <alignment horizontal="center"/>
      <protection hidden="1"/>
    </xf>
    <xf numFmtId="3" fontId="7" fillId="9" borderId="1" xfId="0" applyNumberFormat="1" applyFont="1" applyFill="1" applyBorder="1" applyAlignment="1" applyProtection="1">
      <alignment horizontal="center"/>
      <protection hidden="1"/>
    </xf>
    <xf numFmtId="3" fontId="6" fillId="14" borderId="1" xfId="0" applyNumberFormat="1" applyFont="1" applyFill="1" applyBorder="1" applyAlignment="1" applyProtection="1">
      <alignment horizontal="center"/>
      <protection hidden="1"/>
    </xf>
    <xf numFmtId="164" fontId="0" fillId="15" borderId="1" xfId="0" applyNumberFormat="1" applyFill="1" applyBorder="1" applyAlignment="1" applyProtection="1">
      <alignment horizontal="center"/>
      <protection hidden="1"/>
    </xf>
    <xf numFmtId="0" fontId="0" fillId="15" borderId="1" xfId="0" applyFill="1" applyBorder="1" applyAlignment="1" applyProtection="1">
      <alignment horizontal="center"/>
      <protection hidden="1"/>
    </xf>
    <xf numFmtId="3" fontId="0" fillId="22" borderId="1" xfId="0" applyNumberFormat="1" applyFill="1" applyBorder="1" applyAlignment="1" applyProtection="1">
      <alignment horizontal="center"/>
      <protection hidden="1"/>
    </xf>
    <xf numFmtId="3" fontId="0" fillId="23" borderId="1" xfId="0" applyNumberFormat="1" applyFill="1" applyBorder="1" applyAlignment="1" applyProtection="1">
      <alignment horizontal="center"/>
      <protection hidden="1"/>
    </xf>
    <xf numFmtId="3" fontId="0" fillId="23" borderId="1" xfId="0" applyNumberFormat="1" applyFill="1" applyBorder="1" applyProtection="1">
      <protection hidden="1"/>
    </xf>
    <xf numFmtId="0" fontId="11" fillId="2" borderId="0" xfId="0" applyFont="1" applyFill="1" applyProtection="1">
      <protection locked="0"/>
    </xf>
    <xf numFmtId="0" fontId="14" fillId="2" borderId="0" xfId="0" applyFont="1" applyFill="1" applyProtection="1">
      <protection locked="0"/>
    </xf>
    <xf numFmtId="3" fontId="0" fillId="24" borderId="1" xfId="0" applyNumberFormat="1" applyFill="1" applyBorder="1" applyAlignment="1" applyProtection="1">
      <alignment horizontal="center"/>
      <protection hidden="1"/>
    </xf>
    <xf numFmtId="164" fontId="0" fillId="11" borderId="1" xfId="0" applyNumberFormat="1" applyFill="1" applyBorder="1" applyAlignment="1" applyProtection="1">
      <protection hidden="1"/>
    </xf>
    <xf numFmtId="3" fontId="8" fillId="7" borderId="17" xfId="0" applyNumberFormat="1" applyFont="1" applyFill="1" applyBorder="1" applyAlignment="1" applyProtection="1">
      <alignment horizontal="center"/>
      <protection hidden="1"/>
    </xf>
    <xf numFmtId="0" fontId="2" fillId="9" borderId="20" xfId="0" applyFont="1" applyFill="1" applyBorder="1" applyAlignment="1" applyProtection="1">
      <alignment horizontal="center" vertical="center" wrapText="1"/>
      <protection locked="0"/>
    </xf>
    <xf numFmtId="0" fontId="2" fillId="4" borderId="16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3" fontId="5" fillId="25" borderId="17" xfId="0" applyNumberFormat="1" applyFont="1" applyFill="1" applyBorder="1" applyAlignment="1" applyProtection="1">
      <alignment horizontal="center"/>
      <protection hidden="1"/>
    </xf>
    <xf numFmtId="3" fontId="11" fillId="26" borderId="17" xfId="0" applyNumberFormat="1" applyFont="1" applyFill="1" applyBorder="1" applyAlignment="1" applyProtection="1">
      <alignment horizontal="center"/>
      <protection hidden="1"/>
    </xf>
    <xf numFmtId="3" fontId="2" fillId="27" borderId="19" xfId="0" applyNumberFormat="1" applyFont="1" applyFill="1" applyBorder="1" applyAlignment="1" applyProtection="1">
      <alignment horizontal="center"/>
      <protection hidden="1"/>
    </xf>
    <xf numFmtId="165" fontId="2" fillId="27" borderId="19" xfId="0" applyNumberFormat="1" applyFont="1" applyFill="1" applyBorder="1" applyAlignment="1" applyProtection="1">
      <alignment horizontal="center"/>
      <protection hidden="1"/>
    </xf>
    <xf numFmtId="0" fontId="2" fillId="4" borderId="21" xfId="0" applyFont="1" applyFill="1" applyBorder="1" applyAlignment="1" applyProtection="1">
      <alignment horizontal="center"/>
      <protection locked="0"/>
    </xf>
    <xf numFmtId="3" fontId="5" fillId="7" borderId="21" xfId="0" applyNumberFormat="1" applyFont="1" applyFill="1" applyBorder="1" applyAlignment="1" applyProtection="1">
      <alignment horizontal="center"/>
      <protection hidden="1"/>
    </xf>
    <xf numFmtId="3" fontId="5" fillId="8" borderId="21" xfId="0" applyNumberFormat="1" applyFont="1" applyFill="1" applyBorder="1" applyAlignment="1" applyProtection="1">
      <alignment horizontal="center"/>
      <protection hidden="1"/>
    </xf>
    <xf numFmtId="3" fontId="11" fillId="6" borderId="21" xfId="0" applyNumberFormat="1" applyFont="1" applyFill="1" applyBorder="1" applyAlignment="1" applyProtection="1">
      <alignment horizontal="center"/>
      <protection hidden="1"/>
    </xf>
    <xf numFmtId="3" fontId="2" fillId="9" borderId="35" xfId="0" applyNumberFormat="1" applyFont="1" applyFill="1" applyBorder="1" applyAlignment="1" applyProtection="1">
      <alignment horizontal="center"/>
      <protection hidden="1"/>
    </xf>
    <xf numFmtId="165" fontId="2" fillId="9" borderId="35" xfId="0" applyNumberFormat="1" applyFont="1" applyFill="1" applyBorder="1" applyAlignment="1" applyProtection="1">
      <alignment horizontal="center"/>
      <protection hidden="1"/>
    </xf>
    <xf numFmtId="3" fontId="2" fillId="27" borderId="17" xfId="0" applyNumberFormat="1" applyFont="1" applyFill="1" applyBorder="1" applyAlignment="1" applyProtection="1">
      <alignment horizontal="center"/>
      <protection hidden="1"/>
    </xf>
    <xf numFmtId="3" fontId="2" fillId="9" borderId="1" xfId="0" applyNumberFormat="1" applyFont="1" applyFill="1" applyBorder="1" applyAlignment="1" applyProtection="1">
      <alignment horizontal="center"/>
      <protection hidden="1"/>
    </xf>
    <xf numFmtId="9" fontId="0" fillId="10" borderId="7" xfId="1" applyFont="1" applyFill="1" applyBorder="1" applyProtection="1">
      <protection hidden="1"/>
    </xf>
    <xf numFmtId="9" fontId="0" fillId="10" borderId="12" xfId="1" applyFont="1" applyFill="1" applyBorder="1" applyProtection="1">
      <protection hidden="1"/>
    </xf>
    <xf numFmtId="3" fontId="0" fillId="28" borderId="17" xfId="0" applyNumberFormat="1" applyFill="1" applyBorder="1" applyAlignment="1" applyProtection="1">
      <alignment horizontal="center"/>
      <protection hidden="1"/>
    </xf>
    <xf numFmtId="0" fontId="2" fillId="9" borderId="16" xfId="0" applyFont="1" applyFill="1" applyBorder="1" applyAlignment="1" applyProtection="1">
      <alignment horizontal="center" vertical="center" wrapText="1"/>
      <protection locked="0"/>
    </xf>
    <xf numFmtId="3" fontId="0" fillId="26" borderId="17" xfId="0" applyNumberFormat="1" applyFill="1" applyBorder="1" applyAlignment="1" applyProtection="1">
      <alignment horizontal="center"/>
      <protection hidden="1"/>
    </xf>
    <xf numFmtId="9" fontId="0" fillId="10" borderId="12" xfId="1" applyNumberFormat="1" applyFont="1" applyFill="1" applyBorder="1" applyProtection="1">
      <protection hidden="1"/>
    </xf>
    <xf numFmtId="9" fontId="0" fillId="5" borderId="1" xfId="1" applyNumberFormat="1" applyFont="1" applyFill="1" applyBorder="1" applyAlignment="1" applyProtection="1">
      <alignment horizontal="center"/>
      <protection hidden="1"/>
    </xf>
    <xf numFmtId="0" fontId="0" fillId="10" borderId="16" xfId="0" applyFill="1" applyBorder="1" applyAlignment="1" applyProtection="1">
      <alignment horizontal="left"/>
      <protection locked="0"/>
    </xf>
    <xf numFmtId="0" fontId="0" fillId="10" borderId="1" xfId="0" applyFill="1" applyBorder="1" applyAlignment="1" applyProtection="1">
      <alignment horizontal="left"/>
      <protection locked="0"/>
    </xf>
    <xf numFmtId="0" fontId="5" fillId="10" borderId="16" xfId="0" applyFont="1" applyFill="1" applyBorder="1" applyAlignment="1" applyProtection="1">
      <alignment horizontal="left"/>
      <protection locked="0"/>
    </xf>
    <xf numFmtId="0" fontId="5" fillId="10" borderId="1" xfId="0" applyFont="1" applyFill="1" applyBorder="1" applyAlignment="1" applyProtection="1">
      <alignment horizontal="left"/>
      <protection locked="0"/>
    </xf>
    <xf numFmtId="0" fontId="12" fillId="4" borderId="13" xfId="0" applyFont="1" applyFill="1" applyBorder="1" applyAlignment="1" applyProtection="1">
      <alignment horizontal="center"/>
      <protection locked="0"/>
    </xf>
    <xf numFmtId="0" fontId="12" fillId="4" borderId="14" xfId="0" applyFont="1" applyFill="1" applyBorder="1" applyAlignment="1" applyProtection="1">
      <alignment horizontal="center"/>
      <protection locked="0"/>
    </xf>
    <xf numFmtId="0" fontId="12" fillId="4" borderId="15" xfId="0" applyFont="1" applyFill="1" applyBorder="1" applyAlignment="1" applyProtection="1">
      <alignment horizontal="center"/>
      <protection locked="0"/>
    </xf>
    <xf numFmtId="0" fontId="0" fillId="10" borderId="1" xfId="0" applyFill="1" applyBorder="1" applyAlignment="1" applyProtection="1">
      <alignment horizontal="center"/>
      <protection locked="0"/>
    </xf>
    <xf numFmtId="0" fontId="0" fillId="10" borderId="1" xfId="0" quotePrefix="1" applyFill="1" applyBorder="1" applyAlignment="1" applyProtection="1">
      <alignment horizontal="center"/>
      <protection locked="0"/>
    </xf>
    <xf numFmtId="0" fontId="0" fillId="10" borderId="17" xfId="0" applyFill="1" applyBorder="1" applyAlignment="1" applyProtection="1">
      <alignment horizontal="center"/>
      <protection locked="0"/>
    </xf>
    <xf numFmtId="0" fontId="5" fillId="10" borderId="20" xfId="0" applyFont="1" applyFill="1" applyBorder="1" applyAlignment="1" applyProtection="1">
      <alignment horizontal="left"/>
      <protection locked="0"/>
    </xf>
    <xf numFmtId="0" fontId="5" fillId="10" borderId="18" xfId="0" applyFont="1" applyFill="1" applyBorder="1" applyAlignment="1" applyProtection="1">
      <alignment horizontal="left"/>
      <protection locked="0"/>
    </xf>
    <xf numFmtId="0" fontId="2" fillId="9" borderId="20" xfId="0" applyFont="1" applyFill="1" applyBorder="1" applyAlignment="1" applyProtection="1">
      <alignment horizontal="center" vertical="center" wrapText="1"/>
      <protection locked="0"/>
    </xf>
    <xf numFmtId="0" fontId="2" fillId="9" borderId="18" xfId="0" applyFont="1" applyFill="1" applyBorder="1" applyAlignment="1" applyProtection="1">
      <alignment horizontal="center" vertical="center" wrapText="1"/>
      <protection locked="0"/>
    </xf>
    <xf numFmtId="0" fontId="2" fillId="4" borderId="13" xfId="0" applyFont="1" applyFill="1" applyBorder="1" applyAlignment="1" applyProtection="1">
      <alignment horizontal="center"/>
      <protection locked="0"/>
    </xf>
    <xf numFmtId="0" fontId="2" fillId="4" borderId="14" xfId="0" applyFont="1" applyFill="1" applyBorder="1" applyAlignment="1" applyProtection="1">
      <alignment horizontal="center"/>
      <protection locked="0"/>
    </xf>
    <xf numFmtId="0" fontId="2" fillId="4" borderId="15" xfId="0" applyFont="1" applyFill="1" applyBorder="1" applyAlignment="1" applyProtection="1">
      <alignment horizontal="center"/>
      <protection locked="0"/>
    </xf>
    <xf numFmtId="0" fontId="2" fillId="4" borderId="16" xfId="0" applyFont="1" applyFill="1" applyBorder="1" applyAlignment="1" applyProtection="1">
      <alignment horizontal="center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0" fontId="5" fillId="6" borderId="16" xfId="0" applyFont="1" applyFill="1" applyBorder="1" applyAlignment="1" applyProtection="1">
      <alignment horizontal="center" vertical="center"/>
      <protection locked="0"/>
    </xf>
    <xf numFmtId="0" fontId="5" fillId="6" borderId="1" xfId="0" applyFont="1" applyFill="1" applyBorder="1" applyAlignment="1" applyProtection="1">
      <alignment horizontal="center" vertical="center"/>
      <protection locked="0"/>
    </xf>
    <xf numFmtId="0" fontId="5" fillId="6" borderId="24" xfId="0" applyFont="1" applyFill="1" applyBorder="1" applyAlignment="1" applyProtection="1">
      <alignment horizontal="center" vertical="center" wrapText="1"/>
      <protection locked="0"/>
    </xf>
    <xf numFmtId="0" fontId="5" fillId="6" borderId="23" xfId="0" applyFont="1" applyFill="1" applyBorder="1" applyAlignment="1" applyProtection="1">
      <alignment horizontal="center" vertical="center" wrapText="1"/>
      <protection locked="0"/>
    </xf>
    <xf numFmtId="0" fontId="5" fillId="6" borderId="24" xfId="0" applyFont="1" applyFill="1" applyBorder="1" applyAlignment="1" applyProtection="1">
      <alignment horizontal="center" vertical="center"/>
      <protection locked="0"/>
    </xf>
    <xf numFmtId="0" fontId="5" fillId="6" borderId="23" xfId="0" applyFont="1" applyFill="1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horizontal="left" vertical="center" wrapText="1"/>
      <protection locked="0"/>
    </xf>
    <xf numFmtId="0" fontId="0" fillId="5" borderId="6" xfId="0" applyFill="1" applyBorder="1" applyAlignment="1" applyProtection="1">
      <alignment horizontal="left" vertical="center" wrapText="1"/>
      <protection locked="0"/>
    </xf>
    <xf numFmtId="0" fontId="0" fillId="5" borderId="7" xfId="0" applyFill="1" applyBorder="1" applyAlignment="1" applyProtection="1">
      <alignment horizontal="left" vertical="center" wrapText="1"/>
      <protection locked="0"/>
    </xf>
    <xf numFmtId="0" fontId="0" fillId="5" borderId="8" xfId="0" applyFill="1" applyBorder="1" applyAlignment="1" applyProtection="1">
      <alignment horizontal="left" vertical="center" wrapText="1"/>
      <protection locked="0"/>
    </xf>
    <xf numFmtId="0" fontId="0" fillId="5" borderId="0" xfId="0" applyFill="1" applyBorder="1" applyAlignment="1" applyProtection="1">
      <alignment horizontal="left" vertical="center" wrapText="1"/>
      <protection locked="0"/>
    </xf>
    <xf numFmtId="0" fontId="0" fillId="5" borderId="9" xfId="0" applyFill="1" applyBorder="1" applyAlignment="1" applyProtection="1">
      <alignment horizontal="left" vertical="center" wrapText="1"/>
      <protection locked="0"/>
    </xf>
    <xf numFmtId="0" fontId="0" fillId="5" borderId="10" xfId="0" applyFill="1" applyBorder="1" applyAlignment="1" applyProtection="1">
      <alignment horizontal="left" vertical="center" wrapText="1"/>
      <protection locked="0"/>
    </xf>
    <xf numFmtId="0" fontId="0" fillId="5" borderId="11" xfId="0" applyFill="1" applyBorder="1" applyAlignment="1" applyProtection="1">
      <alignment horizontal="left" vertical="center" wrapText="1"/>
      <protection locked="0"/>
    </xf>
    <xf numFmtId="0" fontId="0" fillId="5" borderId="12" xfId="0" applyFill="1" applyBorder="1" applyAlignment="1" applyProtection="1">
      <alignment horizontal="left" vertical="center" wrapText="1"/>
      <protection locked="0"/>
    </xf>
    <xf numFmtId="0" fontId="2" fillId="9" borderId="16" xfId="0" applyFont="1" applyFill="1" applyBorder="1" applyAlignment="1" applyProtection="1">
      <alignment horizontal="center" vertical="center" wrapText="1"/>
      <protection locked="0"/>
    </xf>
    <xf numFmtId="0" fontId="2" fillId="9" borderId="1" xfId="0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5" fillId="7" borderId="16" xfId="0" applyFont="1" applyFill="1" applyBorder="1" applyAlignment="1" applyProtection="1">
      <alignment horizontal="center" vertical="center"/>
      <protection locked="0"/>
    </xf>
    <xf numFmtId="0" fontId="5" fillId="7" borderId="1" xfId="0" applyFont="1" applyFill="1" applyBorder="1" applyAlignment="1" applyProtection="1">
      <alignment horizontal="center" vertical="center"/>
      <protection locked="0"/>
    </xf>
    <xf numFmtId="0" fontId="5" fillId="8" borderId="16" xfId="0" applyFont="1" applyFill="1" applyBorder="1" applyAlignment="1" applyProtection="1">
      <alignment horizontal="center" vertical="center"/>
      <protection locked="0"/>
    </xf>
    <xf numFmtId="0" fontId="5" fillId="8" borderId="1" xfId="0" applyFont="1" applyFill="1" applyBorder="1" applyAlignment="1" applyProtection="1">
      <alignment horizontal="center" vertical="center"/>
      <protection locked="0"/>
    </xf>
    <xf numFmtId="0" fontId="11" fillId="15" borderId="16" xfId="0" applyFont="1" applyFill="1" applyBorder="1" applyAlignment="1" applyProtection="1">
      <alignment horizontal="center" vertical="center" wrapText="1"/>
      <protection locked="0"/>
    </xf>
    <xf numFmtId="0" fontId="11" fillId="8" borderId="32" xfId="0" applyFont="1" applyFill="1" applyBorder="1" applyAlignment="1" applyProtection="1">
      <alignment horizontal="center" vertical="center" wrapText="1"/>
      <protection locked="0"/>
    </xf>
    <xf numFmtId="0" fontId="11" fillId="8" borderId="33" xfId="0" applyFont="1" applyFill="1" applyBorder="1" applyAlignment="1" applyProtection="1">
      <alignment horizontal="center" vertical="center" wrapText="1"/>
      <protection locked="0"/>
    </xf>
    <xf numFmtId="0" fontId="11" fillId="8" borderId="34" xfId="0" applyFont="1" applyFill="1" applyBorder="1" applyAlignment="1" applyProtection="1">
      <alignment horizontal="center" vertical="center" wrapText="1"/>
      <protection locked="0"/>
    </xf>
    <xf numFmtId="0" fontId="5" fillId="8" borderId="24" xfId="0" applyFont="1" applyFill="1" applyBorder="1" applyAlignment="1" applyProtection="1">
      <alignment horizontal="center" vertical="center"/>
      <protection locked="0"/>
    </xf>
    <xf numFmtId="0" fontId="5" fillId="8" borderId="23" xfId="0" applyFont="1" applyFill="1" applyBorder="1" applyAlignment="1" applyProtection="1">
      <alignment horizontal="center" vertical="center"/>
      <protection locked="0"/>
    </xf>
    <xf numFmtId="0" fontId="2" fillId="4" borderId="36" xfId="0" applyFont="1" applyFill="1" applyBorder="1" applyAlignment="1" applyProtection="1">
      <alignment horizontal="center"/>
      <protection locked="0"/>
    </xf>
    <xf numFmtId="0" fontId="2" fillId="4" borderId="37" xfId="0" applyFont="1" applyFill="1" applyBorder="1" applyAlignment="1" applyProtection="1">
      <alignment horizontal="center"/>
      <protection locked="0"/>
    </xf>
    <xf numFmtId="0" fontId="2" fillId="4" borderId="38" xfId="0" applyFont="1" applyFill="1" applyBorder="1" applyAlignment="1" applyProtection="1">
      <alignment horizontal="center"/>
      <protection locked="0"/>
    </xf>
    <xf numFmtId="0" fontId="11" fillId="8" borderId="16" xfId="0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 applyProtection="1">
      <alignment horizontal="left"/>
      <protection locked="0"/>
    </xf>
    <xf numFmtId="0" fontId="6" fillId="9" borderId="1" xfId="0" applyFont="1" applyFill="1" applyBorder="1" applyAlignment="1" applyProtection="1">
      <alignment horizontal="left"/>
      <protection locked="0"/>
    </xf>
    <xf numFmtId="0" fontId="6" fillId="12" borderId="1" xfId="0" applyFont="1" applyFill="1" applyBorder="1" applyAlignment="1" applyProtection="1">
      <alignment horizontal="left" vertical="center"/>
      <protection locked="0"/>
    </xf>
    <xf numFmtId="0" fontId="6" fillId="12" borderId="21" xfId="0" applyFont="1" applyFill="1" applyBorder="1" applyAlignment="1" applyProtection="1">
      <alignment horizontal="center"/>
      <protection locked="0"/>
    </xf>
    <xf numFmtId="0" fontId="6" fillId="12" borderId="22" xfId="0" applyFont="1" applyFill="1" applyBorder="1" applyAlignment="1" applyProtection="1">
      <alignment horizontal="center"/>
      <protection locked="0"/>
    </xf>
    <xf numFmtId="0" fontId="6" fillId="12" borderId="23" xfId="0" applyFont="1" applyFill="1" applyBorder="1" applyAlignment="1" applyProtection="1">
      <alignment horizontal="center"/>
      <protection locked="0"/>
    </xf>
    <xf numFmtId="0" fontId="5" fillId="13" borderId="21" xfId="0" applyFont="1" applyFill="1" applyBorder="1" applyAlignment="1" applyProtection="1">
      <alignment horizontal="left"/>
      <protection locked="0"/>
    </xf>
    <xf numFmtId="0" fontId="5" fillId="13" borderId="22" xfId="0" applyFont="1" applyFill="1" applyBorder="1" applyAlignment="1" applyProtection="1">
      <alignment horizontal="left"/>
      <protection locked="0"/>
    </xf>
    <xf numFmtId="0" fontId="5" fillId="13" borderId="23" xfId="0" applyFont="1" applyFill="1" applyBorder="1" applyAlignment="1" applyProtection="1">
      <alignment horizontal="left"/>
      <protection locked="0"/>
    </xf>
    <xf numFmtId="0" fontId="0" fillId="17" borderId="1" xfId="0" applyFill="1" applyBorder="1" applyAlignment="1" applyProtection="1">
      <alignment horizontal="left"/>
      <protection locked="0"/>
    </xf>
    <xf numFmtId="0" fontId="0" fillId="21" borderId="1" xfId="0" applyFill="1" applyBorder="1" applyAlignment="1" applyProtection="1">
      <alignment horizontal="left"/>
      <protection hidden="1"/>
    </xf>
    <xf numFmtId="0" fontId="6" fillId="9" borderId="1" xfId="0" applyFont="1" applyFill="1" applyBorder="1" applyAlignment="1" applyProtection="1">
      <alignment horizontal="left"/>
      <protection hidden="1"/>
    </xf>
    <xf numFmtId="0" fontId="2" fillId="12" borderId="27" xfId="0" applyFont="1" applyFill="1" applyBorder="1" applyAlignment="1" applyProtection="1">
      <alignment horizontal="left" vertical="center"/>
      <protection locked="0"/>
    </xf>
    <xf numFmtId="0" fontId="2" fillId="12" borderId="26" xfId="0" applyFont="1" applyFill="1" applyBorder="1" applyAlignment="1" applyProtection="1">
      <alignment horizontal="left" vertical="center"/>
      <protection locked="0"/>
    </xf>
    <xf numFmtId="0" fontId="2" fillId="12" borderId="28" xfId="0" applyFont="1" applyFill="1" applyBorder="1" applyAlignment="1" applyProtection="1">
      <alignment horizontal="left" vertical="center"/>
      <protection locked="0"/>
    </xf>
    <xf numFmtId="0" fontId="2" fillId="12" borderId="29" xfId="0" applyFont="1" applyFill="1" applyBorder="1" applyAlignment="1" applyProtection="1">
      <alignment horizontal="left" vertical="center"/>
      <protection locked="0"/>
    </xf>
    <xf numFmtId="0" fontId="2" fillId="12" borderId="30" xfId="0" applyFont="1" applyFill="1" applyBorder="1" applyAlignment="1" applyProtection="1">
      <alignment horizontal="left" vertical="center"/>
      <protection locked="0"/>
    </xf>
    <xf numFmtId="0" fontId="2" fillId="12" borderId="31" xfId="0" applyFont="1" applyFill="1" applyBorder="1" applyAlignment="1" applyProtection="1">
      <alignment horizontal="left" vertical="center"/>
      <protection locked="0"/>
    </xf>
    <xf numFmtId="0" fontId="0" fillId="17" borderId="1" xfId="0" applyFill="1" applyBorder="1" applyAlignment="1" applyProtection="1">
      <alignment horizontal="left"/>
      <protection hidden="1"/>
    </xf>
    <xf numFmtId="0" fontId="5" fillId="13" borderId="21" xfId="0" applyFont="1" applyFill="1" applyBorder="1" applyAlignment="1" applyProtection="1">
      <alignment horizontal="left"/>
      <protection hidden="1"/>
    </xf>
    <xf numFmtId="0" fontId="5" fillId="13" borderId="22" xfId="0" applyFont="1" applyFill="1" applyBorder="1" applyAlignment="1" applyProtection="1">
      <alignment horizontal="left"/>
      <protection hidden="1"/>
    </xf>
    <xf numFmtId="0" fontId="5" fillId="13" borderId="23" xfId="0" applyFont="1" applyFill="1" applyBorder="1" applyAlignment="1" applyProtection="1">
      <alignment horizontal="left"/>
      <protection hidden="1"/>
    </xf>
    <xf numFmtId="0" fontId="6" fillId="20" borderId="1" xfId="0" applyFont="1" applyFill="1" applyBorder="1" applyAlignment="1" applyProtection="1">
      <alignment horizontal="left" vertical="center"/>
      <protection locked="0"/>
    </xf>
    <xf numFmtId="0" fontId="6" fillId="20" borderId="21" xfId="0" applyFont="1" applyFill="1" applyBorder="1" applyAlignment="1" applyProtection="1">
      <alignment horizontal="center"/>
      <protection locked="0"/>
    </xf>
    <xf numFmtId="0" fontId="6" fillId="20" borderId="22" xfId="0" applyFont="1" applyFill="1" applyBorder="1" applyAlignment="1" applyProtection="1">
      <alignment horizontal="center"/>
      <protection locked="0"/>
    </xf>
    <xf numFmtId="0" fontId="6" fillId="20" borderId="23" xfId="0" applyFont="1" applyFill="1" applyBorder="1" applyAlignment="1" applyProtection="1">
      <alignment horizont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colors>
    <mruColors>
      <color rgb="FFFFFD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elettrici e termici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Consumi elettrici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GLOBALE!$D$10:$Q$10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GLOBALE!$D$11:$Q$11</c:f>
              <c:numCache>
                <c:formatCode>#,##0</c:formatCode>
                <c:ptCount val="14"/>
                <c:pt idx="0">
                  <c:v>4205.1508307861559</c:v>
                </c:pt>
                <c:pt idx="1">
                  <c:v>4249.1388663406997</c:v>
                </c:pt>
                <c:pt idx="2">
                  <c:v>4417.5888762964423</c:v>
                </c:pt>
                <c:pt idx="3">
                  <c:v>4566.8458106557136</c:v>
                </c:pt>
                <c:pt idx="4">
                  <c:v>4718.8907344524368</c:v>
                </c:pt>
                <c:pt idx="5">
                  <c:v>4692.0327240822025</c:v>
                </c:pt>
                <c:pt idx="6">
                  <c:v>4793.6019695180958</c:v>
                </c:pt>
                <c:pt idx="7">
                  <c:v>4523.3615634871485</c:v>
                </c:pt>
                <c:pt idx="8">
                  <c:v>4742.9753689808394</c:v>
                </c:pt>
                <c:pt idx="9">
                  <c:v>4987.601291442028</c:v>
                </c:pt>
                <c:pt idx="10">
                  <c:v>5180.4594879130482</c:v>
                </c:pt>
                <c:pt idx="11">
                  <c:v>6026.7703815665009</c:v>
                </c:pt>
                <c:pt idx="12">
                  <c:v>5840.1005582685093</c:v>
                </c:pt>
                <c:pt idx="13">
                  <c:v>5066.4588669489403</c:v>
                </c:pt>
              </c:numCache>
            </c:numRef>
          </c:val>
        </c:ser>
        <c:ser>
          <c:idx val="1"/>
          <c:order val="1"/>
          <c:tx>
            <c:v>Consumi termici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GLOBALE!$D$10:$Q$10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GLOBALE!$D$12:$Q$12</c:f>
              <c:numCache>
                <c:formatCode>#,##0</c:formatCode>
                <c:ptCount val="14"/>
                <c:pt idx="0">
                  <c:v>56631.275652119948</c:v>
                </c:pt>
                <c:pt idx="1">
                  <c:v>57617.513483993942</c:v>
                </c:pt>
                <c:pt idx="2">
                  <c:v>55045.427381069574</c:v>
                </c:pt>
                <c:pt idx="3">
                  <c:v>53494.897962357187</c:v>
                </c:pt>
                <c:pt idx="4">
                  <c:v>56086.433608175219</c:v>
                </c:pt>
                <c:pt idx="5">
                  <c:v>57682.965582439094</c:v>
                </c:pt>
                <c:pt idx="6">
                  <c:v>56243.984699903958</c:v>
                </c:pt>
                <c:pt idx="7">
                  <c:v>54729.345628334355</c:v>
                </c:pt>
                <c:pt idx="8">
                  <c:v>52329.556311732209</c:v>
                </c:pt>
                <c:pt idx="9">
                  <c:v>51399.806807898342</c:v>
                </c:pt>
                <c:pt idx="10">
                  <c:v>57121.355865121324</c:v>
                </c:pt>
                <c:pt idx="11">
                  <c:v>53391.448576053692</c:v>
                </c:pt>
                <c:pt idx="12">
                  <c:v>51883.034722909208</c:v>
                </c:pt>
                <c:pt idx="13">
                  <c:v>52218.751701999652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68720"/>
        <c:axId val="-1554174160"/>
      </c:barChart>
      <c:catAx>
        <c:axId val="-155416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74160"/>
        <c:crosses val="autoZero"/>
        <c:auto val="1"/>
        <c:lblAlgn val="ctr"/>
        <c:lblOffset val="100"/>
        <c:noMultiLvlLbl val="0"/>
      </c:catAx>
      <c:valAx>
        <c:axId val="-155417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6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2">
                  <a:lumMod val="9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7"/>
              <c:layout>
                <c:manualLayout>
                  <c:x val="-5.3392442444288306E-2"/>
                  <c:y val="-0.283856949141466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Residenza!$B$5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(Residenza!$B$4,Residenza!$C$6:$C$12)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(Residenza!$D$4,Residenza!$D$6:$D$12)</c:f>
              <c:numCache>
                <c:formatCode>#,##0</c:formatCode>
                <c:ptCount val="8"/>
                <c:pt idx="0">
                  <c:v>2910.2429999999999</c:v>
                </c:pt>
                <c:pt idx="1">
                  <c:v>6417.2044422099543</c:v>
                </c:pt>
                <c:pt idx="2">
                  <c:v>0</c:v>
                </c:pt>
                <c:pt idx="3">
                  <c:v>908.78385950664199</c:v>
                </c:pt>
                <c:pt idx="4">
                  <c:v>8788.2683505480909</c:v>
                </c:pt>
                <c:pt idx="5">
                  <c:v>2254.1726659244614</c:v>
                </c:pt>
                <c:pt idx="6">
                  <c:v>24.951384961963296</c:v>
                </c:pt>
                <c:pt idx="7">
                  <c:v>8575.2216032376455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2">
                  <a:lumMod val="9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5.1527857463672E-2"/>
                  <c:y val="-3.497670095719402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Residenza!$B$5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(Residenza!$B$4,Residenza!$C$6:$C$12)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(Residenza!$Q$4,Residenza!$Q$6:$Q$12)</c:f>
              <c:numCache>
                <c:formatCode>#,##0</c:formatCode>
                <c:ptCount val="8"/>
                <c:pt idx="0">
                  <c:v>3000.6370000000002</c:v>
                </c:pt>
                <c:pt idx="1">
                  <c:v>10624.476622169786</c:v>
                </c:pt>
                <c:pt idx="2">
                  <c:v>0</c:v>
                </c:pt>
                <c:pt idx="3">
                  <c:v>275.25588343346601</c:v>
                </c:pt>
                <c:pt idx="4">
                  <c:v>1258.9556769572237</c:v>
                </c:pt>
                <c:pt idx="5">
                  <c:v>2133.362409812532</c:v>
                </c:pt>
                <c:pt idx="6">
                  <c:v>470.34864200042705</c:v>
                </c:pt>
                <c:pt idx="7">
                  <c:v>13976.387116903257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 emissioni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Totale emissioni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Residenza!$D$3:$Q$3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Residenza!$D$52:$Q$52</c:f>
              <c:numCache>
                <c:formatCode>#,##0</c:formatCode>
                <c:ptCount val="14"/>
                <c:pt idx="0">
                  <c:v>5813.6382078899578</c:v>
                </c:pt>
                <c:pt idx="1">
                  <c:v>5800.8859031660413</c:v>
                </c:pt>
                <c:pt idx="2">
                  <c:v>5402.5908909271584</c:v>
                </c:pt>
                <c:pt idx="3">
                  <c:v>5170.0788421542475</c:v>
                </c:pt>
                <c:pt idx="4">
                  <c:v>5302.4646893218996</c:v>
                </c:pt>
                <c:pt idx="5">
                  <c:v>5410.5832645091077</c:v>
                </c:pt>
                <c:pt idx="6">
                  <c:v>4821.7227607269542</c:v>
                </c:pt>
                <c:pt idx="7">
                  <c:v>4413.595505939611</c:v>
                </c:pt>
                <c:pt idx="8">
                  <c:v>4188.2044444740695</c:v>
                </c:pt>
                <c:pt idx="9">
                  <c:v>4341.3536249659091</c:v>
                </c:pt>
                <c:pt idx="10">
                  <c:v>4915.2633765408118</c:v>
                </c:pt>
                <c:pt idx="11">
                  <c:v>4202.2790728598766</c:v>
                </c:pt>
                <c:pt idx="12">
                  <c:v>4298.8633323268332</c:v>
                </c:pt>
                <c:pt idx="13">
                  <c:v>4417.3942443801052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56208"/>
        <c:axId val="-1554169264"/>
      </c:barChart>
      <c:catAx>
        <c:axId val="-15541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69264"/>
        <c:crosses val="autoZero"/>
        <c:auto val="1"/>
        <c:lblAlgn val="ctr"/>
        <c:lblOffset val="100"/>
        <c:noMultiLvlLbl val="0"/>
      </c:catAx>
      <c:valAx>
        <c:axId val="-155416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5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3.369712335617555E-2"/>
                  <c:y val="-2.8857048981540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{5CC1D051-37E0-426F-8424-535EB21D6163}</c15:txfldGUID>
                      <c15:f>Residenza!$B$44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(Residenza!$B$43,Residenza!$C$45:$C$51)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(Residenza!$D$43,Residenza!$D$45:$D$51)</c:f>
              <c:numCache>
                <c:formatCode>#,##0</c:formatCode>
                <c:ptCount val="8"/>
                <c:pt idx="0">
                  <c:v>1405.647369</c:v>
                </c:pt>
                <c:pt idx="1">
                  <c:v>1296.275297326411</c:v>
                </c:pt>
                <c:pt idx="2">
                  <c:v>0</c:v>
                </c:pt>
                <c:pt idx="3">
                  <c:v>253.55069680235314</c:v>
                </c:pt>
                <c:pt idx="4">
                  <c:v>2346.4676495963404</c:v>
                </c:pt>
                <c:pt idx="5">
                  <c:v>511.69719516485276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{5CC1D051-37E0-426F-8424-535EB21D6163}</c15:txfldGUID>
                      <c15:f>Residenza!$B$44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(Residenza!$B$43,Residenza!$C$45:$C$51)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(Residenza!$Q$43,Residenza!$Q$45:$Q$51)</c:f>
              <c:numCache>
                <c:formatCode>#,##0</c:formatCode>
                <c:ptCount val="8"/>
                <c:pt idx="0">
                  <c:v>1374.0391424488478</c:v>
                </c:pt>
                <c:pt idx="1">
                  <c:v>2146.1442776782969</c:v>
                </c:pt>
                <c:pt idx="2">
                  <c:v>0</c:v>
                </c:pt>
                <c:pt idx="3">
                  <c:v>76.796391477937021</c:v>
                </c:pt>
                <c:pt idx="4">
                  <c:v>336.14116574757873</c:v>
                </c:pt>
                <c:pt idx="5">
                  <c:v>484.27326702744477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Consumi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Trasporti!$C$3:$P$3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Trasporti!$C$10:$P$10</c:f>
              <c:numCache>
                <c:formatCode>#,##0</c:formatCode>
                <c:ptCount val="14"/>
                <c:pt idx="0">
                  <c:v>24533.287340151459</c:v>
                </c:pt>
                <c:pt idx="1">
                  <c:v>25487.125761991771</c:v>
                </c:pt>
                <c:pt idx="2">
                  <c:v>23489.98964873391</c:v>
                </c:pt>
                <c:pt idx="3">
                  <c:v>22704.859936905068</c:v>
                </c:pt>
                <c:pt idx="4">
                  <c:v>23927.828045694892</c:v>
                </c:pt>
                <c:pt idx="5">
                  <c:v>24192.583829970561</c:v>
                </c:pt>
                <c:pt idx="6">
                  <c:v>24173.852488874811</c:v>
                </c:pt>
                <c:pt idx="7">
                  <c:v>24339.424507860658</c:v>
                </c:pt>
                <c:pt idx="8">
                  <c:v>21647.719725662908</c:v>
                </c:pt>
                <c:pt idx="9">
                  <c:v>20935.987064220848</c:v>
                </c:pt>
                <c:pt idx="10">
                  <c:v>21745.952933872497</c:v>
                </c:pt>
                <c:pt idx="11">
                  <c:v>21250.424368869964</c:v>
                </c:pt>
                <c:pt idx="12">
                  <c:v>19144.318140230094</c:v>
                </c:pt>
                <c:pt idx="13">
                  <c:v>18810.684041460481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60016"/>
        <c:axId val="-1554159472"/>
      </c:barChart>
      <c:catAx>
        <c:axId val="-155416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59472"/>
        <c:crosses val="autoZero"/>
        <c:auto val="1"/>
        <c:lblAlgn val="ctr"/>
        <c:lblOffset val="100"/>
        <c:noMultiLvlLbl val="0"/>
      </c:catAx>
      <c:valAx>
        <c:axId val="-155415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6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628645585813041"/>
          <c:y val="0.27210377558855725"/>
          <c:w val="0.38742708828373912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63C0C45D-73B8-418B-A023-ACCE9EFDAE41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Trasporti!$B$4:$B$9</c:f>
              <c:strCache>
                <c:ptCount val="6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  <c:pt idx="5">
                  <c:v>BIOCOMBUSTIBILI</c:v>
                </c:pt>
              </c:strCache>
            </c:strRef>
          </c:cat>
          <c:val>
            <c:numRef>
              <c:f>Trasporti!$C$4:$C$9</c:f>
              <c:numCache>
                <c:formatCode>#,##0</c:formatCode>
                <c:ptCount val="6"/>
                <c:pt idx="0">
                  <c:v>12406.615286073335</c:v>
                </c:pt>
                <c:pt idx="1">
                  <c:v>11568.16103940056</c:v>
                </c:pt>
                <c:pt idx="2">
                  <c:v>537.90035921148058</c:v>
                </c:pt>
                <c:pt idx="3">
                  <c:v>20.610655466081038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9868969787613692"/>
          <c:y val="0.26288218326644047"/>
          <c:w val="0.40262038552501872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5"/>
              <c:layout/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C0571695-1DF0-4285-82DF-05181BBE8AA6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Trasporti!$B$4:$B$9</c:f>
              <c:strCache>
                <c:ptCount val="6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  <c:pt idx="5">
                  <c:v>BIOCOMBUSTIBILI</c:v>
                </c:pt>
              </c:strCache>
            </c:strRef>
          </c:cat>
          <c:val>
            <c:numRef>
              <c:f>Trasporti!$P$4:$P$9</c:f>
              <c:numCache>
                <c:formatCode>#,##0</c:formatCode>
                <c:ptCount val="6"/>
                <c:pt idx="0">
                  <c:v>5400.5625937337181</c:v>
                </c:pt>
                <c:pt idx="1">
                  <c:v>11187.38320703864</c:v>
                </c:pt>
                <c:pt idx="2">
                  <c:v>1093.3820405492932</c:v>
                </c:pt>
                <c:pt idx="3">
                  <c:v>367.40781043669375</c:v>
                </c:pt>
                <c:pt idx="4">
                  <c:v>0</c:v>
                </c:pt>
                <c:pt idx="5">
                  <c:v>761.94838970213755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</a:t>
            </a:r>
            <a:r>
              <a:rPr lang="it-IT" baseline="0"/>
              <a:t> emissioni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Emissioni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Trasporti!$C$3:$P$3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Trasporti!$C$45:$P$45</c:f>
              <c:numCache>
                <c:formatCode>#,##0</c:formatCode>
                <c:ptCount val="14"/>
                <c:pt idx="0">
                  <c:v>6304.2129376973644</c:v>
                </c:pt>
                <c:pt idx="1">
                  <c:v>6564.6046275296685</c:v>
                </c:pt>
                <c:pt idx="2">
                  <c:v>6047.2281233674894</c:v>
                </c:pt>
                <c:pt idx="3">
                  <c:v>5845.502615266917</c:v>
                </c:pt>
                <c:pt idx="4">
                  <c:v>6176.3776656459704</c:v>
                </c:pt>
                <c:pt idx="5">
                  <c:v>6255.7787589840491</c:v>
                </c:pt>
                <c:pt idx="6">
                  <c:v>6200.2809820404173</c:v>
                </c:pt>
                <c:pt idx="7">
                  <c:v>6254.5837122345692</c:v>
                </c:pt>
                <c:pt idx="8">
                  <c:v>5479.8201755372311</c:v>
                </c:pt>
                <c:pt idx="9">
                  <c:v>5253.3332376659109</c:v>
                </c:pt>
                <c:pt idx="10">
                  <c:v>5444.9109743970384</c:v>
                </c:pt>
                <c:pt idx="11">
                  <c:v>5282.9081223568382</c:v>
                </c:pt>
                <c:pt idx="12">
                  <c:v>4715.9299527541098</c:v>
                </c:pt>
                <c:pt idx="13">
                  <c:v>4654.1855030319148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55120"/>
        <c:axId val="-1554184496"/>
      </c:barChart>
      <c:catAx>
        <c:axId val="-155415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84496"/>
        <c:crosses val="autoZero"/>
        <c:auto val="1"/>
        <c:lblAlgn val="ctr"/>
        <c:lblOffset val="100"/>
        <c:noMultiLvlLbl val="0"/>
      </c:catAx>
      <c:valAx>
        <c:axId val="-155418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5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490605967853662"/>
          <c:y val="0.25827138710538211"/>
          <c:w val="0.39018788064292675"/>
          <c:h val="0.66830404388606612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Trasporti!$B$39:$B$43</c:f>
              <c:strCache>
                <c:ptCount val="5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</c:strCache>
            </c:strRef>
          </c:cat>
          <c:val>
            <c:numRef>
              <c:f>Trasporti!$C$39:$C$43</c:f>
              <c:numCache>
                <c:formatCode>#,##0</c:formatCode>
                <c:ptCount val="5"/>
                <c:pt idx="0">
                  <c:v>3089.2472062322604</c:v>
                </c:pt>
                <c:pt idx="1">
                  <c:v>3088.6989975199499</c:v>
                </c:pt>
                <c:pt idx="2">
                  <c:v>122.1033815410061</c:v>
                </c:pt>
                <c:pt idx="3">
                  <c:v>4.1633524041483696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9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4.757468882362436E-2"/>
                  <c:y val="-4.49948355452447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baseline="0"/>
                      <a:t>GAS NAT
</a:t>
                    </a:r>
                    <a:fld id="{AE168EFD-2BF9-4AB1-BB47-DE9333CD5FC9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42CB3FA-94DB-4C64-A82F-F916E639028D}" type="CATEGORYNAME">
                      <a:rPr lang="en-US"/>
                      <a:pPr/>
                      <a:t>[NOME CATEGORIA]</a:t>
                    </a:fld>
                    <a:r>
                      <a:rPr lang="en-US"/>
                      <a:t>CALORE</a:t>
                    </a:r>
                    <a:r>
                      <a:rPr lang="en-US" baseline="0"/>
                      <a:t>
</a:t>
                    </a:r>
                    <a:fld id="{0351E71C-ACCA-4459-BCD3-4E5E4894992C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OLIO</a:t>
                    </a:r>
                    <a:fld id="{D6ED8C07-F79F-4832-AF70-13332BD2E53C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43278FCE-8B31-460E-9E5B-73332CA68387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GASOLIO</a:t>
                    </a:r>
                    <a:fld id="{A9E97462-DA7B-471F-9133-03D2758B07EF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A68E41D6-8E3F-4F7A-A3C6-E85A2C0ABFDF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GPL</a:t>
                    </a:r>
                    <a:fld id="{D67EAA1F-2B7D-43B6-B5F6-AADA318DE87D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888C1974-DA5E-43A9-AE22-169B120317C9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BENZINA</a:t>
                    </a:r>
                    <a:fld id="{31B7E715-8B76-4E8E-BAD2-C56DF0DFBE96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CE800456-57C9-4D41-82A6-FCA41DBB6DD8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SOLARE</a:t>
                    </a:r>
                    <a:fld id="{93033EEF-5622-4DCA-A164-562AD92C2B9D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3654BEF2-5852-4D82-BA59-5DD7E57B2A42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4.2633017447457469E-2"/>
                  <c:y val="-0.1172314891963963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BIOMASSA</a:t>
                    </a:r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4D03385A-1F4E-4B54-9F23-0E4D2C6E2F6C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 baseline="0"/>
                      <a:t>CONSUMI TERMICI
</a:t>
                    </a:r>
                    <a:fld id="{B8A53C2F-BC2B-4A1D-954C-52045EAB5DCD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(GLOBALE!$B$11,GLOBALE!$B$13:$B$21)</c:f>
              <c:strCache>
                <c:ptCount val="2"/>
                <c:pt idx="0">
                  <c:v>CONSUMI ELETTRICI</c:v>
                </c:pt>
                <c:pt idx="1">
                  <c:v>VETTORI TERMICI</c:v>
                </c:pt>
              </c:strCache>
            </c:strRef>
          </c:cat>
          <c:val>
            <c:numRef>
              <c:f>(GLOBALE!$D$11,GLOBALE!$D$13:$D$21)</c:f>
              <c:numCache>
                <c:formatCode>#,##0</c:formatCode>
                <c:ptCount val="10"/>
                <c:pt idx="0">
                  <c:v>4205.1508307861559</c:v>
                </c:pt>
                <c:pt idx="1">
                  <c:v>7772.4403253261853</c:v>
                </c:pt>
                <c:pt idx="2">
                  <c:v>0</c:v>
                </c:pt>
                <c:pt idx="3">
                  <c:v>1190.0741017348885</c:v>
                </c:pt>
                <c:pt idx="4">
                  <c:v>23363.526116159195</c:v>
                </c:pt>
                <c:pt idx="5">
                  <c:v>3156.4034042001604</c:v>
                </c:pt>
                <c:pt idx="6">
                  <c:v>12406.615286073335</c:v>
                </c:pt>
                <c:pt idx="7">
                  <c:v>28.226105202253915</c:v>
                </c:pt>
                <c:pt idx="8">
                  <c:v>8713.9903134239339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9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112689440796503"/>
          <c:y val="0.24904979478326536"/>
          <c:w val="0.39774599510936515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92D050"/>
              </a:soli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Trasporti!$B$39:$B$43</c:f>
              <c:strCache>
                <c:ptCount val="5"/>
                <c:pt idx="0">
                  <c:v>BENZINA</c:v>
                </c:pt>
                <c:pt idx="1">
                  <c:v>GASOLIO</c:v>
                </c:pt>
                <c:pt idx="2">
                  <c:v>GPL</c:v>
                </c:pt>
                <c:pt idx="3">
                  <c:v>GAS</c:v>
                </c:pt>
                <c:pt idx="4">
                  <c:v>ENERGIA ELETTRICA</c:v>
                </c:pt>
              </c:strCache>
            </c:strRef>
          </c:cat>
          <c:val>
            <c:numRef>
              <c:f>Trasporti!$P$39:$P$43</c:f>
              <c:numCache>
                <c:formatCode>#,##0</c:formatCode>
                <c:ptCount val="5"/>
                <c:pt idx="0">
                  <c:v>1344.7400858396959</c:v>
                </c:pt>
                <c:pt idx="1">
                  <c:v>2987.0313162793168</c:v>
                </c:pt>
                <c:pt idx="2">
                  <c:v>248.19772320468957</c:v>
                </c:pt>
                <c:pt idx="3">
                  <c:v>74.216377708212136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elettrici e termici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Consumi elettrici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Terziario!$D$3:$Q$3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Terziario!$D$4:$Q$4</c:f>
              <c:numCache>
                <c:formatCode>#,##0</c:formatCode>
                <c:ptCount val="14"/>
                <c:pt idx="0">
                  <c:v>1211.0740000000001</c:v>
                </c:pt>
                <c:pt idx="1">
                  <c:v>1290.7060000000001</c:v>
                </c:pt>
                <c:pt idx="2">
                  <c:v>1414.0710000000001</c:v>
                </c:pt>
                <c:pt idx="3">
                  <c:v>1406.3690000000001</c:v>
                </c:pt>
                <c:pt idx="4">
                  <c:v>1445.8457204355313</c:v>
                </c:pt>
                <c:pt idx="5">
                  <c:v>1488.382721461455</c:v>
                </c:pt>
                <c:pt idx="6">
                  <c:v>1601</c:v>
                </c:pt>
                <c:pt idx="7">
                  <c:v>1544</c:v>
                </c:pt>
                <c:pt idx="8">
                  <c:v>1633.615</c:v>
                </c:pt>
                <c:pt idx="9">
                  <c:v>1797.59</c:v>
                </c:pt>
                <c:pt idx="10">
                  <c:v>1986.491</c:v>
                </c:pt>
                <c:pt idx="11">
                  <c:v>2944.1869999999999</c:v>
                </c:pt>
                <c:pt idx="12">
                  <c:v>2741.0410000000002</c:v>
                </c:pt>
                <c:pt idx="13">
                  <c:v>1951.0740000000001</c:v>
                </c:pt>
              </c:numCache>
            </c:numRef>
          </c:val>
        </c:ser>
        <c:ser>
          <c:idx val="1"/>
          <c:order val="1"/>
          <c:tx>
            <c:v>Consumi termici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Terziario!$D$3:$Q$3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Terziario!$D$5:$Q$5</c:f>
              <c:numCache>
                <c:formatCode>#,##0</c:formatCode>
                <c:ptCount val="14"/>
                <c:pt idx="0">
                  <c:v>3542.6920674405105</c:v>
                </c:pt>
                <c:pt idx="1">
                  <c:v>3569.6741093783398</c:v>
                </c:pt>
                <c:pt idx="2">
                  <c:v>3360.6613016358306</c:v>
                </c:pt>
                <c:pt idx="3">
                  <c:v>3278.8486340184854</c:v>
                </c:pt>
                <c:pt idx="4">
                  <c:v>2984.4152956295607</c:v>
                </c:pt>
                <c:pt idx="5">
                  <c:v>3214.4309477194101</c:v>
                </c:pt>
                <c:pt idx="6">
                  <c:v>3017.9146618840355</c:v>
                </c:pt>
                <c:pt idx="7">
                  <c:v>2662.3806375500008</c:v>
                </c:pt>
                <c:pt idx="8">
                  <c:v>2673.8975908934895</c:v>
                </c:pt>
                <c:pt idx="9">
                  <c:v>2619.1125965980727</c:v>
                </c:pt>
                <c:pt idx="10">
                  <c:v>3376.028474309247</c:v>
                </c:pt>
                <c:pt idx="11">
                  <c:v>2738.5631173528809</c:v>
                </c:pt>
                <c:pt idx="12">
                  <c:v>2510.6098187871135</c:v>
                </c:pt>
                <c:pt idx="13">
                  <c:v>2705.9497278671306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38800"/>
        <c:axId val="-1554144784"/>
      </c:barChart>
      <c:catAx>
        <c:axId val="-155413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44784"/>
        <c:crosses val="autoZero"/>
        <c:auto val="1"/>
        <c:lblAlgn val="ctr"/>
        <c:lblOffset val="100"/>
        <c:noMultiLvlLbl val="0"/>
      </c:catAx>
      <c:valAx>
        <c:axId val="-155414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3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Terziario!$B$5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(Terziario!$B$4,Terziario!$C$6:$C$12)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(Terziario!$D$4,Terziario!$D$6:$D$12)</c:f>
              <c:numCache>
                <c:formatCode>#,##0</c:formatCode>
                <c:ptCount val="8"/>
                <c:pt idx="0">
                  <c:v>1211.0740000000001</c:v>
                </c:pt>
                <c:pt idx="1">
                  <c:v>1334.6252276501496</c:v>
                </c:pt>
                <c:pt idx="2">
                  <c:v>0</c:v>
                </c:pt>
                <c:pt idx="3">
                  <c:v>281.29024222824648</c:v>
                </c:pt>
                <c:pt idx="4">
                  <c:v>1420.4027880713172</c:v>
                </c:pt>
                <c:pt idx="5">
                  <c:v>364.33037906421828</c:v>
                </c:pt>
                <c:pt idx="6">
                  <c:v>3.274720240290621</c:v>
                </c:pt>
                <c:pt idx="7">
                  <c:v>138.7687101862881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8"/>
              <c:layout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{7BF85641-59D4-4E56-A8AB-02F37C571A14}</c15:txfldGUID>
                      <c15:f>Terziario!$B$5</c15:f>
                      <c15:dlblFieldTableCache>
                        <c:ptCount val="1"/>
                        <c:pt idx="0">
                          <c:v>CONSUMI TERMICI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(Terziario!$B$4,Terziario!$C$6:$C$12)</c:f>
              <c:strCache>
                <c:ptCount val="8"/>
                <c:pt idx="0">
                  <c:v>CONSUMI ELETTRICI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(Terziario!$Q$4,Terziario!$Q$6:$Q$12)</c:f>
              <c:numCache>
                <c:formatCode>#,##0</c:formatCode>
                <c:ptCount val="8"/>
                <c:pt idx="0">
                  <c:v>1951.0740000000001</c:v>
                </c:pt>
                <c:pt idx="1">
                  <c:v>1284.6991709188444</c:v>
                </c:pt>
                <c:pt idx="2">
                  <c:v>0</c:v>
                </c:pt>
                <c:pt idx="3">
                  <c:v>231.28021308170619</c:v>
                </c:pt>
                <c:pt idx="4">
                  <c:v>224.5499784714942</c:v>
                </c:pt>
                <c:pt idx="5">
                  <c:v>380.510999682776</c:v>
                </c:pt>
                <c:pt idx="6">
                  <c:v>293.7507878617792</c:v>
                </c:pt>
                <c:pt idx="7">
                  <c:v>291.15857785053032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 emissioni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Totale emissioni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Terziario!$D$3:$Q$3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Terziario!$D$52:$Q$52</c:f>
              <c:numCache>
                <c:formatCode>#,##0</c:formatCode>
                <c:ptCount val="14"/>
                <c:pt idx="0">
                  <c:v>1394.9735560296303</c:v>
                </c:pt>
                <c:pt idx="1">
                  <c:v>1437.8084006150027</c:v>
                </c:pt>
                <c:pt idx="2">
                  <c:v>1429.4639355134827</c:v>
                </c:pt>
                <c:pt idx="3">
                  <c:v>1386.5174769916057</c:v>
                </c:pt>
                <c:pt idx="4">
                  <c:v>1319.1692261034955</c:v>
                </c:pt>
                <c:pt idx="5">
                  <c:v>1388.8679482591801</c:v>
                </c:pt>
                <c:pt idx="6">
                  <c:v>1392.7228729867252</c:v>
                </c:pt>
                <c:pt idx="7">
                  <c:v>1274.4967215028987</c:v>
                </c:pt>
                <c:pt idx="8">
                  <c:v>1291.1758485086518</c:v>
                </c:pt>
                <c:pt idx="9">
                  <c:v>1355.1505093744152</c:v>
                </c:pt>
                <c:pt idx="10">
                  <c:v>1594.3620308124994</c:v>
                </c:pt>
                <c:pt idx="11">
                  <c:v>1868.6436352646842</c:v>
                </c:pt>
                <c:pt idx="12">
                  <c:v>1687.2255276137635</c:v>
                </c:pt>
                <c:pt idx="13">
                  <c:v>1363.7948972902582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33904"/>
        <c:axId val="-1554138256"/>
      </c:barChart>
      <c:catAx>
        <c:axId val="-155413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38256"/>
        <c:crosses val="autoZero"/>
        <c:auto val="1"/>
        <c:lblAlgn val="ctr"/>
        <c:lblOffset val="100"/>
        <c:noMultiLvlLbl val="0"/>
      </c:catAx>
      <c:valAx>
        <c:axId val="-155413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3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4.9523140432901021E-2"/>
                  <c:y val="-3.34678451425988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{5CC1D051-37E0-426F-8424-535EB21D6163}</c15:txfldGUID>
                      <c15:f>Terziario!$B$44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(Terziario!$B$43,Terziario!$C$45:$C$51)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(Terziario!$D$43,Terziario!$D$45:$D$51)</c:f>
              <c:numCache>
                <c:formatCode>#,##0</c:formatCode>
                <c:ptCount val="8"/>
                <c:pt idx="0">
                  <c:v>584.94874200000004</c:v>
                </c:pt>
                <c:pt idx="1">
                  <c:v>269.59429598533023</c:v>
                </c:pt>
                <c:pt idx="2">
                  <c:v>0</c:v>
                </c:pt>
                <c:pt idx="3">
                  <c:v>78.479977581680771</c:v>
                </c:pt>
                <c:pt idx="4">
                  <c:v>379.24754441504172</c:v>
                </c:pt>
                <c:pt idx="5">
                  <c:v>82.702996047577557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{5CC1D051-37E0-426F-8424-535EB21D6163}</c15:txfldGUID>
                      <c15:f>Terziario!$B$44</c15:f>
                      <c15:dlblFieldTableCache>
                        <c:ptCount val="1"/>
                        <c:pt idx="0">
                          <c:v>EMISSIONI TERMICHE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(Terziario!$B$43,Terziario!$C$45:$C$51)</c:f>
              <c:strCache>
                <c:ptCount val="8"/>
                <c:pt idx="0">
                  <c:v>EMISSIONI ELETTRICHE</c:v>
                </c:pt>
                <c:pt idx="1">
                  <c:v>GAS NATURALE</c:v>
                </c:pt>
                <c:pt idx="2">
                  <c:v>CALORE</c:v>
                </c:pt>
                <c:pt idx="3">
                  <c:v>OLIO </c:v>
                </c:pt>
                <c:pt idx="4">
                  <c:v>GASOLIO </c:v>
                </c:pt>
                <c:pt idx="5">
                  <c:v>GPL</c:v>
                </c:pt>
                <c:pt idx="6">
                  <c:v>SOLARE </c:v>
                </c:pt>
                <c:pt idx="7">
                  <c:v>BIOMASSA</c:v>
                </c:pt>
              </c:strCache>
            </c:strRef>
          </c:cat>
          <c:val>
            <c:numRef>
              <c:f>(Terziario!$Q$43,Terziario!$Q$45:$Q$51)</c:f>
              <c:numCache>
                <c:formatCode>#,##0</c:formatCode>
                <c:ptCount val="8"/>
                <c:pt idx="0">
                  <c:v>893.42764413497639</c:v>
                </c:pt>
                <c:pt idx="1">
                  <c:v>259.50923252560659</c:v>
                </c:pt>
                <c:pt idx="2">
                  <c:v>0</c:v>
                </c:pt>
                <c:pt idx="3">
                  <c:v>64.527179449796037</c:v>
                </c:pt>
                <c:pt idx="4">
                  <c:v>59.954844251888957</c:v>
                </c:pt>
                <c:pt idx="5">
                  <c:v>86.375996927990158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Consumi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Agricoltura!$C$3:$P$3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Agricoltura!$C$6:$P$6</c:f>
              <c:numCache>
                <c:formatCode>#,##0</c:formatCode>
                <c:ptCount val="14"/>
                <c:pt idx="0">
                  <c:v>1670.5277689253815</c:v>
                </c:pt>
                <c:pt idx="1">
                  <c:v>1667.0568044799252</c:v>
                </c:pt>
                <c:pt idx="2">
                  <c:v>1671.2664485669443</c:v>
                </c:pt>
                <c:pt idx="3">
                  <c:v>1628.1563008550033</c:v>
                </c:pt>
                <c:pt idx="4">
                  <c:v>2071.4427968198038</c:v>
                </c:pt>
                <c:pt idx="5">
                  <c:v>2096.9790136746651</c:v>
                </c:pt>
                <c:pt idx="6">
                  <c:v>2151.981281526083</c:v>
                </c:pt>
                <c:pt idx="7">
                  <c:v>2095.239590418118</c:v>
                </c:pt>
                <c:pt idx="8">
                  <c:v>1949.0530347054714</c:v>
                </c:pt>
                <c:pt idx="9">
                  <c:v>2011.5119938138957</c:v>
                </c:pt>
                <c:pt idx="10">
                  <c:v>2517.0251274479319</c:v>
                </c:pt>
                <c:pt idx="11">
                  <c:v>2218.2462420316174</c:v>
                </c:pt>
                <c:pt idx="12">
                  <c:v>2273.9276512917659</c:v>
                </c:pt>
                <c:pt idx="13">
                  <c:v>2078.0794483442892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51312"/>
        <c:axId val="-1554132272"/>
      </c:barChart>
      <c:catAx>
        <c:axId val="-155415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32272"/>
        <c:crosses val="autoZero"/>
        <c:auto val="1"/>
        <c:lblAlgn val="ctr"/>
        <c:lblOffset val="100"/>
        <c:noMultiLvlLbl val="0"/>
      </c:catAx>
      <c:valAx>
        <c:axId val="-155413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5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Agricoltura!$B$4:$B$5</c:f>
              <c:strCache>
                <c:ptCount val="2"/>
                <c:pt idx="0">
                  <c:v>CONSUMI ELETTRICI </c:v>
                </c:pt>
                <c:pt idx="1">
                  <c:v>GASOLIO</c:v>
                </c:pt>
              </c:strCache>
            </c:strRef>
          </c:cat>
          <c:val>
            <c:numRef>
              <c:f>Agricoltura!$C$4:$C$5</c:f>
              <c:numCache>
                <c:formatCode>#,##0</c:formatCode>
                <c:ptCount val="2"/>
                <c:pt idx="0">
                  <c:v>83.83383078615617</c:v>
                </c:pt>
                <c:pt idx="1">
                  <c:v>1586.6939381392253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Agricoltura!$B$4:$B$5</c:f>
              <c:strCache>
                <c:ptCount val="2"/>
                <c:pt idx="0">
                  <c:v>CONSUMI ELETTRICI </c:v>
                </c:pt>
                <c:pt idx="1">
                  <c:v>GASOLIO</c:v>
                </c:pt>
              </c:strCache>
            </c:strRef>
          </c:cat>
          <c:val>
            <c:numRef>
              <c:f>Agricoltura!$P$4:$P$5</c:f>
              <c:numCache>
                <c:formatCode>#,##0</c:formatCode>
                <c:ptCount val="2"/>
                <c:pt idx="0">
                  <c:v>114.74786694894031</c:v>
                </c:pt>
                <c:pt idx="1">
                  <c:v>1963.3315813953491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</a:t>
            </a:r>
            <a:r>
              <a:rPr lang="it-IT" baseline="0"/>
              <a:t>l'anno monitorato</a:t>
            </a:r>
            <a:r>
              <a:rPr lang="it-IT"/>
              <a:t>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rgbClr val="FFFDAF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0070C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8"/>
            <c:bubble3D val="0"/>
            <c:spPr>
              <a:solidFill>
                <a:schemeClr val="accent4">
                  <a:lumMod val="5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9"/>
            <c:bubble3D val="0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Lbls>
            <c:dLbl>
              <c:idx val="1"/>
              <c:layout>
                <c:manualLayout>
                  <c:x val="4.6359169303000741E-2"/>
                  <c:y val="0.18100569814533449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GAS NAT
</a:t>
                    </a:r>
                    <a:fld id="{EF52531A-8B22-4304-AF22-027AC5DD2DA5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CA3BF6D0-CB9A-4EEA-BD50-84E455DA526D}" type="CATEGORYNAME">
                      <a:rPr lang="en-US"/>
                      <a:pPr/>
                      <a:t>[NOME CATEGORIA]</a:t>
                    </a:fld>
                    <a:r>
                      <a:rPr lang="en-US"/>
                      <a:t>CALORE</a:t>
                    </a:r>
                    <a:r>
                      <a:rPr lang="en-US" baseline="0"/>
                      <a:t>
</a:t>
                    </a:r>
                    <a:fld id="{D97058A8-B1F2-45C9-A44A-2BFB24DF87B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OLIO</a:t>
                    </a:r>
                    <a:fld id="{D641583B-CB77-48B3-968E-7A19A9271785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A70A3489-B771-4F80-820D-0F1224269C41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GASOLIO</a:t>
                    </a:r>
                    <a:fld id="{80EF0BB0-099D-4F48-A6FA-456196DA377E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B247E7AC-FDCD-425D-97BF-EED4CA22A585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GPL</a:t>
                    </a:r>
                    <a:fld id="{48C9DF22-E50C-4452-A6DD-5E6FE0ED51C0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34A5F44C-F4FB-47A3-A63C-ED2E2C39AC6C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BENZINA</a:t>
                    </a:r>
                    <a:fld id="{F6E54E15-D114-40A9-8797-8EBDE84A508B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BDC351A5-07C0-45AB-BE38-67D8EBFD646A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SOLARE</a:t>
                    </a:r>
                    <a:fld id="{146F03B4-9019-4647-A0C1-BD914AFCE2A9}" type="CATEGORYNAME">
                      <a:rPr lang="en-US"/>
                      <a:pPr/>
                      <a:t>[NOME CATEGORIA]</a:t>
                    </a:fld>
                    <a:r>
                      <a:rPr lang="en-US" baseline="0"/>
                      <a:t>
</a:t>
                    </a:r>
                    <a:fld id="{9569A0DB-7FB9-4215-B4B9-3DAFC3AAB9F0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 baseline="0"/>
                      <a:t>BIOMASSA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9"/>
              <c:layout>
                <c:manualLayout>
                  <c:x val="-6.930439770339214E-2"/>
                  <c:y val="-0.1858012892076510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BIOCOMB
</a:t>
                    </a:r>
                    <a:fld id="{7B139029-5DEC-47C6-AD4A-E0503C8E61D1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CONSUMI TERMICI</a:t>
                    </a:r>
                    <a:r>
                      <a:rPr lang="en-US" baseline="0"/>
                      <a:t>
</a:t>
                    </a:r>
                    <a:fld id="{68E6C1E2-A528-4596-8749-E434E10FC12E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(GLOBALE!$B$11,GLOBALE!$B$13:$B$21)</c:f>
              <c:strCache>
                <c:ptCount val="2"/>
                <c:pt idx="0">
                  <c:v>CONSUMI ELETTRICI</c:v>
                </c:pt>
                <c:pt idx="1">
                  <c:v>VETTORI TERMICI</c:v>
                </c:pt>
              </c:strCache>
            </c:strRef>
          </c:cat>
          <c:val>
            <c:numRef>
              <c:f>(GLOBALE!$Q$11,GLOBALE!$Q$13:$Q$21)</c:f>
              <c:numCache>
                <c:formatCode>#,##0</c:formatCode>
                <c:ptCount val="10"/>
                <c:pt idx="0">
                  <c:v>5066.4588669489403</c:v>
                </c:pt>
                <c:pt idx="1">
                  <c:v>12276.583603525325</c:v>
                </c:pt>
                <c:pt idx="2">
                  <c:v>0</c:v>
                </c:pt>
                <c:pt idx="3">
                  <c:v>506.53609651517218</c:v>
                </c:pt>
                <c:pt idx="4">
                  <c:v>14634.220443862707</c:v>
                </c:pt>
                <c:pt idx="5">
                  <c:v>3607.2554500446013</c:v>
                </c:pt>
                <c:pt idx="6">
                  <c:v>5400.5625937337181</c:v>
                </c:pt>
                <c:pt idx="7">
                  <c:v>764.09942986220631</c:v>
                </c:pt>
                <c:pt idx="8">
                  <c:v>14267.545694753788</c:v>
                </c:pt>
                <c:pt idx="9">
                  <c:v>761.94838970213755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9"/>
        <c:secondPieSize val="75"/>
        <c:serLines>
          <c:spPr>
            <a:ln w="9525">
              <a:solidFill>
                <a:schemeClr val="tx1">
                  <a:lumMod val="35000"/>
                  <a:lumOff val="65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</a:t>
            </a:r>
            <a:r>
              <a:rPr lang="it-IT" baseline="0"/>
              <a:t> emissioni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Emissioni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Agricoltura!$C$3:$P$3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Agricoltura!$C$36:$P$36</c:f>
              <c:numCache>
                <c:formatCode>#,##0</c:formatCode>
                <c:ptCount val="14"/>
                <c:pt idx="0">
                  <c:v>464.13902175288661</c:v>
                </c:pt>
                <c:pt idx="1">
                  <c:v>462.46254592573121</c:v>
                </c:pt>
                <c:pt idx="2">
                  <c:v>462.4620270474058</c:v>
                </c:pt>
                <c:pt idx="3">
                  <c:v>453.90281142992012</c:v>
                </c:pt>
                <c:pt idx="4">
                  <c:v>574.46894977853924</c:v>
                </c:pt>
                <c:pt idx="5">
                  <c:v>581.20179721721706</c:v>
                </c:pt>
                <c:pt idx="6">
                  <c:v>596.29066501536101</c:v>
                </c:pt>
                <c:pt idx="7">
                  <c:v>579.78929107737531</c:v>
                </c:pt>
                <c:pt idx="8">
                  <c:v>539.79076839274762</c:v>
                </c:pt>
                <c:pt idx="9">
                  <c:v>563.44977748080373</c:v>
                </c:pt>
                <c:pt idx="10">
                  <c:v>698.06126572675225</c:v>
                </c:pt>
                <c:pt idx="11">
                  <c:v>614.99408575092343</c:v>
                </c:pt>
                <c:pt idx="12">
                  <c:v>628.27004606525361</c:v>
                </c:pt>
                <c:pt idx="13">
                  <c:v>576.75439544005599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43696"/>
        <c:axId val="-1554136080"/>
      </c:barChart>
      <c:catAx>
        <c:axId val="-155414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36080"/>
        <c:crosses val="autoZero"/>
        <c:auto val="1"/>
        <c:lblAlgn val="ctr"/>
        <c:lblOffset val="100"/>
        <c:noMultiLvlLbl val="0"/>
      </c:catAx>
      <c:valAx>
        <c:axId val="-155413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4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Agricoltura!$B$34:$B$35</c:f>
              <c:strCache>
                <c:ptCount val="2"/>
                <c:pt idx="0">
                  <c:v>USI ELETTRICI </c:v>
                </c:pt>
                <c:pt idx="1">
                  <c:v>GASOLIO</c:v>
                </c:pt>
              </c:strCache>
            </c:strRef>
          </c:cat>
          <c:val>
            <c:numRef>
              <c:f>Agricoltura!$C$34:$C$35</c:f>
              <c:numCache>
                <c:formatCode>#,##0</c:formatCode>
                <c:ptCount val="2"/>
                <c:pt idx="0">
                  <c:v>40.491740269713432</c:v>
                </c:pt>
                <c:pt idx="1">
                  <c:v>423.64728148317317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7BF85641-59D4-4E56-A8AB-02F37C571A14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{7BF85641-59D4-4E56-A8AB-02F37C571A14}</c15:txfldGUID>
                      <c15:f>Trasporti!#REF!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Agricoltura!$B$34:$B$35</c:f>
              <c:strCache>
                <c:ptCount val="2"/>
                <c:pt idx="0">
                  <c:v>USI ELETTRICI </c:v>
                </c:pt>
                <c:pt idx="1">
                  <c:v>GASOLIO</c:v>
                </c:pt>
              </c:strCache>
            </c:strRef>
          </c:cat>
          <c:val>
            <c:numRef>
              <c:f>Agricoltura!$P$34:$P$35</c:f>
              <c:numCache>
                <c:formatCode>#,##0</c:formatCode>
                <c:ptCount val="2"/>
                <c:pt idx="0">
                  <c:v>52.544863207497748</c:v>
                </c:pt>
                <c:pt idx="1">
                  <c:v>524.20953223255822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di riferimento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118929961300285"/>
          <c:y val="0.26749297942749883"/>
          <c:w val="0.3626248826647151"/>
          <c:h val="0.66830404388606612"/>
        </c:manualLayout>
      </c:layout>
      <c:pieChart>
        <c:varyColors val="1"/>
        <c:ser>
          <c:idx val="0"/>
          <c:order val="0"/>
          <c:tx>
            <c:strRef>
              <c:f>PATTO_SINDACI!$G$41</c:f>
              <c:strCache>
                <c:ptCount val="1"/>
                <c:pt idx="0">
                  <c:v>EMISSIONI (tonnellate di CO2)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00B0F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solidFill>
                <a:schemeClr val="tx1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6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(PATTO_SINDACI!$B$44:$F$47,PATTO_SINDACI!$B$50:$F$51,PATTO_SINDACI!$B$54)</c:f>
              <c:strCache>
                <c:ptCount val="7"/>
                <c:pt idx="0">
                  <c:v>TERZIARIO PUBBLICO - EDIFICI</c:v>
                </c:pt>
                <c:pt idx="1">
                  <c:v>TERZIARIO PRIVATO</c:v>
                </c:pt>
                <c:pt idx="2">
                  <c:v>RESIDENZA</c:v>
                </c:pt>
                <c:pt idx="3">
                  <c:v>TERZIARIO PUBBLICO - ILLUMINAZIONE STRADALE</c:v>
                </c:pt>
                <c:pt idx="4">
                  <c:v>FLOTTA MUNICIPALE</c:v>
                </c:pt>
                <c:pt idx="5">
                  <c:v>TRASPORTI PRIVATI</c:v>
                </c:pt>
                <c:pt idx="6">
                  <c:v>AGRICOLTURA</c:v>
                </c:pt>
              </c:strCache>
            </c:strRef>
          </c:cat>
          <c:val>
            <c:numRef>
              <c:f>(PATTO_SINDACI!$V$44:$V$47,PATTO_SINDACI!$V$50:$V$51,PATTO_SINDACI!$V$54)</c:f>
              <c:numCache>
                <c:formatCode>#,##0</c:formatCode>
                <c:ptCount val="7"/>
                <c:pt idx="0">
                  <c:v>0</c:v>
                </c:pt>
                <c:pt idx="1">
                  <c:v>1394.9735560296303</c:v>
                </c:pt>
                <c:pt idx="2">
                  <c:v>5813.6382078899569</c:v>
                </c:pt>
                <c:pt idx="3">
                  <c:v>0</c:v>
                </c:pt>
                <c:pt idx="4">
                  <c:v>0</c:v>
                </c:pt>
                <c:pt idx="5">
                  <c:v>6304.2129376973644</c:v>
                </c:pt>
                <c:pt idx="6">
                  <c:v>464.13902175288661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158322309517307"/>
          <c:y val="0.24904979478326536"/>
          <c:w val="0.36182621224302058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2"/>
              <c:layout>
                <c:manualLayout>
                  <c:x val="-1.945633094642325E-2"/>
                  <c:y val="-1.71572444865588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817201870477903E-2"/>
                  <c:y val="2.31534578248296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GLOBALE!$B$43:$C$46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GLOBALE!$D$43:$D$46</c:f>
              <c:numCache>
                <c:formatCode>#,##0</c:formatCode>
                <c:ptCount val="4"/>
                <c:pt idx="0">
                  <c:v>29878.845306388754</c:v>
                </c:pt>
                <c:pt idx="1">
                  <c:v>4753.7660674405106</c:v>
                </c:pt>
                <c:pt idx="2">
                  <c:v>24533.287340151459</c:v>
                </c:pt>
                <c:pt idx="3">
                  <c:v>1670.5277689253815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Consumi nell'anno monitorato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118929961300285"/>
          <c:y val="0.26749297942749883"/>
          <c:w val="0.3626248826647151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2"/>
              <c:layout>
                <c:manualLayout>
                  <c:x val="-2.7469901591031989E-2"/>
                  <c:y val="8.0733951615684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8257981015569519E-2"/>
                  <c:y val="-7.9000727924905738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GLOBALE!$B$43:$C$46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GLOBALE!$Q$43:$Q$46</c:f>
              <c:numCache>
                <c:formatCode>#,##0</c:formatCode>
                <c:ptCount val="4"/>
                <c:pt idx="0">
                  <c:v>31739.423351276691</c:v>
                </c:pt>
                <c:pt idx="1">
                  <c:v>4657.0237278671302</c:v>
                </c:pt>
                <c:pt idx="2">
                  <c:v>18810.684041460481</c:v>
                </c:pt>
                <c:pt idx="3">
                  <c:v>2078.0794483442892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delle</a:t>
            </a:r>
            <a:r>
              <a:rPr lang="it-IT" baseline="0"/>
              <a:t> emissioni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Emissioni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GLOBALE!$D$10:$Q$10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GLOBALE!$D$86:$Q$86</c:f>
              <c:numCache>
                <c:formatCode>#,##0</c:formatCode>
                <c:ptCount val="14"/>
                <c:pt idx="0">
                  <c:v>13976.963723369838</c:v>
                </c:pt>
                <c:pt idx="1">
                  <c:v>14265.761477236445</c:v>
                </c:pt>
                <c:pt idx="2">
                  <c:v>13341.744976855536</c:v>
                </c:pt>
                <c:pt idx="3">
                  <c:v>12856.00174584269</c:v>
                </c:pt>
                <c:pt idx="4">
                  <c:v>13372.480530849904</c:v>
                </c:pt>
                <c:pt idx="5">
                  <c:v>13636.431768969556</c:v>
                </c:pt>
                <c:pt idx="6">
                  <c:v>13011.01728076946</c:v>
                </c:pt>
                <c:pt idx="7">
                  <c:v>12522.465230754455</c:v>
                </c:pt>
                <c:pt idx="8">
                  <c:v>11498.991236912701</c:v>
                </c:pt>
                <c:pt idx="9">
                  <c:v>11513.28714948704</c:v>
                </c:pt>
                <c:pt idx="10">
                  <c:v>12652.597647477101</c:v>
                </c:pt>
                <c:pt idx="11">
                  <c:v>11968.824916232321</c:v>
                </c:pt>
                <c:pt idx="12">
                  <c:v>11330.288858759961</c:v>
                </c:pt>
                <c:pt idx="13">
                  <c:v>11012.129040142334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70352"/>
        <c:axId val="-1554157296"/>
      </c:barChart>
      <c:catAx>
        <c:axId val="-155417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57296"/>
        <c:crosses val="autoZero"/>
        <c:auto val="1"/>
        <c:lblAlgn val="ctr"/>
        <c:lblOffset val="100"/>
        <c:noMultiLvlLbl val="0"/>
      </c:catAx>
      <c:valAx>
        <c:axId val="-155415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ton 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7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base (2000)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2924213779886202"/>
          <c:y val="0.25827138710538211"/>
          <c:w val="0.34151572440227607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2"/>
              <c:layout>
                <c:manualLayout>
                  <c:x val="-6.3047886560928445E-3"/>
                  <c:y val="-1.89532766604765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0025732695365332E-2"/>
                  <c:y val="4.516038854126369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GLOBALE!$B$82:$C$85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GLOBALE!$D$82:$D$85</c:f>
              <c:numCache>
                <c:formatCode>#,##0</c:formatCode>
                <c:ptCount val="4"/>
                <c:pt idx="0">
                  <c:v>5813.6382078899578</c:v>
                </c:pt>
                <c:pt idx="1">
                  <c:v>1394.9735560296303</c:v>
                </c:pt>
                <c:pt idx="2">
                  <c:v>6304.2129376973644</c:v>
                </c:pt>
                <c:pt idx="3">
                  <c:v>464.13902175288661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Emissioni nell'anno monitorato (2013)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09673742321131"/>
          <c:y val="0.26288218326644047"/>
          <c:w val="0.38380631665157461"/>
          <c:h val="0.6683040438860661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3"/>
            <c:bubble3D val="0"/>
            <c:spPr>
              <a:solidFill>
                <a:srgbClr val="FFFF00"/>
              </a:solidFill>
              <a:ln w="9525" cap="flat" cmpd="sng" algn="ctr">
                <a:noFill/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dLbl>
              <c:idx val="8"/>
              <c:tx>
                <c:rich>
                  <a:bodyPr/>
                  <a:lstStyle/>
                  <a:p>
                    <a:fld id="{5CC1D051-37E0-426F-8424-535EB21D6163}" type="CELLREF">
                      <a:rPr lang="en-US"/>
                      <a:pPr/>
                      <a:t>[RIFCELLA]</a:t>
                    </a:fld>
                    <a:r>
                      <a:rPr lang="en-US" baseline="0"/>
                      <a:t>
</a:t>
                    </a:r>
                    <a:fld id="{BBC7E14F-BBE3-4F39-BA15-D66666C83F83}" type="PERCENTAGE">
                      <a:rPr lang="en-US" baseline="0"/>
                      <a:pPr/>
                      <a:t>[PERCENTUALE]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{5CC1D051-37E0-426F-8424-535EB21D6163}</c15:txfldGUID>
                      <c15:f>GLOBALE!#REF!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GLOBALE!$B$82:$C$85</c:f>
              <c:strCache>
                <c:ptCount val="4"/>
                <c:pt idx="0">
                  <c:v>SETTORE RESIDENZALE</c:v>
                </c:pt>
                <c:pt idx="1">
                  <c:v>SETTORE TERZIARIO</c:v>
                </c:pt>
                <c:pt idx="2">
                  <c:v>SETTORE TRASPORTI</c:v>
                </c:pt>
                <c:pt idx="3">
                  <c:v>SETTORE AGRICOLO</c:v>
                </c:pt>
              </c:strCache>
            </c:strRef>
          </c:cat>
          <c:val>
            <c:numRef>
              <c:f>GLOBALE!$Q$82:$Q$85</c:f>
              <c:numCache>
                <c:formatCode>#,##0</c:formatCode>
                <c:ptCount val="4"/>
                <c:pt idx="0">
                  <c:v>4417.3942443801052</c:v>
                </c:pt>
                <c:pt idx="1">
                  <c:v>1363.7948972902582</c:v>
                </c:pt>
                <c:pt idx="2">
                  <c:v>4654.1855030319148</c:v>
                </c:pt>
                <c:pt idx="3">
                  <c:v>576.75439544005599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dei consumi elettrici e termici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Consumi elettrici</c:v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Residenza!$D$3:$Q$3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Residenza!$D$4:$Q$4</c:f>
              <c:numCache>
                <c:formatCode>#,##0</c:formatCode>
                <c:ptCount val="14"/>
                <c:pt idx="0">
                  <c:v>2910.2429999999999</c:v>
                </c:pt>
                <c:pt idx="1">
                  <c:v>2878.07</c:v>
                </c:pt>
                <c:pt idx="2">
                  <c:v>2928.3609999999999</c:v>
                </c:pt>
                <c:pt idx="3">
                  <c:v>3071.6570000000002</c:v>
                </c:pt>
                <c:pt idx="4">
                  <c:v>3174</c:v>
                </c:pt>
                <c:pt idx="5">
                  <c:v>3105</c:v>
                </c:pt>
                <c:pt idx="6">
                  <c:v>3092</c:v>
                </c:pt>
                <c:pt idx="7">
                  <c:v>2885</c:v>
                </c:pt>
                <c:pt idx="8">
                  <c:v>3019.2170000000001</c:v>
                </c:pt>
                <c:pt idx="9">
                  <c:v>3067.0129999999999</c:v>
                </c:pt>
                <c:pt idx="10">
                  <c:v>3072.172</c:v>
                </c:pt>
                <c:pt idx="11">
                  <c:v>2969.2719999999999</c:v>
                </c:pt>
                <c:pt idx="12">
                  <c:v>2989.547</c:v>
                </c:pt>
                <c:pt idx="13">
                  <c:v>3000.6370000000002</c:v>
                </c:pt>
              </c:numCache>
            </c:numRef>
          </c:val>
        </c:ser>
        <c:ser>
          <c:idx val="1"/>
          <c:order val="1"/>
          <c:tx>
            <c:v>Consumi termici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Residenza!$D$3:$Q$3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Residenza!$D$5:$Q$5</c:f>
              <c:numCache>
                <c:formatCode>#,##0</c:formatCode>
                <c:ptCount val="14"/>
                <c:pt idx="0">
                  <c:v>26968.602306388755</c:v>
                </c:pt>
                <c:pt idx="1">
                  <c:v>26974.019674484614</c:v>
                </c:pt>
                <c:pt idx="2">
                  <c:v>26598.666858429322</c:v>
                </c:pt>
                <c:pt idx="3">
                  <c:v>25971.852901234342</c:v>
                </c:pt>
                <c:pt idx="4">
                  <c:v>27201.792484047859</c:v>
                </c:pt>
                <c:pt idx="5">
                  <c:v>28277.621793695194</c:v>
                </c:pt>
                <c:pt idx="6">
                  <c:v>27000.838237137119</c:v>
                </c:pt>
                <c:pt idx="7">
                  <c:v>25726.66245599273</c:v>
                </c:pt>
                <c:pt idx="8">
                  <c:v>26149.029329451172</c:v>
                </c:pt>
                <c:pt idx="9">
                  <c:v>25956.193444707551</c:v>
                </c:pt>
                <c:pt idx="10">
                  <c:v>29604.145817404693</c:v>
                </c:pt>
                <c:pt idx="11">
                  <c:v>27297.526229365736</c:v>
                </c:pt>
                <c:pt idx="12">
                  <c:v>28063.691670868746</c:v>
                </c:pt>
                <c:pt idx="13">
                  <c:v>28738.786351276693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54169808"/>
        <c:axId val="-1554180144"/>
      </c:barChart>
      <c:catAx>
        <c:axId val="-155416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80144"/>
        <c:crosses val="autoZero"/>
        <c:auto val="1"/>
        <c:lblAlgn val="ctr"/>
        <c:lblOffset val="100"/>
        <c:noMultiLvlLbl val="0"/>
      </c:catAx>
      <c:valAx>
        <c:axId val="-155418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155416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3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24</xdr:row>
      <xdr:rowOff>45946</xdr:rowOff>
    </xdr:from>
    <xdr:to>
      <xdr:col>7</xdr:col>
      <xdr:colOff>280146</xdr:colOff>
      <xdr:row>38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336176</xdr:colOff>
      <xdr:row>24</xdr:row>
      <xdr:rowOff>45943</xdr:rowOff>
    </xdr:from>
    <xdr:to>
      <xdr:col>15</xdr:col>
      <xdr:colOff>67235</xdr:colOff>
      <xdr:row>38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15</xdr:col>
      <xdr:colOff>134472</xdr:colOff>
      <xdr:row>24</xdr:row>
      <xdr:rowOff>44824</xdr:rowOff>
    </xdr:from>
    <xdr:to>
      <xdr:col>23</xdr:col>
      <xdr:colOff>470648</xdr:colOff>
      <xdr:row>38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89646</xdr:colOff>
      <xdr:row>48</xdr:row>
      <xdr:rowOff>56030</xdr:rowOff>
    </xdr:from>
    <xdr:to>
      <xdr:col>7</xdr:col>
      <xdr:colOff>347381</xdr:colOff>
      <xdr:row>62</xdr:row>
      <xdr:rowOff>143435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7</xdr:col>
      <xdr:colOff>437030</xdr:colOff>
      <xdr:row>48</xdr:row>
      <xdr:rowOff>56029</xdr:rowOff>
    </xdr:from>
    <xdr:to>
      <xdr:col>14</xdr:col>
      <xdr:colOff>593912</xdr:colOff>
      <xdr:row>62</xdr:row>
      <xdr:rowOff>143434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</xdr:col>
      <xdr:colOff>33616</xdr:colOff>
      <xdr:row>88</xdr:row>
      <xdr:rowOff>45946</xdr:rowOff>
    </xdr:from>
    <xdr:to>
      <xdr:col>7</xdr:col>
      <xdr:colOff>280146</xdr:colOff>
      <xdr:row>102</xdr:row>
      <xdr:rowOff>133351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7</xdr:col>
      <xdr:colOff>336177</xdr:colOff>
      <xdr:row>88</xdr:row>
      <xdr:rowOff>44823</xdr:rowOff>
    </xdr:from>
    <xdr:to>
      <xdr:col>15</xdr:col>
      <xdr:colOff>67236</xdr:colOff>
      <xdr:row>102</xdr:row>
      <xdr:rowOff>132228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15</xdr:col>
      <xdr:colOff>134471</xdr:colOff>
      <xdr:row>88</xdr:row>
      <xdr:rowOff>44823</xdr:rowOff>
    </xdr:from>
    <xdr:to>
      <xdr:col>23</xdr:col>
      <xdr:colOff>470647</xdr:colOff>
      <xdr:row>102</xdr:row>
      <xdr:rowOff>132228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15</xdr:row>
      <xdr:rowOff>45946</xdr:rowOff>
    </xdr:from>
    <xdr:to>
      <xdr:col>7</xdr:col>
      <xdr:colOff>280146</xdr:colOff>
      <xdr:row>29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336176</xdr:colOff>
      <xdr:row>15</xdr:row>
      <xdr:rowOff>45943</xdr:rowOff>
    </xdr:from>
    <xdr:to>
      <xdr:col>15</xdr:col>
      <xdr:colOff>67235</xdr:colOff>
      <xdr:row>29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15</xdr:col>
      <xdr:colOff>134472</xdr:colOff>
      <xdr:row>15</xdr:row>
      <xdr:rowOff>44824</xdr:rowOff>
    </xdr:from>
    <xdr:to>
      <xdr:col>23</xdr:col>
      <xdr:colOff>470648</xdr:colOff>
      <xdr:row>29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33616</xdr:colOff>
      <xdr:row>54</xdr:row>
      <xdr:rowOff>45946</xdr:rowOff>
    </xdr:from>
    <xdr:to>
      <xdr:col>7</xdr:col>
      <xdr:colOff>280146</xdr:colOff>
      <xdr:row>68</xdr:row>
      <xdr:rowOff>133351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7</xdr:col>
      <xdr:colOff>347382</xdr:colOff>
      <xdr:row>54</xdr:row>
      <xdr:rowOff>44824</xdr:rowOff>
    </xdr:from>
    <xdr:to>
      <xdr:col>15</xdr:col>
      <xdr:colOff>78441</xdr:colOff>
      <xdr:row>68</xdr:row>
      <xdr:rowOff>132229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15</xdr:col>
      <xdr:colOff>123266</xdr:colOff>
      <xdr:row>54</xdr:row>
      <xdr:rowOff>44823</xdr:rowOff>
    </xdr:from>
    <xdr:to>
      <xdr:col>23</xdr:col>
      <xdr:colOff>459442</xdr:colOff>
      <xdr:row>68</xdr:row>
      <xdr:rowOff>132228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12</xdr:row>
      <xdr:rowOff>45946</xdr:rowOff>
    </xdr:from>
    <xdr:to>
      <xdr:col>6</xdr:col>
      <xdr:colOff>280146</xdr:colOff>
      <xdr:row>26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336176</xdr:colOff>
      <xdr:row>12</xdr:row>
      <xdr:rowOff>45943</xdr:rowOff>
    </xdr:from>
    <xdr:to>
      <xdr:col>14</xdr:col>
      <xdr:colOff>67235</xdr:colOff>
      <xdr:row>26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134472</xdr:colOff>
      <xdr:row>12</xdr:row>
      <xdr:rowOff>44824</xdr:rowOff>
    </xdr:from>
    <xdr:to>
      <xdr:col>22</xdr:col>
      <xdr:colOff>470648</xdr:colOff>
      <xdr:row>26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33618</xdr:colOff>
      <xdr:row>47</xdr:row>
      <xdr:rowOff>33618</xdr:rowOff>
    </xdr:from>
    <xdr:to>
      <xdr:col>6</xdr:col>
      <xdr:colOff>280148</xdr:colOff>
      <xdr:row>61</xdr:row>
      <xdr:rowOff>121023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6</xdr:col>
      <xdr:colOff>313765</xdr:colOff>
      <xdr:row>47</xdr:row>
      <xdr:rowOff>33617</xdr:rowOff>
    </xdr:from>
    <xdr:to>
      <xdr:col>14</xdr:col>
      <xdr:colOff>11206</xdr:colOff>
      <xdr:row>61</xdr:row>
      <xdr:rowOff>121022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14</xdr:col>
      <xdr:colOff>78441</xdr:colOff>
      <xdr:row>47</xdr:row>
      <xdr:rowOff>33617</xdr:rowOff>
    </xdr:from>
    <xdr:to>
      <xdr:col>22</xdr:col>
      <xdr:colOff>470647</xdr:colOff>
      <xdr:row>61</xdr:row>
      <xdr:rowOff>121022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15</xdr:row>
      <xdr:rowOff>45946</xdr:rowOff>
    </xdr:from>
    <xdr:to>
      <xdr:col>7</xdr:col>
      <xdr:colOff>280146</xdr:colOff>
      <xdr:row>29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7</xdr:col>
      <xdr:colOff>336176</xdr:colOff>
      <xdr:row>15</xdr:row>
      <xdr:rowOff>45943</xdr:rowOff>
    </xdr:from>
    <xdr:to>
      <xdr:col>15</xdr:col>
      <xdr:colOff>67235</xdr:colOff>
      <xdr:row>29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15</xdr:col>
      <xdr:colOff>134472</xdr:colOff>
      <xdr:row>15</xdr:row>
      <xdr:rowOff>44824</xdr:rowOff>
    </xdr:from>
    <xdr:to>
      <xdr:col>23</xdr:col>
      <xdr:colOff>470648</xdr:colOff>
      <xdr:row>29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33616</xdr:colOff>
      <xdr:row>54</xdr:row>
      <xdr:rowOff>45946</xdr:rowOff>
    </xdr:from>
    <xdr:to>
      <xdr:col>7</xdr:col>
      <xdr:colOff>280146</xdr:colOff>
      <xdr:row>68</xdr:row>
      <xdr:rowOff>133351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7</xdr:col>
      <xdr:colOff>347382</xdr:colOff>
      <xdr:row>54</xdr:row>
      <xdr:rowOff>44824</xdr:rowOff>
    </xdr:from>
    <xdr:to>
      <xdr:col>15</xdr:col>
      <xdr:colOff>78441</xdr:colOff>
      <xdr:row>68</xdr:row>
      <xdr:rowOff>132229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15</xdr:col>
      <xdr:colOff>123266</xdr:colOff>
      <xdr:row>54</xdr:row>
      <xdr:rowOff>44823</xdr:rowOff>
    </xdr:from>
    <xdr:to>
      <xdr:col>23</xdr:col>
      <xdr:colOff>459442</xdr:colOff>
      <xdr:row>68</xdr:row>
      <xdr:rowOff>132228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33616</xdr:colOff>
      <xdr:row>8</xdr:row>
      <xdr:rowOff>45946</xdr:rowOff>
    </xdr:from>
    <xdr:to>
      <xdr:col>6</xdr:col>
      <xdr:colOff>280146</xdr:colOff>
      <xdr:row>22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336176</xdr:colOff>
      <xdr:row>8</xdr:row>
      <xdr:rowOff>45943</xdr:rowOff>
    </xdr:from>
    <xdr:to>
      <xdr:col>14</xdr:col>
      <xdr:colOff>67235</xdr:colOff>
      <xdr:row>22</xdr:row>
      <xdr:rowOff>133348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134472</xdr:colOff>
      <xdr:row>8</xdr:row>
      <xdr:rowOff>44824</xdr:rowOff>
    </xdr:from>
    <xdr:to>
      <xdr:col>22</xdr:col>
      <xdr:colOff>470648</xdr:colOff>
      <xdr:row>22</xdr:row>
      <xdr:rowOff>132229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33618</xdr:colOff>
      <xdr:row>38</xdr:row>
      <xdr:rowOff>33618</xdr:rowOff>
    </xdr:from>
    <xdr:to>
      <xdr:col>6</xdr:col>
      <xdr:colOff>280148</xdr:colOff>
      <xdr:row>52</xdr:row>
      <xdr:rowOff>121023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6</xdr:col>
      <xdr:colOff>313765</xdr:colOff>
      <xdr:row>38</xdr:row>
      <xdr:rowOff>33617</xdr:rowOff>
    </xdr:from>
    <xdr:to>
      <xdr:col>14</xdr:col>
      <xdr:colOff>11206</xdr:colOff>
      <xdr:row>52</xdr:row>
      <xdr:rowOff>121022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14</xdr:col>
      <xdr:colOff>78441</xdr:colOff>
      <xdr:row>38</xdr:row>
      <xdr:rowOff>33617</xdr:rowOff>
    </xdr:from>
    <xdr:to>
      <xdr:col>22</xdr:col>
      <xdr:colOff>470647</xdr:colOff>
      <xdr:row>52</xdr:row>
      <xdr:rowOff>121022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537882</xdr:colOff>
      <xdr:row>56</xdr:row>
      <xdr:rowOff>44824</xdr:rowOff>
    </xdr:from>
    <xdr:to>
      <xdr:col>14</xdr:col>
      <xdr:colOff>448234</xdr:colOff>
      <xdr:row>72</xdr:row>
      <xdr:rowOff>17929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RESIDENZA_TERZIARIO_INDUSTRIA\RESIDENZ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RESIDENZA_TERZIARIO_INDUSTRIA\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RESIDENZA_TERZIARIO_INDUSTRIA\consumi_calore_comun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DATABASE+LINEE%20GUIDA\DATABASE\RESIDENZA_TERZIARIO_INDUSTRIA\aree_comun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DATABASE+LINEE%20GUIDA\DATABASE\RESIDENZA_TERZIARIO_INDUSTRIA\RESIDENZ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DATABASE+LINEE%20GUIDA\DATABASE\TRASPORTI\TRASPORT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DATABASE+LINEE%20GUIDA\DATABASE\RESIDENZA_TERZIARIO_INDUSTRIA\consumi_calore_comun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DATABASE+LINEE%20GUIDA\DATABASE\RESIDENZA_TERZIARIO_INDUSTRIA\TERZIARI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ovanni\Dropbox\CM_TORINO\DATA4ACTION\DATABASE\DATABASE+LINEE%20GUIDA\DATABASE\RESIDENZA_TERZIARIO_INDUSTRIA\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IMENTO"/>
      <sheetName val="GENERALE"/>
      <sheetName val="GAS_CALORE_RESIDENZA"/>
      <sheetName val="PRODOTTI_PETROLIFERI_RESIDENZA"/>
      <sheetName val="RINNOVABILI_RESIDENZA"/>
      <sheetName val="ELETTRICITA"/>
      <sheetName val="Sheet2"/>
      <sheetName val="Sheet3"/>
      <sheetName val="EMISSIONI"/>
      <sheetName val="Sheet4"/>
      <sheetName val="EMISSIONI_GLOBALI"/>
      <sheetName val="FERT"/>
    </sheetNames>
    <sheetDataSet>
      <sheetData sheetId="0"/>
      <sheetData sheetId="1"/>
      <sheetData sheetId="2">
        <row r="3">
          <cell r="B3">
            <v>1001</v>
          </cell>
          <cell r="C3">
            <v>6393.8075581395351</v>
          </cell>
          <cell r="D3">
            <v>7164.3383720930242</v>
          </cell>
          <cell r="E3">
            <v>7393.5636627906979</v>
          </cell>
          <cell r="F3">
            <v>7421.3642441860475</v>
          </cell>
          <cell r="G3">
            <v>8042.5050264856145</v>
          </cell>
          <cell r="H3">
            <v>8045.5158979596636</v>
          </cell>
          <cell r="I3">
            <v>8186.655911730968</v>
          </cell>
          <cell r="J3">
            <v>7550.8171814432635</v>
          </cell>
          <cell r="K3">
            <v>7618.6273497270504</v>
          </cell>
          <cell r="L3">
            <v>8406.1100586496304</v>
          </cell>
          <cell r="M3">
            <v>9080.1303588955016</v>
          </cell>
          <cell r="N3">
            <v>8720.3783801026275</v>
          </cell>
          <cell r="O3">
            <v>10166.371813052676</v>
          </cell>
          <cell r="P3">
            <v>10282.671668490935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B4">
            <v>1002</v>
          </cell>
          <cell r="C4">
            <v>19046.563953488374</v>
          </cell>
          <cell r="D4">
            <v>19502.165406976746</v>
          </cell>
          <cell r="E4">
            <v>20033.446220930233</v>
          </cell>
          <cell r="F4">
            <v>19991.639825581398</v>
          </cell>
          <cell r="G4">
            <v>20251.422534110949</v>
          </cell>
          <cell r="H4">
            <v>19857.675454200857</v>
          </cell>
          <cell r="I4">
            <v>17868.820526162792</v>
          </cell>
          <cell r="J4">
            <v>16497.681462209304</v>
          </cell>
          <cell r="K4">
            <v>18121.971008720931</v>
          </cell>
          <cell r="L4">
            <v>17970.039776162794</v>
          </cell>
          <cell r="M4">
            <v>18451.361046548987</v>
          </cell>
          <cell r="N4">
            <v>15889.827988875426</v>
          </cell>
          <cell r="O4">
            <v>18198.244533504192</v>
          </cell>
          <cell r="P4">
            <v>17889.743449031612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B5">
            <v>1003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1004</v>
          </cell>
          <cell r="C6">
            <v>6127.6970930232565</v>
          </cell>
          <cell r="D6">
            <v>6909.1831395348845</v>
          </cell>
          <cell r="E6">
            <v>6510.5066860465122</v>
          </cell>
          <cell r="F6">
            <v>6801.8276162790698</v>
          </cell>
          <cell r="G6">
            <v>6773.8083241048362</v>
          </cell>
          <cell r="H6">
            <v>6675.285119355236</v>
          </cell>
          <cell r="I6">
            <v>6422.3084302325587</v>
          </cell>
          <cell r="J6">
            <v>6239.9642441860469</v>
          </cell>
          <cell r="K6">
            <v>6879.8860465116286</v>
          </cell>
          <cell r="L6">
            <v>6550.7744299859651</v>
          </cell>
          <cell r="M6">
            <v>7380.7368012059069</v>
          </cell>
          <cell r="N6">
            <v>8170.2995708691078</v>
          </cell>
          <cell r="O6">
            <v>8223.9580987902718</v>
          </cell>
          <cell r="P6">
            <v>7840.6598661791822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1005</v>
          </cell>
          <cell r="C7">
            <v>0</v>
          </cell>
          <cell r="D7">
            <v>0</v>
          </cell>
          <cell r="E7">
            <v>0</v>
          </cell>
          <cell r="F7">
            <v>50.823837209302333</v>
          </cell>
          <cell r="G7">
            <v>431.34069767441866</v>
          </cell>
          <cell r="H7">
            <v>994.74854651162798</v>
          </cell>
          <cell r="I7">
            <v>1017.3113372093025</v>
          </cell>
          <cell r="J7">
            <v>1050.743023255814</v>
          </cell>
          <cell r="K7">
            <v>1236.7901162790699</v>
          </cell>
          <cell r="L7">
            <v>1256.8491279069769</v>
          </cell>
          <cell r="M7">
            <v>1701.0924418604652</v>
          </cell>
          <cell r="N7">
            <v>1640.7223512075395</v>
          </cell>
          <cell r="O7">
            <v>1659.3780126800154</v>
          </cell>
          <cell r="P7">
            <v>1582.0889995499792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1006</v>
          </cell>
          <cell r="C8">
            <v>20916.614295763753</v>
          </cell>
          <cell r="D8">
            <v>22035.979982685487</v>
          </cell>
          <cell r="E8">
            <v>22575.236444998147</v>
          </cell>
          <cell r="F8">
            <v>23163.516222066504</v>
          </cell>
          <cell r="G8">
            <v>22550.7247876203</v>
          </cell>
          <cell r="H8">
            <v>21965.493112606284</v>
          </cell>
          <cell r="I8">
            <v>23798.430802325583</v>
          </cell>
          <cell r="J8">
            <v>20949.433936046513</v>
          </cell>
          <cell r="K8">
            <v>23146.405290697676</v>
          </cell>
          <cell r="L8">
            <v>22777.74483139535</v>
          </cell>
          <cell r="M8">
            <v>27294.012445046061</v>
          </cell>
          <cell r="N8">
            <v>23786.483341898089</v>
          </cell>
          <cell r="O8">
            <v>24885.253676225668</v>
          </cell>
          <cell r="P8">
            <v>27753.018287428848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B9">
            <v>1007</v>
          </cell>
          <cell r="C9">
            <v>0</v>
          </cell>
          <cell r="D9">
            <v>0</v>
          </cell>
          <cell r="E9">
            <v>0</v>
          </cell>
          <cell r="F9">
            <v>276.72034883720931</v>
          </cell>
          <cell r="G9">
            <v>681.63226744186056</v>
          </cell>
          <cell r="H9">
            <v>900.79447674418611</v>
          </cell>
          <cell r="I9">
            <v>822.55377906976753</v>
          </cell>
          <cell r="J9">
            <v>856.59941860465119</v>
          </cell>
          <cell r="K9">
            <v>1289.6188953488372</v>
          </cell>
          <cell r="L9">
            <v>1232.7514534883721</v>
          </cell>
          <cell r="M9">
            <v>2233.0147544147449</v>
          </cell>
          <cell r="N9">
            <v>2127.6591439749122</v>
          </cell>
          <cell r="O9">
            <v>2151.8514691965443</v>
          </cell>
          <cell r="P9">
            <v>2051.6244713782412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1008</v>
          </cell>
          <cell r="C10">
            <v>95414.099127906986</v>
          </cell>
          <cell r="D10">
            <v>96703.794767441868</v>
          </cell>
          <cell r="E10">
            <v>97924.948255813957</v>
          </cell>
          <cell r="F10">
            <v>97298.782848837218</v>
          </cell>
          <cell r="G10">
            <v>100965.51126329876</v>
          </cell>
          <cell r="H10">
            <v>97527.87962985615</v>
          </cell>
          <cell r="I10">
            <v>94218.741279069771</v>
          </cell>
          <cell r="J10">
            <v>88229.813119186045</v>
          </cell>
          <cell r="K10">
            <v>91489.331136627909</v>
          </cell>
          <cell r="L10">
            <v>86950.655991279069</v>
          </cell>
          <cell r="M10">
            <v>93883.333973099172</v>
          </cell>
          <cell r="N10">
            <v>85420.597915623803</v>
          </cell>
          <cell r="O10">
            <v>97617.31485113324</v>
          </cell>
          <cell r="P10">
            <v>100346.90488623084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B11">
            <v>1009</v>
          </cell>
          <cell r="C11">
            <v>9604.3459837140308</v>
          </cell>
          <cell r="D11">
            <v>10065.986977603619</v>
          </cell>
          <cell r="E11">
            <v>9582.4468863194925</v>
          </cell>
          <cell r="F11">
            <v>11183.797380144686</v>
          </cell>
          <cell r="G11">
            <v>9686.783211232505</v>
          </cell>
          <cell r="H11">
            <v>10263.313853871639</v>
          </cell>
          <cell r="I11">
            <v>10367.544767441861</v>
          </cell>
          <cell r="J11">
            <v>10891.755523255815</v>
          </cell>
          <cell r="K11">
            <v>10303.559302325582</v>
          </cell>
          <cell r="L11">
            <v>11746.628197674419</v>
          </cell>
          <cell r="M11">
            <v>13214.936690161187</v>
          </cell>
          <cell r="N11">
            <v>10919.114891212284</v>
          </cell>
          <cell r="O11">
            <v>10798.721840719614</v>
          </cell>
          <cell r="P11">
            <v>11181.54211276876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1010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1011</v>
          </cell>
          <cell r="C13">
            <v>437.18090668362652</v>
          </cell>
          <cell r="D13">
            <v>435.78757656806431</v>
          </cell>
          <cell r="E13">
            <v>478.61612658998797</v>
          </cell>
          <cell r="F13">
            <v>480.19945626676326</v>
          </cell>
          <cell r="G13">
            <v>510.08862237272859</v>
          </cell>
          <cell r="H13">
            <v>501.40070638302518</v>
          </cell>
          <cell r="I13">
            <v>451.77463545524893</v>
          </cell>
          <cell r="J13">
            <v>359.53470959978807</v>
          </cell>
          <cell r="K13">
            <v>470.62393604651169</v>
          </cell>
          <cell r="L13">
            <v>496.22982558139535</v>
          </cell>
          <cell r="M13">
            <v>559.73019047594505</v>
          </cell>
          <cell r="N13">
            <v>612.54836759280499</v>
          </cell>
          <cell r="O13">
            <v>567.68100616880952</v>
          </cell>
          <cell r="P13">
            <v>548.29589808187541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>
            <v>1012</v>
          </cell>
          <cell r="C14">
            <v>3417.879291202793</v>
          </cell>
          <cell r="D14">
            <v>3611.5858477961929</v>
          </cell>
          <cell r="E14">
            <v>3367.4618513320934</v>
          </cell>
          <cell r="F14">
            <v>3808.7531256995044</v>
          </cell>
          <cell r="G14">
            <v>3734.9640346632791</v>
          </cell>
          <cell r="H14">
            <v>4173.4158218138064</v>
          </cell>
          <cell r="I14">
            <v>4189.7049418604656</v>
          </cell>
          <cell r="J14">
            <v>3907.6412790697677</v>
          </cell>
          <cell r="K14">
            <v>4565.6747093023259</v>
          </cell>
          <cell r="L14">
            <v>4352.0572674418609</v>
          </cell>
          <cell r="M14">
            <v>4946.5879871551606</v>
          </cell>
          <cell r="N14">
            <v>4216.7951923076935</v>
          </cell>
          <cell r="O14">
            <v>5380.621220930233</v>
          </cell>
          <cell r="P14">
            <v>5034.1035723180248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>
            <v>1013</v>
          </cell>
          <cell r="C15">
            <v>66214.835755813954</v>
          </cell>
          <cell r="D15">
            <v>68408.808139534885</v>
          </cell>
          <cell r="E15">
            <v>70060.697965116284</v>
          </cell>
          <cell r="F15">
            <v>69834.110755813963</v>
          </cell>
          <cell r="G15">
            <v>75840.041658710456</v>
          </cell>
          <cell r="H15">
            <v>72180.950929768398</v>
          </cell>
          <cell r="I15">
            <v>65045.71319476745</v>
          </cell>
          <cell r="J15">
            <v>58842.072357558143</v>
          </cell>
          <cell r="K15">
            <v>62870.065979651168</v>
          </cell>
          <cell r="L15">
            <v>62825.383691860465</v>
          </cell>
          <cell r="M15">
            <v>70405.466435110109</v>
          </cell>
          <cell r="N15">
            <v>62000.660405139191</v>
          </cell>
          <cell r="O15">
            <v>63563.852310291746</v>
          </cell>
          <cell r="P15">
            <v>68273.194465826629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>
            <v>1014</v>
          </cell>
          <cell r="C16">
            <v>4149.8459302325582</v>
          </cell>
          <cell r="D16">
            <v>4605.2938953488374</v>
          </cell>
          <cell r="E16">
            <v>4432.8209302325586</v>
          </cell>
          <cell r="F16">
            <v>4520.2796170744641</v>
          </cell>
          <cell r="G16">
            <v>4385.6940421180216</v>
          </cell>
          <cell r="H16">
            <v>4540.1211848643979</v>
          </cell>
          <cell r="I16">
            <v>4555.9473837209307</v>
          </cell>
          <cell r="J16">
            <v>4516.6447674418605</v>
          </cell>
          <cell r="K16">
            <v>4670.660755813954</v>
          </cell>
          <cell r="L16">
            <v>4745.7741279069769</v>
          </cell>
          <cell r="M16">
            <v>5306.1255016417363</v>
          </cell>
          <cell r="N16">
            <v>4428.8744983582628</v>
          </cell>
          <cell r="O16">
            <v>5373.9259987847545</v>
          </cell>
          <cell r="P16">
            <v>5083.8014703130139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>
            <v>1015</v>
          </cell>
          <cell r="C17">
            <v>1951.0002906976745</v>
          </cell>
          <cell r="D17">
            <v>2247.9523255813956</v>
          </cell>
          <cell r="E17">
            <v>2060.7636627906977</v>
          </cell>
          <cell r="F17">
            <v>2227.3369186046511</v>
          </cell>
          <cell r="G17">
            <v>2220.5066860465117</v>
          </cell>
          <cell r="H17">
            <v>2463.8433139534886</v>
          </cell>
          <cell r="I17">
            <v>2294.2098837209305</v>
          </cell>
          <cell r="J17">
            <v>2273.9686046511629</v>
          </cell>
          <cell r="K17">
            <v>2509.3813953488375</v>
          </cell>
          <cell r="L17">
            <v>2675.8875000000003</v>
          </cell>
          <cell r="M17">
            <v>3011.2506486312632</v>
          </cell>
          <cell r="N17">
            <v>3781.7580192138339</v>
          </cell>
          <cell r="O17">
            <v>3824.7581022719755</v>
          </cell>
          <cell r="P17">
            <v>3646.6119674390347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>
            <v>1016</v>
          </cell>
          <cell r="C18">
            <v>15080.328488372093</v>
          </cell>
          <cell r="D18">
            <v>15575.088662790698</v>
          </cell>
          <cell r="E18">
            <v>15837.064534883722</v>
          </cell>
          <cell r="F18">
            <v>15833.850872093024</v>
          </cell>
          <cell r="G18">
            <v>15817.547223538942</v>
          </cell>
          <cell r="H18">
            <v>15535.746155572842</v>
          </cell>
          <cell r="I18">
            <v>13945.237465116281</v>
          </cell>
          <cell r="J18">
            <v>12677.127375</v>
          </cell>
          <cell r="K18">
            <v>14039.664183139535</v>
          </cell>
          <cell r="L18">
            <v>13565.672808139538</v>
          </cell>
          <cell r="M18">
            <v>15462.900662703492</v>
          </cell>
          <cell r="N18">
            <v>13684.31416374768</v>
          </cell>
          <cell r="O18">
            <v>14104.529080890612</v>
          </cell>
          <cell r="P18">
            <v>15312.748582644888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>
            <v>1017</v>
          </cell>
          <cell r="C19">
            <v>1768.8000000000002</v>
          </cell>
          <cell r="D19">
            <v>1880.3188953488373</v>
          </cell>
          <cell r="E19">
            <v>1874.3808139534885</v>
          </cell>
          <cell r="F19">
            <v>2066.7784883720933</v>
          </cell>
          <cell r="G19">
            <v>1713.1306201550387</v>
          </cell>
          <cell r="H19">
            <v>1987.4200258397937</v>
          </cell>
          <cell r="I19">
            <v>1922.4226744186049</v>
          </cell>
          <cell r="J19">
            <v>1927.5741279069769</v>
          </cell>
          <cell r="K19">
            <v>2074.9325581395351</v>
          </cell>
          <cell r="L19">
            <v>2207.4313953488372</v>
          </cell>
          <cell r="M19">
            <v>2487.1059612753866</v>
          </cell>
          <cell r="N19">
            <v>2075.9177601809956</v>
          </cell>
          <cell r="O19">
            <v>2254.0438230032623</v>
          </cell>
          <cell r="P19">
            <v>2333.9508418394194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>
            <v>1018</v>
          </cell>
          <cell r="C20">
            <v>12944.988065005866</v>
          </cell>
          <cell r="D20">
            <v>13776.511477854485</v>
          </cell>
          <cell r="E20">
            <v>13512.815300671951</v>
          </cell>
          <cell r="F20">
            <v>15886.917470470431</v>
          </cell>
          <cell r="G20">
            <v>16967.1676519008</v>
          </cell>
          <cell r="H20">
            <v>18532.343229496397</v>
          </cell>
          <cell r="I20">
            <v>17763.114193217196</v>
          </cell>
          <cell r="J20">
            <v>16306.973565508339</v>
          </cell>
          <cell r="K20">
            <v>18446.807061911433</v>
          </cell>
          <cell r="L20">
            <v>19093.734514976641</v>
          </cell>
          <cell r="M20">
            <v>21420.619331106835</v>
          </cell>
          <cell r="N20">
            <v>18331.463976725296</v>
          </cell>
          <cell r="O20">
            <v>19727.754941860465</v>
          </cell>
          <cell r="P20">
            <v>20837.322383720933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>
            <v>1019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1020</v>
          </cell>
          <cell r="C22">
            <v>8273.9441860465122</v>
          </cell>
          <cell r="D22">
            <v>8693.8787790697679</v>
          </cell>
          <cell r="E22">
            <v>9052.7921511627919</v>
          </cell>
          <cell r="F22">
            <v>8466.8119186046515</v>
          </cell>
          <cell r="G22">
            <v>8101.2122093023263</v>
          </cell>
          <cell r="H22">
            <v>7982.5848837209305</v>
          </cell>
          <cell r="I22">
            <v>18201.955813953489</v>
          </cell>
          <cell r="J22">
            <v>17357.645058139537</v>
          </cell>
          <cell r="K22">
            <v>21429.307848837212</v>
          </cell>
          <cell r="L22">
            <v>17091.227616279069</v>
          </cell>
          <cell r="M22">
            <v>21248.83675046514</v>
          </cell>
          <cell r="N22">
            <v>13629.033208045221</v>
          </cell>
          <cell r="O22">
            <v>13784.000701198034</v>
          </cell>
          <cell r="P22">
            <v>13141.981942941316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4550.2515973981172</v>
          </cell>
          <cell r="AA22">
            <v>3134.5493319132293</v>
          </cell>
          <cell r="AB22">
            <v>5766.4885153395453</v>
          </cell>
          <cell r="AC22">
            <v>7725.2810113785472</v>
          </cell>
          <cell r="AD22">
            <v>9099.1861219809362</v>
          </cell>
        </row>
        <row r="23">
          <cell r="B23">
            <v>1021</v>
          </cell>
          <cell r="C23">
            <v>5892.7361529214613</v>
          </cell>
          <cell r="D23">
            <v>5892.7361529214613</v>
          </cell>
          <cell r="E23">
            <v>5582.1890410935648</v>
          </cell>
          <cell r="F23">
            <v>6203.283264749356</v>
          </cell>
          <cell r="G23">
            <v>7427.9786181050004</v>
          </cell>
          <cell r="H23">
            <v>6827.2664569099315</v>
          </cell>
          <cell r="I23">
            <v>6728.3450581395355</v>
          </cell>
          <cell r="J23">
            <v>6288.102034883721</v>
          </cell>
          <cell r="K23">
            <v>6963.7386627906981</v>
          </cell>
          <cell r="L23">
            <v>7344.2459302325587</v>
          </cell>
          <cell r="M23">
            <v>8259.1160873877288</v>
          </cell>
          <cell r="N23">
            <v>7015.3569579746509</v>
          </cell>
          <cell r="O23">
            <v>7756.8453191233648</v>
          </cell>
          <cell r="P23">
            <v>7807.1217374316857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>
            <v>1022</v>
          </cell>
          <cell r="C24">
            <v>439.45899848162827</v>
          </cell>
          <cell r="D24">
            <v>1564.9972702768268</v>
          </cell>
          <cell r="E24">
            <v>3675.6733312575616</v>
          </cell>
          <cell r="F24">
            <v>6351.3587435255313</v>
          </cell>
          <cell r="G24">
            <v>6964.6158578143304</v>
          </cell>
          <cell r="H24">
            <v>8543.3351386578233</v>
          </cell>
          <cell r="I24">
            <v>10142.175283201035</v>
          </cell>
          <cell r="J24">
            <v>8419.6665548469246</v>
          </cell>
          <cell r="K24">
            <v>11030.691279069768</v>
          </cell>
          <cell r="L24">
            <v>11178.222383720931</v>
          </cell>
          <cell r="M24">
            <v>11556.484883720932</v>
          </cell>
          <cell r="N24">
            <v>9799.397965116279</v>
          </cell>
          <cell r="O24">
            <v>11179.841619887731</v>
          </cell>
          <cell r="P24">
            <v>11578.451914595029</v>
          </cell>
          <cell r="Q24">
            <v>0</v>
          </cell>
          <cell r="R24">
            <v>21154.923999999999</v>
          </cell>
          <cell r="S24">
            <v>40913.120000000003</v>
          </cell>
          <cell r="T24">
            <v>48465</v>
          </cell>
          <cell r="U24">
            <v>42542.215875562593</v>
          </cell>
          <cell r="V24">
            <v>49162.757851725277</v>
          </cell>
          <cell r="W24">
            <v>55733.600000000006</v>
          </cell>
          <cell r="X24">
            <v>54700</v>
          </cell>
          <cell r="Y24">
            <v>61916.600000000006</v>
          </cell>
          <cell r="Z24">
            <v>62625.692799999997</v>
          </cell>
          <cell r="AA24">
            <v>68750.48000000001</v>
          </cell>
          <cell r="AB24">
            <v>60170.231999999996</v>
          </cell>
          <cell r="AC24">
            <v>59731.624000000003</v>
          </cell>
          <cell r="AD24">
            <v>58617.495999999999</v>
          </cell>
        </row>
        <row r="25">
          <cell r="B25">
            <v>1023</v>
          </cell>
          <cell r="C25">
            <v>2532.4622093023258</v>
          </cell>
          <cell r="D25">
            <v>2619.5476744186049</v>
          </cell>
          <cell r="E25">
            <v>2684.6363372093024</v>
          </cell>
          <cell r="F25">
            <v>2694.1526162790701</v>
          </cell>
          <cell r="G25">
            <v>2576.8671785570609</v>
          </cell>
          <cell r="H25">
            <v>2358.1152918411249</v>
          </cell>
          <cell r="I25">
            <v>2494.6777848837214</v>
          </cell>
          <cell r="J25">
            <v>2256.2023255813956</v>
          </cell>
          <cell r="K25">
            <v>2427.5758343023258</v>
          </cell>
          <cell r="L25">
            <v>2311.1117354651165</v>
          </cell>
          <cell r="M25">
            <v>2630.7988789931683</v>
          </cell>
          <cell r="N25">
            <v>2227.866947394768</v>
          </cell>
          <cell r="O25">
            <v>2466.1371068313288</v>
          </cell>
          <cell r="P25">
            <v>2446.3209367963218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>
            <v>1024</v>
          </cell>
          <cell r="C26">
            <v>87191.385434739423</v>
          </cell>
          <cell r="D26">
            <v>91857.48692089539</v>
          </cell>
          <cell r="E26">
            <v>94105.389826634768</v>
          </cell>
          <cell r="F26">
            <v>96557.647541986822</v>
          </cell>
          <cell r="G26">
            <v>94003.212421828444</v>
          </cell>
          <cell r="H26">
            <v>98124.367749017314</v>
          </cell>
          <cell r="I26">
            <v>96716.362587209325</v>
          </cell>
          <cell r="J26">
            <v>89095.078875000007</v>
          </cell>
          <cell r="K26">
            <v>90456.608991279092</v>
          </cell>
          <cell r="L26">
            <v>90980.497133720943</v>
          </cell>
          <cell r="M26">
            <v>101517.26439008895</v>
          </cell>
          <cell r="N26">
            <v>86250.763985162426</v>
          </cell>
          <cell r="O26">
            <v>93651.59136801117</v>
          </cell>
          <cell r="P26">
            <v>96971.588698634907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1025</v>
          </cell>
          <cell r="C27">
            <v>8320.8732558139545</v>
          </cell>
          <cell r="D27">
            <v>9103.4337209302339</v>
          </cell>
          <cell r="E27">
            <v>9828.6950581395358</v>
          </cell>
          <cell r="F27">
            <v>9896.4218023255817</v>
          </cell>
          <cell r="G27">
            <v>10569.68447879154</v>
          </cell>
          <cell r="H27">
            <v>10745.342185109157</v>
          </cell>
          <cell r="I27">
            <v>10593.415953488375</v>
          </cell>
          <cell r="J27">
            <v>9514.3090465116293</v>
          </cell>
          <cell r="K27">
            <v>10603.192587209303</v>
          </cell>
          <cell r="L27">
            <v>10532.224360465118</v>
          </cell>
          <cell r="M27">
            <v>11873.693605815606</v>
          </cell>
          <cell r="N27">
            <v>11420.705178952419</v>
          </cell>
          <cell r="O27">
            <v>11150.199424043933</v>
          </cell>
          <cell r="P27">
            <v>11534.840779769705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>
            <v>1026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>
            <v>1027</v>
          </cell>
          <cell r="C29">
            <v>5882.6145348837217</v>
          </cell>
          <cell r="D29">
            <v>7031.2255813953498</v>
          </cell>
          <cell r="E29">
            <v>6276.4177325581404</v>
          </cell>
          <cell r="F29">
            <v>6850.1188953488381</v>
          </cell>
          <cell r="G29">
            <v>6421.3395348837212</v>
          </cell>
          <cell r="H29">
            <v>7179.8119186046515</v>
          </cell>
          <cell r="I29">
            <v>7223.2395348837217</v>
          </cell>
          <cell r="J29">
            <v>6888.8747093023258</v>
          </cell>
          <cell r="K29">
            <v>7223.4026162790706</v>
          </cell>
          <cell r="L29">
            <v>7516.1241279069773</v>
          </cell>
          <cell r="M29">
            <v>8468.3932481847842</v>
          </cell>
          <cell r="N29">
            <v>7068.3309106334837</v>
          </cell>
          <cell r="O29">
            <v>7674.8356479532767</v>
          </cell>
          <cell r="P29">
            <v>7946.912539461222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>
            <v>1028</v>
          </cell>
          <cell r="C30">
            <v>49433.989248404447</v>
          </cell>
          <cell r="D30">
            <v>52506.225222328241</v>
          </cell>
          <cell r="E30">
            <v>54130.702132961174</v>
          </cell>
          <cell r="F30">
            <v>56268.584830835069</v>
          </cell>
          <cell r="G30">
            <v>55318.470046429211</v>
          </cell>
          <cell r="H30">
            <v>58907.654306450575</v>
          </cell>
          <cell r="I30">
            <v>54514.093910778029</v>
          </cell>
          <cell r="J30">
            <v>50087.469680373943</v>
          </cell>
          <cell r="K30">
            <v>54851.465463856111</v>
          </cell>
          <cell r="L30">
            <v>55394.549280329942</v>
          </cell>
          <cell r="M30">
            <v>61346.049629819914</v>
          </cell>
          <cell r="N30">
            <v>56246.268706554067</v>
          </cell>
          <cell r="O30">
            <v>61072.532340556703</v>
          </cell>
          <cell r="P30">
            <v>63237.585185716765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>
            <v>1029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>
            <v>1030</v>
          </cell>
          <cell r="C32">
            <v>13517.222093023256</v>
          </cell>
          <cell r="D32">
            <v>13785.318313953489</v>
          </cell>
          <cell r="E32">
            <v>14886.002616279071</v>
          </cell>
          <cell r="F32">
            <v>14500.36308139535</v>
          </cell>
          <cell r="G32">
            <v>13706.645930232558</v>
          </cell>
          <cell r="H32">
            <v>14221.079010854633</v>
          </cell>
          <cell r="I32">
            <v>14034.048605424437</v>
          </cell>
          <cell r="J32">
            <v>14146.697093023256</v>
          </cell>
          <cell r="K32">
            <v>16115.492441860466</v>
          </cell>
          <cell r="L32">
            <v>16627.424127906979</v>
          </cell>
          <cell r="M32">
            <v>17624.941649738375</v>
          </cell>
          <cell r="N32">
            <v>15863.94820673411</v>
          </cell>
          <cell r="O32">
            <v>16408.376523837436</v>
          </cell>
          <cell r="P32">
            <v>15809.289404827821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>
            <v>1031</v>
          </cell>
          <cell r="C33">
            <v>2028.5023255813956</v>
          </cell>
          <cell r="D33">
            <v>2151.4465116279071</v>
          </cell>
          <cell r="E33">
            <v>2552.454069767442</v>
          </cell>
          <cell r="F33">
            <v>2485.6674418604653</v>
          </cell>
          <cell r="G33">
            <v>2729.0424418604653</v>
          </cell>
          <cell r="H33">
            <v>3029.371220930233</v>
          </cell>
          <cell r="I33">
            <v>2667.7238372093025</v>
          </cell>
          <cell r="J33">
            <v>2627.9415697674422</v>
          </cell>
          <cell r="K33">
            <v>3115.5069767441864</v>
          </cell>
          <cell r="L33">
            <v>3276.5066860465117</v>
          </cell>
          <cell r="M33">
            <v>3246.3500590988415</v>
          </cell>
          <cell r="N33">
            <v>3084.7285065240294</v>
          </cell>
          <cell r="O33">
            <v>3119.8030885883586</v>
          </cell>
          <cell r="P33">
            <v>2974.4917128593311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>
            <v>1032</v>
          </cell>
          <cell r="C34">
            <v>11612.488953488373</v>
          </cell>
          <cell r="D34">
            <v>11975.546511627908</v>
          </cell>
          <cell r="E34">
            <v>12161.96773255814</v>
          </cell>
          <cell r="F34">
            <v>12142.330813953489</v>
          </cell>
          <cell r="G34">
            <v>11889.235354217866</v>
          </cell>
          <cell r="H34">
            <v>11745.610549073921</v>
          </cell>
          <cell r="I34">
            <v>10761.684584302327</v>
          </cell>
          <cell r="J34">
            <v>9797.2494156976754</v>
          </cell>
          <cell r="K34">
            <v>10038.229229651164</v>
          </cell>
          <cell r="L34">
            <v>10201.374322674419</v>
          </cell>
          <cell r="M34">
            <v>11580.668421851598</v>
          </cell>
          <cell r="N34">
            <v>10043.57692577442</v>
          </cell>
          <cell r="O34">
            <v>10495.465223016778</v>
          </cell>
          <cell r="P34">
            <v>10867.534891188716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>
            <v>1033</v>
          </cell>
          <cell r="C35">
            <v>11869.879360465116</v>
          </cell>
          <cell r="D35">
            <v>12454.95784883721</v>
          </cell>
          <cell r="E35">
            <v>12647.585755813954</v>
          </cell>
          <cell r="F35">
            <v>12684.883430232559</v>
          </cell>
          <cell r="G35">
            <v>12597.050538578202</v>
          </cell>
          <cell r="H35">
            <v>12375.022636228938</v>
          </cell>
          <cell r="I35">
            <v>12337.78233139535</v>
          </cell>
          <cell r="J35">
            <v>11726.363031976745</v>
          </cell>
          <cell r="K35">
            <v>12822.438558139536</v>
          </cell>
          <cell r="L35">
            <v>12722.802732558141</v>
          </cell>
          <cell r="M35">
            <v>16252.789206972462</v>
          </cell>
          <cell r="N35">
            <v>14350.578079308169</v>
          </cell>
          <cell r="O35">
            <v>15706.163404918185</v>
          </cell>
          <cell r="P35">
            <v>15432.255709090468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>
            <v>1034</v>
          </cell>
          <cell r="C36">
            <v>40080.43307668608</v>
          </cell>
          <cell r="D36">
            <v>42098.423128815724</v>
          </cell>
          <cell r="E36">
            <v>42541.220514585628</v>
          </cell>
          <cell r="F36">
            <v>44704.375280387656</v>
          </cell>
          <cell r="G36">
            <v>44264.292515746652</v>
          </cell>
          <cell r="H36">
            <v>47191.941163228235</v>
          </cell>
          <cell r="I36">
            <v>43145.237525859127</v>
          </cell>
          <cell r="J36">
            <v>42954.865377906979</v>
          </cell>
          <cell r="K36">
            <v>46902.069223444378</v>
          </cell>
          <cell r="L36">
            <v>47366.446146448776</v>
          </cell>
          <cell r="M36">
            <v>53367.624843736397</v>
          </cell>
          <cell r="N36">
            <v>44544.463306652804</v>
          </cell>
          <cell r="O36">
            <v>48366.642595996709</v>
          </cell>
          <cell r="P36">
            <v>50081.265080936035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>
            <v>1035</v>
          </cell>
          <cell r="C37">
            <v>14140.902481893372</v>
          </cell>
          <cell r="D37">
            <v>15029.133768739301</v>
          </cell>
          <cell r="E37">
            <v>15028.918853096466</v>
          </cell>
          <cell r="F37">
            <v>16704.192885288106</v>
          </cell>
          <cell r="G37">
            <v>17170.96652039</v>
          </cell>
          <cell r="H37">
            <v>18486.853893720141</v>
          </cell>
          <cell r="I37">
            <v>19396.301412743302</v>
          </cell>
          <cell r="J37">
            <v>17689.838793192128</v>
          </cell>
          <cell r="K37">
            <v>19315.391547161133</v>
          </cell>
          <cell r="L37">
            <v>19506.633047628075</v>
          </cell>
          <cell r="M37">
            <v>20501.902325581395</v>
          </cell>
          <cell r="N37">
            <v>18438.222383720931</v>
          </cell>
          <cell r="O37">
            <v>18166.864534883724</v>
          </cell>
          <cell r="P37">
            <v>18920.195058139536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>
            <v>1036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59.256104651162794</v>
          </cell>
          <cell r="H38">
            <v>629.43662790697681</v>
          </cell>
          <cell r="I38">
            <v>752.06424418604661</v>
          </cell>
          <cell r="J38">
            <v>748.47645348837216</v>
          </cell>
          <cell r="K38">
            <v>936.08720930232562</v>
          </cell>
          <cell r="L38">
            <v>1054.8104651162791</v>
          </cell>
          <cell r="M38">
            <v>1449.1114102609902</v>
          </cell>
          <cell r="N38">
            <v>1459.9793944794781</v>
          </cell>
          <cell r="O38">
            <v>1563.0690607466756</v>
          </cell>
          <cell r="P38">
            <v>1490.2658391563823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>
            <v>1037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>
            <v>1038</v>
          </cell>
          <cell r="C40">
            <v>43174.724999999999</v>
          </cell>
          <cell r="D40">
            <v>44436.888662790705</v>
          </cell>
          <cell r="E40">
            <v>45961.603779069774</v>
          </cell>
          <cell r="F40">
            <v>45478.441569767449</v>
          </cell>
          <cell r="G40">
            <v>45844.212271335447</v>
          </cell>
          <cell r="H40">
            <v>49392.103782641061</v>
          </cell>
          <cell r="I40">
            <v>46217.770432796766</v>
          </cell>
          <cell r="J40">
            <v>42728.579899354918</v>
          </cell>
          <cell r="K40">
            <v>48602.369110465123</v>
          </cell>
          <cell r="L40">
            <v>48208.306613372093</v>
          </cell>
          <cell r="M40">
            <v>54606.607041042778</v>
          </cell>
          <cell r="N40">
            <v>45610.932335030171</v>
          </cell>
          <cell r="O40">
            <v>49705.965580015931</v>
          </cell>
          <cell r="P40">
            <v>51801.21401190474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>
            <v>1039</v>
          </cell>
          <cell r="C41">
            <v>5308.0708996583462</v>
          </cell>
          <cell r="D41">
            <v>5714.3997101104615</v>
          </cell>
          <cell r="E41">
            <v>5723.3261006551675</v>
          </cell>
          <cell r="F41">
            <v>6364.0063019215731</v>
          </cell>
          <cell r="G41">
            <v>5467.1196592357901</v>
          </cell>
          <cell r="H41">
            <v>5734.2545588083403</v>
          </cell>
          <cell r="I41">
            <v>5529.4809593023256</v>
          </cell>
          <cell r="J41">
            <v>5290.8736918604664</v>
          </cell>
          <cell r="K41">
            <v>5161.7225759583171</v>
          </cell>
          <cell r="L41">
            <v>5965.2700076295832</v>
          </cell>
          <cell r="M41">
            <v>5590.4791898613039</v>
          </cell>
          <cell r="N41">
            <v>5590.4791898613039</v>
          </cell>
          <cell r="O41">
            <v>5215.6883720930236</v>
          </cell>
          <cell r="P41">
            <v>4785.7386627906981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1040</v>
          </cell>
          <cell r="C42">
            <v>5257.2645348837214</v>
          </cell>
          <cell r="D42">
            <v>5706.1604651162797</v>
          </cell>
          <cell r="E42">
            <v>5854.3822674418607</v>
          </cell>
          <cell r="F42">
            <v>5852.1087209302332</v>
          </cell>
          <cell r="G42">
            <v>5752.2760212802168</v>
          </cell>
          <cell r="H42">
            <v>6324.0544598476117</v>
          </cell>
          <cell r="I42">
            <v>5197.2444418604655</v>
          </cell>
          <cell r="J42">
            <v>4742.8338662790702</v>
          </cell>
          <cell r="K42">
            <v>5306.5407296511639</v>
          </cell>
          <cell r="L42">
            <v>5320.0216133720933</v>
          </cell>
          <cell r="M42">
            <v>6227.1575594537762</v>
          </cell>
          <cell r="N42">
            <v>5397.349421887503</v>
          </cell>
          <cell r="O42">
            <v>5641.456777432234</v>
          </cell>
          <cell r="P42">
            <v>5374.1138862187418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1041</v>
          </cell>
          <cell r="C43">
            <v>4603.3522093687088</v>
          </cell>
          <cell r="D43">
            <v>4603.3522093687088</v>
          </cell>
          <cell r="E43">
            <v>4603.3522093687088</v>
          </cell>
          <cell r="F43">
            <v>4603.3522093687088</v>
          </cell>
          <cell r="G43">
            <v>4481.5704048880552</v>
          </cell>
          <cell r="H43">
            <v>4773.3712504578398</v>
          </cell>
          <cell r="I43">
            <v>4414.3431723829017</v>
          </cell>
          <cell r="J43">
            <v>4099.6565386503362</v>
          </cell>
          <cell r="K43">
            <v>5271.7427016808597</v>
          </cell>
          <cell r="L43">
            <v>5771.922934238999</v>
          </cell>
          <cell r="M43">
            <v>5585.8351744186048</v>
          </cell>
          <cell r="N43">
            <v>5102.845639534884</v>
          </cell>
          <cell r="O43">
            <v>5085.3287790697677</v>
          </cell>
          <cell r="P43">
            <v>5099.1906976744194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>
            <v>1042</v>
          </cell>
          <cell r="C44">
            <v>6921.0688953488379</v>
          </cell>
          <cell r="D44">
            <v>6666.3357558139542</v>
          </cell>
          <cell r="E44">
            <v>7164.8851744186049</v>
          </cell>
          <cell r="F44">
            <v>7211.1235465116288</v>
          </cell>
          <cell r="G44">
            <v>6936.667151162791</v>
          </cell>
          <cell r="H44">
            <v>6935.266569767442</v>
          </cell>
          <cell r="I44">
            <v>7179.2747093023263</v>
          </cell>
          <cell r="J44">
            <v>6400.9735465116282</v>
          </cell>
          <cell r="K44">
            <v>7012.8453488372097</v>
          </cell>
          <cell r="L44">
            <v>7098.6069767441868</v>
          </cell>
          <cell r="M44">
            <v>7953.9985416107502</v>
          </cell>
          <cell r="N44">
            <v>6586.5394404495746</v>
          </cell>
          <cell r="O44">
            <v>6992.2707275223556</v>
          </cell>
          <cell r="P44">
            <v>7281.4215550156214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>
            <v>1043</v>
          </cell>
          <cell r="C45">
            <v>5408.8055232558145</v>
          </cell>
          <cell r="D45">
            <v>5745.6357558139543</v>
          </cell>
          <cell r="E45">
            <v>5852.0703488372101</v>
          </cell>
          <cell r="F45">
            <v>6108.2520348837215</v>
          </cell>
          <cell r="G45">
            <v>6076.5923278854943</v>
          </cell>
          <cell r="H45">
            <v>6523.8345322778296</v>
          </cell>
          <cell r="I45">
            <v>6487.7639302325588</v>
          </cell>
          <cell r="J45">
            <v>6219.3825087209307</v>
          </cell>
          <cell r="K45">
            <v>6930.1490755813966</v>
          </cell>
          <cell r="L45">
            <v>6712.6365784883728</v>
          </cell>
          <cell r="M45">
            <v>8598.3108449114825</v>
          </cell>
          <cell r="N45">
            <v>7846.1304969165676</v>
          </cell>
          <cell r="O45">
            <v>8769.0056188189192</v>
          </cell>
          <cell r="P45">
            <v>9201.4110565612609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>
            <v>1044</v>
          </cell>
          <cell r="C46">
            <v>27160.553490654802</v>
          </cell>
          <cell r="D46">
            <v>28596.531670219782</v>
          </cell>
          <cell r="E46">
            <v>28946.019114364342</v>
          </cell>
          <cell r="F46">
            <v>29575.889429190094</v>
          </cell>
          <cell r="G46">
            <v>29022.262852004576</v>
          </cell>
          <cell r="H46">
            <v>30425.740929440177</v>
          </cell>
          <cell r="I46">
            <v>27823.180735465117</v>
          </cell>
          <cell r="J46">
            <v>25951.736058139537</v>
          </cell>
          <cell r="K46">
            <v>27605.344665697674</v>
          </cell>
          <cell r="L46">
            <v>26532.79554941861</v>
          </cell>
          <cell r="M46">
            <v>29613.948493075757</v>
          </cell>
          <cell r="N46">
            <v>25423.992959268777</v>
          </cell>
          <cell r="O46">
            <v>27450.144252292499</v>
          </cell>
          <cell r="P46">
            <v>28213.219908858562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>
            <v>1045</v>
          </cell>
          <cell r="C47">
            <v>34736.941569767441</v>
          </cell>
          <cell r="D47">
            <v>35736.275581395348</v>
          </cell>
          <cell r="E47">
            <v>36645.607848837215</v>
          </cell>
          <cell r="F47">
            <v>36532.621220930232</v>
          </cell>
          <cell r="G47">
            <v>37242.570196073299</v>
          </cell>
          <cell r="H47">
            <v>37754.346597960262</v>
          </cell>
          <cell r="I47">
            <v>36732.30585174419</v>
          </cell>
          <cell r="J47">
            <v>33381.89604941861</v>
          </cell>
          <cell r="K47">
            <v>35817.821747093025</v>
          </cell>
          <cell r="L47">
            <v>35640.5615755814</v>
          </cell>
          <cell r="M47">
            <v>36323.833602681989</v>
          </cell>
          <cell r="N47">
            <v>31812.072825239386</v>
          </cell>
          <cell r="O47">
            <v>33526.629520378534</v>
          </cell>
          <cell r="P47">
            <v>36273.745465197957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>
            <v>1046</v>
          </cell>
          <cell r="C48">
            <v>19679.665116279069</v>
          </cell>
          <cell r="D48">
            <v>20200.000290697677</v>
          </cell>
          <cell r="E48">
            <v>20486.073837209304</v>
          </cell>
          <cell r="F48">
            <v>20412.341860465116</v>
          </cell>
          <cell r="G48">
            <v>20273.27787925295</v>
          </cell>
          <cell r="H48">
            <v>19626.895235977539</v>
          </cell>
          <cell r="I48">
            <v>18137.000781976745</v>
          </cell>
          <cell r="J48">
            <v>16162.573273255815</v>
          </cell>
          <cell r="K48">
            <v>17664.586979651165</v>
          </cell>
          <cell r="L48">
            <v>17501.408406976745</v>
          </cell>
          <cell r="M48">
            <v>19141.015543203936</v>
          </cell>
          <cell r="N48">
            <v>18623.473984768607</v>
          </cell>
          <cell r="O48">
            <v>18666.301234606432</v>
          </cell>
          <cell r="P48">
            <v>19731.990392885509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>
            <v>1047</v>
          </cell>
          <cell r="C49">
            <v>33707.427906976744</v>
          </cell>
          <cell r="D49">
            <v>34702.521802325587</v>
          </cell>
          <cell r="E49">
            <v>35424.339244186049</v>
          </cell>
          <cell r="F49">
            <v>35382.206686046513</v>
          </cell>
          <cell r="G49">
            <v>40447.090140981913</v>
          </cell>
          <cell r="H49">
            <v>40107.664348436927</v>
          </cell>
          <cell r="I49">
            <v>34866.638668604654</v>
          </cell>
          <cell r="J49">
            <v>32754.022700581398</v>
          </cell>
          <cell r="K49">
            <v>33403.241389534887</v>
          </cell>
          <cell r="L49">
            <v>33152.50911627907</v>
          </cell>
          <cell r="M49">
            <v>40024.736489330215</v>
          </cell>
          <cell r="N49">
            <v>35301.327452037214</v>
          </cell>
          <cell r="O49">
            <v>38258.505305357648</v>
          </cell>
          <cell r="P49">
            <v>40226.210483455077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>
            <v>1048</v>
          </cell>
          <cell r="C50">
            <v>13966.799127906977</v>
          </cell>
          <cell r="D50">
            <v>14247.999418604652</v>
          </cell>
          <cell r="E50">
            <v>14605.464244186047</v>
          </cell>
          <cell r="F50">
            <v>14725.971802325583</v>
          </cell>
          <cell r="G50">
            <v>35251.360409159461</v>
          </cell>
          <cell r="H50">
            <v>36796.800485068263</v>
          </cell>
          <cell r="I50">
            <v>33680.375869186049</v>
          </cell>
          <cell r="J50">
            <v>31859.521055232559</v>
          </cell>
          <cell r="K50">
            <v>33205.032645348838</v>
          </cell>
          <cell r="L50">
            <v>35154.824311046512</v>
          </cell>
          <cell r="M50">
            <v>36778.227378035343</v>
          </cell>
          <cell r="N50">
            <v>32473.427103711208</v>
          </cell>
          <cell r="O50">
            <v>36150.457071409197</v>
          </cell>
          <cell r="P50">
            <v>35206.022693020022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>
            <v>1049</v>
          </cell>
          <cell r="C51">
            <v>2946.2284883720931</v>
          </cell>
          <cell r="D51">
            <v>3208.8279069767445</v>
          </cell>
          <cell r="E51">
            <v>3303.3191860465117</v>
          </cell>
          <cell r="F51">
            <v>3333.1151162790702</v>
          </cell>
          <cell r="G51">
            <v>3242.4122245347335</v>
          </cell>
          <cell r="H51">
            <v>3550.8879357850019</v>
          </cell>
          <cell r="I51">
            <v>3423.0240959302328</v>
          </cell>
          <cell r="J51">
            <v>3160.9332034883728</v>
          </cell>
          <cell r="K51">
            <v>3547.8727848837211</v>
          </cell>
          <cell r="L51">
            <v>3449.2351133720931</v>
          </cell>
          <cell r="M51">
            <v>3886.2422770572452</v>
          </cell>
          <cell r="N51">
            <v>3243.7376971153849</v>
          </cell>
          <cell r="O51">
            <v>3522.0696406529519</v>
          </cell>
          <cell r="P51">
            <v>3646.9288302772811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>
            <v>1050</v>
          </cell>
          <cell r="C52">
            <v>6840.0558139534887</v>
          </cell>
          <cell r="D52">
            <v>6884.9127906976746</v>
          </cell>
          <cell r="E52">
            <v>6915.9078488372097</v>
          </cell>
          <cell r="F52">
            <v>6836.6215116279072</v>
          </cell>
          <cell r="G52">
            <v>6796.1084567755452</v>
          </cell>
          <cell r="H52">
            <v>6817.9190397347238</v>
          </cell>
          <cell r="I52">
            <v>6438.9095406976749</v>
          </cell>
          <cell r="J52">
            <v>5751.025116279071</v>
          </cell>
          <cell r="K52">
            <v>6099.9048575581401</v>
          </cell>
          <cell r="L52">
            <v>5887.8379360465124</v>
          </cell>
          <cell r="M52">
            <v>6609.8558988719487</v>
          </cell>
          <cell r="N52">
            <v>5943.7097336646812</v>
          </cell>
          <cell r="O52">
            <v>6150.5560157841401</v>
          </cell>
          <cell r="P52">
            <v>6067.6471160286346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>
            <v>1051</v>
          </cell>
          <cell r="C53">
            <v>24916.091981364534</v>
          </cell>
          <cell r="D53">
            <v>26348.350561618881</v>
          </cell>
          <cell r="E53">
            <v>27254.327307736676</v>
          </cell>
          <cell r="F53">
            <v>28440.367008584923</v>
          </cell>
          <cell r="G53">
            <v>28151.217489710503</v>
          </cell>
          <cell r="H53">
            <v>29629.937157922232</v>
          </cell>
          <cell r="I53">
            <v>27364.685654932382</v>
          </cell>
          <cell r="J53">
            <v>25727.371681288911</v>
          </cell>
          <cell r="K53">
            <v>28228.293160767815</v>
          </cell>
          <cell r="L53">
            <v>28661.268906831494</v>
          </cell>
          <cell r="M53">
            <v>32194.56490516381</v>
          </cell>
          <cell r="N53">
            <v>29227.126138929685</v>
          </cell>
          <cell r="O53">
            <v>29940.987002494621</v>
          </cell>
          <cell r="P53">
            <v>31002.4104708253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>
            <v>1052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>
            <v>1053</v>
          </cell>
          <cell r="C55">
            <v>6782.8127304283107</v>
          </cell>
          <cell r="D55">
            <v>6782.8127304283107</v>
          </cell>
          <cell r="E55">
            <v>6782.8127304283107</v>
          </cell>
          <cell r="F55">
            <v>6782.8127304283107</v>
          </cell>
          <cell r="G55">
            <v>11633.567276963284</v>
          </cell>
          <cell r="H55">
            <v>12809.08866508937</v>
          </cell>
          <cell r="I55">
            <v>12867.732718250752</v>
          </cell>
          <cell r="J55">
            <v>11735.645501476321</v>
          </cell>
          <cell r="K55">
            <v>13090.395412729833</v>
          </cell>
          <cell r="L55">
            <v>14653.764101481245</v>
          </cell>
          <cell r="M55">
            <v>14354.625872093024</v>
          </cell>
          <cell r="N55">
            <v>12713.509011627908</v>
          </cell>
          <cell r="O55">
            <v>12166.246220930234</v>
          </cell>
          <cell r="P55">
            <v>12716.406104651163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>
            <v>1054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>
            <v>1055</v>
          </cell>
          <cell r="C57">
            <v>7810.0442185917282</v>
          </cell>
          <cell r="D57">
            <v>8228.0036162273009</v>
          </cell>
          <cell r="E57">
            <v>8429.3563187378677</v>
          </cell>
          <cell r="F57">
            <v>8649.0138123857596</v>
          </cell>
          <cell r="G57">
            <v>8420.2039231692052</v>
          </cell>
          <cell r="H57">
            <v>8399.9224369181793</v>
          </cell>
          <cell r="I57">
            <v>8785.4788168604664</v>
          </cell>
          <cell r="J57">
            <v>7801.5590668604664</v>
          </cell>
          <cell r="K57">
            <v>8484.0124011627922</v>
          </cell>
          <cell r="L57">
            <v>8560.5036191860472</v>
          </cell>
          <cell r="M57">
            <v>9931.58816628575</v>
          </cell>
          <cell r="N57">
            <v>8754.0233242015966</v>
          </cell>
          <cell r="O57">
            <v>9505.1704739125598</v>
          </cell>
          <cell r="P57">
            <v>9842.1336812595328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>
            <v>1056</v>
          </cell>
          <cell r="C58">
            <v>3728.4627906976748</v>
          </cell>
          <cell r="D58">
            <v>3961.6020348837214</v>
          </cell>
          <cell r="E58">
            <v>3847.2244186046514</v>
          </cell>
          <cell r="F58">
            <v>4064.3529069767446</v>
          </cell>
          <cell r="G58">
            <v>3917.4933139534887</v>
          </cell>
          <cell r="H58">
            <v>5217.7292083455195</v>
          </cell>
          <cell r="I58">
            <v>4532.0632335149458</v>
          </cell>
          <cell r="J58">
            <v>4097.9093023255818</v>
          </cell>
          <cell r="K58">
            <v>4410.2005813953492</v>
          </cell>
          <cell r="L58">
            <v>4555.861046511628</v>
          </cell>
          <cell r="M58">
            <v>4383.3502464860849</v>
          </cell>
          <cell r="N58">
            <v>4595.0791420516871</v>
          </cell>
          <cell r="O58">
            <v>4944.4599229454234</v>
          </cell>
          <cell r="P58">
            <v>4714.1613261306666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>
            <v>1057</v>
          </cell>
          <cell r="C59">
            <v>2143.5226744186048</v>
          </cell>
          <cell r="D59">
            <v>2311.3430232558139</v>
          </cell>
          <cell r="E59">
            <v>2431.3229651162792</v>
          </cell>
          <cell r="F59">
            <v>2479.7581395348839</v>
          </cell>
          <cell r="G59">
            <v>2667.0981686787472</v>
          </cell>
          <cell r="H59">
            <v>2634.7813156632446</v>
          </cell>
          <cell r="I59">
            <v>2829.2837790697677</v>
          </cell>
          <cell r="J59">
            <v>2547.307412790698</v>
          </cell>
          <cell r="K59">
            <v>2748.9001918604654</v>
          </cell>
          <cell r="L59">
            <v>2699.4620668604653</v>
          </cell>
          <cell r="M59">
            <v>3085.6711714487433</v>
          </cell>
          <cell r="N59">
            <v>2572.1698480214086</v>
          </cell>
          <cell r="O59">
            <v>2825.6489870296123</v>
          </cell>
          <cell r="P59">
            <v>2986.1458839158213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>
            <v>1058</v>
          </cell>
          <cell r="C60">
            <v>39646.536205658573</v>
          </cell>
          <cell r="D60">
            <v>36185.133190909102</v>
          </cell>
          <cell r="E60">
            <v>37347.385963104192</v>
          </cell>
          <cell r="F60">
            <v>39724.043632047462</v>
          </cell>
          <cell r="G60">
            <v>46018.423625765834</v>
          </cell>
          <cell r="H60">
            <v>44748.980042389187</v>
          </cell>
          <cell r="I60">
            <v>43816.709302325587</v>
          </cell>
          <cell r="J60">
            <v>43568.499418604653</v>
          </cell>
          <cell r="K60">
            <v>43634.259593023256</v>
          </cell>
          <cell r="L60">
            <v>47767.169328488184</v>
          </cell>
          <cell r="M60">
            <v>52310.637980822685</v>
          </cell>
          <cell r="N60">
            <v>43705.280621790815</v>
          </cell>
          <cell r="O60">
            <v>47450.258720930236</v>
          </cell>
          <cell r="P60">
            <v>45849.13517441861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>
            <v>1059</v>
          </cell>
          <cell r="C61">
            <v>141878.8377906977</v>
          </cell>
          <cell r="D61">
            <v>145397.11744186046</v>
          </cell>
          <cell r="E61">
            <v>143345.1339289147</v>
          </cell>
          <cell r="F61">
            <v>147894.21914202959</v>
          </cell>
          <cell r="G61">
            <v>145583.25595024534</v>
          </cell>
          <cell r="H61">
            <v>153283.97282665203</v>
          </cell>
          <cell r="I61">
            <v>142084.42136337209</v>
          </cell>
          <cell r="J61">
            <v>131265.52763372095</v>
          </cell>
          <cell r="K61">
            <v>141913.11375872095</v>
          </cell>
          <cell r="L61">
            <v>143815.15893313955</v>
          </cell>
          <cell r="M61">
            <v>161829.45184791196</v>
          </cell>
          <cell r="N61">
            <v>132830.100012009</v>
          </cell>
          <cell r="O61">
            <v>146898.88080334579</v>
          </cell>
          <cell r="P61">
            <v>152106.5220725929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>
            <v>1060</v>
          </cell>
          <cell r="C62">
            <v>4540.0665020072984</v>
          </cell>
          <cell r="D62">
            <v>5162.7667984839754</v>
          </cell>
          <cell r="E62">
            <v>5223.8677825896102</v>
          </cell>
          <cell r="F62">
            <v>5966.8227046694965</v>
          </cell>
          <cell r="G62">
            <v>5562.7576474348771</v>
          </cell>
          <cell r="H62">
            <v>6044.1573625301698</v>
          </cell>
          <cell r="I62">
            <v>6454.6656976744189</v>
          </cell>
          <cell r="J62">
            <v>6278.048546511628</v>
          </cell>
          <cell r="K62">
            <v>6141.5960591133007</v>
          </cell>
          <cell r="L62">
            <v>6202.4039408867002</v>
          </cell>
          <cell r="M62">
            <v>6912.3111247141296</v>
          </cell>
          <cell r="N62">
            <v>5782.185983489624</v>
          </cell>
          <cell r="O62">
            <v>6233.6094898751635</v>
          </cell>
          <cell r="P62">
            <v>6696.8195572245113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>
            <v>1061</v>
          </cell>
          <cell r="C63">
            <v>7057.9325581395351</v>
          </cell>
          <cell r="D63">
            <v>6734.5037790697679</v>
          </cell>
          <cell r="E63">
            <v>7645.044767441861</v>
          </cell>
          <cell r="F63">
            <v>7122.4360465116288</v>
          </cell>
          <cell r="G63">
            <v>6715.1930232558143</v>
          </cell>
          <cell r="H63">
            <v>6813.2529069767443</v>
          </cell>
          <cell r="I63">
            <v>8223.3985465116293</v>
          </cell>
          <cell r="J63">
            <v>7919.779360465117</v>
          </cell>
          <cell r="K63">
            <v>8350.1607558139549</v>
          </cell>
          <cell r="L63">
            <v>8353.9187039488861</v>
          </cell>
          <cell r="M63">
            <v>7931.5785346923303</v>
          </cell>
          <cell r="N63">
            <v>7681.9055795444028</v>
          </cell>
          <cell r="O63">
            <v>8374.6017959162455</v>
          </cell>
          <cell r="P63">
            <v>7984.5371432467673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>
            <v>1062</v>
          </cell>
          <cell r="C64">
            <v>14910.43604651163</v>
          </cell>
          <cell r="D64">
            <v>15338.313662790699</v>
          </cell>
          <cell r="E64">
            <v>15898.325581395349</v>
          </cell>
          <cell r="F64">
            <v>15878.391279069769</v>
          </cell>
          <cell r="G64">
            <v>16947.129838310106</v>
          </cell>
          <cell r="H64">
            <v>15893.397424332552</v>
          </cell>
          <cell r="I64">
            <v>16260.522644367084</v>
          </cell>
          <cell r="J64">
            <v>14616.825146303803</v>
          </cell>
          <cell r="K64">
            <v>14969.746551466982</v>
          </cell>
          <cell r="L64">
            <v>15025.104898295343</v>
          </cell>
          <cell r="M64">
            <v>18734.034834055819</v>
          </cell>
          <cell r="N64">
            <v>16552.202860577614</v>
          </cell>
          <cell r="O64">
            <v>16419.697189948187</v>
          </cell>
          <cell r="P64">
            <v>17909.546580674927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>
            <v>1063</v>
          </cell>
          <cell r="C65">
            <v>83830.206976744186</v>
          </cell>
          <cell r="D65">
            <v>87302.977325581407</v>
          </cell>
          <cell r="E65">
            <v>89339.652906976757</v>
          </cell>
          <cell r="F65">
            <v>89017.039534883734</v>
          </cell>
          <cell r="G65">
            <v>88695.298721053943</v>
          </cell>
          <cell r="H65">
            <v>93461.963473038413</v>
          </cell>
          <cell r="I65">
            <v>84631.794531976746</v>
          </cell>
          <cell r="J65">
            <v>78786.382988372105</v>
          </cell>
          <cell r="K65">
            <v>84900.779642441863</v>
          </cell>
          <cell r="L65">
            <v>81939.538456395356</v>
          </cell>
          <cell r="M65">
            <v>96577.229627558583</v>
          </cell>
          <cell r="N65">
            <v>90837.285292294662</v>
          </cell>
          <cell r="O65">
            <v>102289.13941521606</v>
          </cell>
          <cell r="P65">
            <v>105699.67910885393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B66">
            <v>1064</v>
          </cell>
          <cell r="C66">
            <v>6049.5251800481428</v>
          </cell>
          <cell r="D66">
            <v>6459.8760541542752</v>
          </cell>
          <cell r="E66">
            <v>6720.2943959460408</v>
          </cell>
          <cell r="F66">
            <v>7569.569040855491</v>
          </cell>
          <cell r="G66">
            <v>7104.3133686366073</v>
          </cell>
          <cell r="H66">
            <v>7261.1119365132135</v>
          </cell>
          <cell r="I66">
            <v>7719.0741279069771</v>
          </cell>
          <cell r="J66">
            <v>6817.2739018087859</v>
          </cell>
          <cell r="K66">
            <v>7443.7260981912141</v>
          </cell>
          <cell r="L66">
            <v>7047.3609056878586</v>
          </cell>
          <cell r="M66">
            <v>7963.1085630456391</v>
          </cell>
          <cell r="N66">
            <v>6829.8326449404531</v>
          </cell>
          <cell r="O66">
            <v>7196.743604651163</v>
          </cell>
          <cell r="P66">
            <v>7437.4421511627916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B67">
            <v>1065</v>
          </cell>
          <cell r="C67">
            <v>8941.656976744187</v>
          </cell>
          <cell r="D67">
            <v>9197.7331395348847</v>
          </cell>
          <cell r="E67">
            <v>9495.2031976744202</v>
          </cell>
          <cell r="F67">
            <v>9489.2555232558152</v>
          </cell>
          <cell r="G67">
            <v>10201.936856356177</v>
          </cell>
          <cell r="H67">
            <v>10407.562403090604</v>
          </cell>
          <cell r="I67">
            <v>9003.1466249999994</v>
          </cell>
          <cell r="J67">
            <v>8885.178052325582</v>
          </cell>
          <cell r="K67">
            <v>9344.4896075581401</v>
          </cell>
          <cell r="L67">
            <v>9637.7544680232568</v>
          </cell>
          <cell r="M67">
            <v>11099.338690223236</v>
          </cell>
          <cell r="N67">
            <v>9251.4937577173132</v>
          </cell>
          <cell r="O67">
            <v>10281.851138504699</v>
          </cell>
          <cell r="P67">
            <v>10679.96306861785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B68">
            <v>1066</v>
          </cell>
          <cell r="C68">
            <v>25314.741279069771</v>
          </cell>
          <cell r="D68">
            <v>27024.697674418607</v>
          </cell>
          <cell r="E68">
            <v>27882.793604651164</v>
          </cell>
          <cell r="F68">
            <v>28162.718023255817</v>
          </cell>
          <cell r="G68">
            <v>30268.767373477905</v>
          </cell>
          <cell r="H68">
            <v>30934.715449233499</v>
          </cell>
          <cell r="I68">
            <v>28590.286360465117</v>
          </cell>
          <cell r="J68">
            <v>26167.14586046512</v>
          </cell>
          <cell r="K68">
            <v>28689.107354651165</v>
          </cell>
          <cell r="L68">
            <v>27687.17200290698</v>
          </cell>
          <cell r="M68">
            <v>33323.692677146035</v>
          </cell>
          <cell r="N68">
            <v>30178.501331303891</v>
          </cell>
          <cell r="O68">
            <v>40347.25911066035</v>
          </cell>
          <cell r="P68">
            <v>43400.718618853221</v>
          </cell>
          <cell r="Q68">
            <v>0</v>
          </cell>
          <cell r="R68">
            <v>1083</v>
          </cell>
          <cell r="S68">
            <v>3610</v>
          </cell>
          <cell r="T68">
            <v>4102.272727272727</v>
          </cell>
          <cell r="U68">
            <v>9025</v>
          </cell>
          <cell r="V68">
            <v>9025</v>
          </cell>
          <cell r="W68">
            <v>9025</v>
          </cell>
          <cell r="X68">
            <v>9025</v>
          </cell>
          <cell r="Y68">
            <v>6932.6890146040341</v>
          </cell>
          <cell r="Z68">
            <v>8464.3679344676693</v>
          </cell>
          <cell r="AA68">
            <v>8303</v>
          </cell>
          <cell r="AB68">
            <v>8303</v>
          </cell>
          <cell r="AC68">
            <v>8303</v>
          </cell>
          <cell r="AD68">
            <v>8303</v>
          </cell>
        </row>
        <row r="69">
          <cell r="B69">
            <v>1067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B70">
            <v>1068</v>
          </cell>
          <cell r="C70">
            <v>37617.544186046514</v>
          </cell>
          <cell r="D70">
            <v>38774.184593023259</v>
          </cell>
          <cell r="E70">
            <v>39459.558139534885</v>
          </cell>
          <cell r="F70">
            <v>39805.070058139536</v>
          </cell>
          <cell r="G70">
            <v>37028.635886734759</v>
          </cell>
          <cell r="H70">
            <v>36555.138234883249</v>
          </cell>
          <cell r="I70">
            <v>37721.862558139539</v>
          </cell>
          <cell r="J70">
            <v>33588.622055232561</v>
          </cell>
          <cell r="K70">
            <v>37472.385148255817</v>
          </cell>
          <cell r="L70">
            <v>37409.505375000001</v>
          </cell>
          <cell r="M70">
            <v>37418.319208817447</v>
          </cell>
          <cell r="N70">
            <v>33647.798621441885</v>
          </cell>
          <cell r="O70">
            <v>36100.286642427229</v>
          </cell>
          <cell r="P70">
            <v>36576.675304202734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B71">
            <v>1069</v>
          </cell>
          <cell r="C71">
            <v>9480.1419910121549</v>
          </cell>
          <cell r="D71">
            <v>10452.110890541589</v>
          </cell>
          <cell r="E71">
            <v>10458.836548645753</v>
          </cell>
          <cell r="F71">
            <v>10576.731128125626</v>
          </cell>
          <cell r="G71">
            <v>10296.923426323359</v>
          </cell>
          <cell r="H71">
            <v>9619.2546322843209</v>
          </cell>
          <cell r="I71">
            <v>10571.463662790698</v>
          </cell>
          <cell r="J71">
            <v>9865.2348837209302</v>
          </cell>
          <cell r="K71">
            <v>10406.645930232558</v>
          </cell>
          <cell r="L71">
            <v>10802.30058139535</v>
          </cell>
          <cell r="M71">
            <v>12165.75411697916</v>
          </cell>
          <cell r="N71">
            <v>10089.764233404108</v>
          </cell>
          <cell r="O71">
            <v>9533.6040697674434</v>
          </cell>
          <cell r="P71">
            <v>8910.5276162790706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B72">
            <v>1070</v>
          </cell>
          <cell r="C72">
            <v>13612.327325581397</v>
          </cell>
          <cell r="D72">
            <v>14197.693604651164</v>
          </cell>
          <cell r="E72">
            <v>14506.464244186047</v>
          </cell>
          <cell r="F72">
            <v>14365.533139534884</v>
          </cell>
          <cell r="G72">
            <v>16534.200048895043</v>
          </cell>
          <cell r="H72">
            <v>15504.210759691392</v>
          </cell>
          <cell r="I72">
            <v>14633.624372093023</v>
          </cell>
          <cell r="J72">
            <v>13370.779604651163</v>
          </cell>
          <cell r="K72">
            <v>14889.93335755814</v>
          </cell>
          <cell r="L72">
            <v>15206.389927325583</v>
          </cell>
          <cell r="M72">
            <v>16955.975167920104</v>
          </cell>
          <cell r="N72">
            <v>15392.145975093512</v>
          </cell>
          <cell r="O72">
            <v>13751.300121027571</v>
          </cell>
          <cell r="P72">
            <v>15070.249339102784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B73">
            <v>1071</v>
          </cell>
          <cell r="C73">
            <v>8420.0555232558145</v>
          </cell>
          <cell r="D73">
            <v>8932.486046511629</v>
          </cell>
          <cell r="E73">
            <v>9314.2308139534889</v>
          </cell>
          <cell r="F73">
            <v>9375.0026162790709</v>
          </cell>
          <cell r="G73">
            <v>8773.9157194661675</v>
          </cell>
          <cell r="H73">
            <v>8535.5799453857289</v>
          </cell>
          <cell r="I73">
            <v>8648.2790145348845</v>
          </cell>
          <cell r="J73">
            <v>8039.4300697674425</v>
          </cell>
          <cell r="K73">
            <v>8774.5498691860466</v>
          </cell>
          <cell r="L73">
            <v>8894.6665116279073</v>
          </cell>
          <cell r="M73">
            <v>9606.1126731017448</v>
          </cell>
          <cell r="N73">
            <v>8261.571095792011</v>
          </cell>
          <cell r="O73">
            <v>9289.8702169878343</v>
          </cell>
          <cell r="P73">
            <v>9053.0142828777989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B74">
            <v>1072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B75">
            <v>1073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B76">
            <v>1074</v>
          </cell>
          <cell r="C76">
            <v>0</v>
          </cell>
          <cell r="D76">
            <v>0</v>
          </cell>
          <cell r="E76">
            <v>50.449709302325587</v>
          </cell>
          <cell r="F76">
            <v>377.92674418604656</v>
          </cell>
          <cell r="G76">
            <v>1664.6005813953489</v>
          </cell>
          <cell r="H76">
            <v>4227.2136627906984</v>
          </cell>
          <cell r="I76">
            <v>5716.5401162790704</v>
          </cell>
          <cell r="J76">
            <v>7295.3311046511635</v>
          </cell>
          <cell r="K76">
            <v>10722.678488372094</v>
          </cell>
          <cell r="L76">
            <v>11190.818023255815</v>
          </cell>
          <cell r="M76">
            <v>12134.378197674419</v>
          </cell>
          <cell r="N76">
            <v>10706.120930232559</v>
          </cell>
          <cell r="O76">
            <v>12049.738953488373</v>
          </cell>
          <cell r="P76">
            <v>12627.469186046512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19798.607068772937</v>
          </cell>
          <cell r="X76">
            <v>18771.551734553752</v>
          </cell>
          <cell r="Y76">
            <v>19134.920261523061</v>
          </cell>
          <cell r="Z76">
            <v>19556.361384126732</v>
          </cell>
          <cell r="AA76">
            <v>20523.68490569343</v>
          </cell>
          <cell r="AB76">
            <v>18574.104909396912</v>
          </cell>
          <cell r="AC76">
            <v>19132.431435995873</v>
          </cell>
          <cell r="AD76">
            <v>19114.180048796501</v>
          </cell>
          <cell r="AE76">
            <v>17085.040596480903</v>
          </cell>
        </row>
        <row r="77">
          <cell r="B77">
            <v>1075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B78">
            <v>1076</v>
          </cell>
          <cell r="C78">
            <v>2959.8793604651164</v>
          </cell>
          <cell r="D78">
            <v>3023.9127906976746</v>
          </cell>
          <cell r="E78">
            <v>3038.0912790697676</v>
          </cell>
          <cell r="F78">
            <v>2977.4729651162793</v>
          </cell>
          <cell r="G78">
            <v>3003.204882102315</v>
          </cell>
          <cell r="H78">
            <v>2920.0537093090115</v>
          </cell>
          <cell r="I78">
            <v>2327.7660872093024</v>
          </cell>
          <cell r="J78">
            <v>2005.0160145348839</v>
          </cell>
          <cell r="K78">
            <v>2196.3847412790701</v>
          </cell>
          <cell r="L78">
            <v>2200.2583081395351</v>
          </cell>
          <cell r="M78">
            <v>2761.9580038635168</v>
          </cell>
          <cell r="N78">
            <v>2363.5580297136635</v>
          </cell>
          <cell r="O78">
            <v>2563.3389603735368</v>
          </cell>
          <cell r="P78">
            <v>2682.413598443552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B79">
            <v>1077</v>
          </cell>
          <cell r="C79">
            <v>5877.9811046511632</v>
          </cell>
          <cell r="D79">
            <v>5934.8965116279078</v>
          </cell>
          <cell r="E79">
            <v>6671.1898255813958</v>
          </cell>
          <cell r="F79">
            <v>7020.2319767441868</v>
          </cell>
          <cell r="G79">
            <v>6952.5401887054541</v>
          </cell>
          <cell r="H79">
            <v>7006.925136584915</v>
          </cell>
          <cell r="I79">
            <v>7085.6084302325589</v>
          </cell>
          <cell r="J79">
            <v>6785.9415697674422</v>
          </cell>
          <cell r="K79">
            <v>7249.6779069767445</v>
          </cell>
          <cell r="L79">
            <v>6685.1707442577354</v>
          </cell>
          <cell r="M79">
            <v>7532.1607028062272</v>
          </cell>
          <cell r="N79">
            <v>7149.7943010822928</v>
          </cell>
          <cell r="O79">
            <v>7489.2893237028175</v>
          </cell>
          <cell r="P79">
            <v>7229.8593721549423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B80">
            <v>1078</v>
          </cell>
          <cell r="C80">
            <v>147270.6444767442</v>
          </cell>
          <cell r="D80">
            <v>154702.77209302326</v>
          </cell>
          <cell r="E80">
            <v>158105.56133720931</v>
          </cell>
          <cell r="F80">
            <v>159308.80465116279</v>
          </cell>
          <cell r="G80">
            <v>155094.28600959762</v>
          </cell>
          <cell r="H80">
            <v>161893.70941798939</v>
          </cell>
          <cell r="I80">
            <v>161012.67743895351</v>
          </cell>
          <cell r="J80">
            <v>150909.779625</v>
          </cell>
          <cell r="K80">
            <v>161656.29744767444</v>
          </cell>
          <cell r="L80">
            <v>161656.29744767444</v>
          </cell>
          <cell r="M80">
            <v>172650.08040060959</v>
          </cell>
          <cell r="N80">
            <v>147429.31730806694</v>
          </cell>
          <cell r="O80">
            <v>164272.11551330381</v>
          </cell>
          <cell r="P80">
            <v>173256.88358962364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3300.04</v>
          </cell>
          <cell r="Z80">
            <v>25446.612685025815</v>
          </cell>
          <cell r="AA80">
            <v>54053.112469921252</v>
          </cell>
          <cell r="AB80">
            <v>51664.841471063686</v>
          </cell>
          <cell r="AC80">
            <v>53355.986800142229</v>
          </cell>
          <cell r="AD80">
            <v>54344.363601308381</v>
          </cell>
        </row>
        <row r="81">
          <cell r="B81">
            <v>1079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B82">
            <v>1080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B83">
            <v>1081</v>
          </cell>
          <cell r="C83">
            <v>9133.4119186046519</v>
          </cell>
          <cell r="D83">
            <v>9436.1485465116293</v>
          </cell>
          <cell r="E83">
            <v>9489.2363372093023</v>
          </cell>
          <cell r="F83">
            <v>9423.1979651162801</v>
          </cell>
          <cell r="G83">
            <v>8959.8308770234362</v>
          </cell>
          <cell r="H83">
            <v>9352.6350567769987</v>
          </cell>
          <cell r="I83">
            <v>8560.5340661995651</v>
          </cell>
          <cell r="J83">
            <v>7875.1425480241214</v>
          </cell>
          <cell r="K83">
            <v>8981.6372220474568</v>
          </cell>
          <cell r="L83">
            <v>8681.6888455474655</v>
          </cell>
          <cell r="M83">
            <v>9141.3995733627908</v>
          </cell>
          <cell r="N83">
            <v>7822.7771857412799</v>
          </cell>
          <cell r="O83">
            <v>8494.0178905322318</v>
          </cell>
          <cell r="P83">
            <v>8795.1352160459301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B84">
            <v>1082</v>
          </cell>
          <cell r="C84">
            <v>92477.694913336949</v>
          </cell>
          <cell r="D84">
            <v>105999.76782456892</v>
          </cell>
          <cell r="E84">
            <v>105489.88892130772</v>
          </cell>
          <cell r="F84">
            <v>111778.24168983824</v>
          </cell>
          <cell r="G84">
            <v>108821.14534883722</v>
          </cell>
          <cell r="H84">
            <v>104260.92906976744</v>
          </cell>
          <cell r="I84">
            <v>100766.19069767442</v>
          </cell>
          <cell r="J84">
            <v>106238.01302347209</v>
          </cell>
          <cell r="K84">
            <v>105346.62982062479</v>
          </cell>
          <cell r="L84">
            <v>109832.85436046512</v>
          </cell>
          <cell r="M84">
            <v>123748.32912106704</v>
          </cell>
          <cell r="N84">
            <v>103289.26801470589</v>
          </cell>
          <cell r="O84">
            <v>112152.10015389878</v>
          </cell>
          <cell r="P84">
            <v>116127.95008549932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B85">
            <v>1083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B86">
            <v>1084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B87">
            <v>1085</v>
          </cell>
          <cell r="C87">
            <v>1296.5949040681633</v>
          </cell>
          <cell r="D87">
            <v>1391.9025833699297</v>
          </cell>
          <cell r="E87">
            <v>1372.1586701582244</v>
          </cell>
          <cell r="F87">
            <v>2318.9139471037211</v>
          </cell>
          <cell r="G87">
            <v>2621.3973081597355</v>
          </cell>
          <cell r="H87">
            <v>2923.8806692157495</v>
          </cell>
          <cell r="I87">
            <v>2311.3075120317931</v>
          </cell>
          <cell r="J87">
            <v>2107.9615344848166</v>
          </cell>
          <cell r="K87">
            <v>2529.9564313244523</v>
          </cell>
          <cell r="L87">
            <v>2393.8390840406919</v>
          </cell>
          <cell r="M87">
            <v>2601.9061046511629</v>
          </cell>
          <cell r="N87">
            <v>1545.3784883720932</v>
          </cell>
          <cell r="O87">
            <v>1373.7209302325582</v>
          </cell>
          <cell r="P87">
            <v>1467.3308986792324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B88">
            <v>1086</v>
          </cell>
          <cell r="C88">
            <v>94993.368313953499</v>
          </cell>
          <cell r="D88">
            <v>97479.582558139547</v>
          </cell>
          <cell r="E88">
            <v>100108.5409883721</v>
          </cell>
          <cell r="F88">
            <v>99913.984883720943</v>
          </cell>
          <cell r="G88">
            <v>92718.409162879427</v>
          </cell>
          <cell r="H88">
            <v>100150.37076373641</v>
          </cell>
          <cell r="I88">
            <v>97684.361563953498</v>
          </cell>
          <cell r="J88">
            <v>91283.473970930252</v>
          </cell>
          <cell r="K88">
            <v>98276.57467151164</v>
          </cell>
          <cell r="L88">
            <v>97273.118154069773</v>
          </cell>
          <cell r="M88">
            <v>109698.3364226057</v>
          </cell>
          <cell r="N88">
            <v>91522.451977516102</v>
          </cell>
          <cell r="O88">
            <v>101995.82282020808</v>
          </cell>
          <cell r="P88">
            <v>110984.59071732599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B89">
            <v>1087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B90">
            <v>1088</v>
          </cell>
          <cell r="C90">
            <v>2052.7630813953492</v>
          </cell>
          <cell r="D90">
            <v>2106.6183139534887</v>
          </cell>
          <cell r="E90">
            <v>2226.9148255813957</v>
          </cell>
          <cell r="F90">
            <v>2238.1002906976746</v>
          </cell>
          <cell r="G90">
            <v>2023.4937066161813</v>
          </cell>
          <cell r="H90">
            <v>2178.6901196301742</v>
          </cell>
          <cell r="I90">
            <v>2030.3931104651165</v>
          </cell>
          <cell r="J90">
            <v>1825.6740610465117</v>
          </cell>
          <cell r="K90">
            <v>1961.99811627907</v>
          </cell>
          <cell r="L90">
            <v>1944.240183139535</v>
          </cell>
          <cell r="M90">
            <v>2147.1620383125005</v>
          </cell>
          <cell r="N90">
            <v>1843.9756321329949</v>
          </cell>
          <cell r="O90">
            <v>1820.0522109422304</v>
          </cell>
          <cell r="P90">
            <v>2077.4415618125818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B91">
            <v>1089</v>
          </cell>
          <cell r="C91">
            <v>12976.444186046512</v>
          </cell>
          <cell r="D91">
            <v>13334.29273255814</v>
          </cell>
          <cell r="E91">
            <v>13867.338662790698</v>
          </cell>
          <cell r="F91">
            <v>13747.924709302326</v>
          </cell>
          <cell r="G91">
            <v>13485.546882172746</v>
          </cell>
          <cell r="H91">
            <v>13879.322357824203</v>
          </cell>
          <cell r="I91">
            <v>13026.232936046514</v>
          </cell>
          <cell r="J91">
            <v>12023.782055232559</v>
          </cell>
          <cell r="K91">
            <v>13348.895040697675</v>
          </cell>
          <cell r="L91">
            <v>12753.570148255816</v>
          </cell>
          <cell r="M91">
            <v>14601.181297595505</v>
          </cell>
          <cell r="N91">
            <v>12406.665398972533</v>
          </cell>
          <cell r="O91">
            <v>12908.61859608452</v>
          </cell>
          <cell r="P91">
            <v>13959.908843829062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B92">
            <v>1090</v>
          </cell>
          <cell r="C92">
            <v>210024.24831059107</v>
          </cell>
          <cell r="D92">
            <v>222253.28987028563</v>
          </cell>
          <cell r="E92">
            <v>226902.69331379328</v>
          </cell>
          <cell r="F92">
            <v>234385.60511360504</v>
          </cell>
          <cell r="G92">
            <v>234031.57928178398</v>
          </cell>
          <cell r="H92">
            <v>246817.20239908239</v>
          </cell>
          <cell r="I92">
            <v>223980.6361875477</v>
          </cell>
          <cell r="J92">
            <v>203094.74284924095</v>
          </cell>
          <cell r="K92">
            <v>219297.62914638969</v>
          </cell>
          <cell r="L92">
            <v>216420.46726108229</v>
          </cell>
          <cell r="M92">
            <v>237082.30989243882</v>
          </cell>
          <cell r="N92">
            <v>209942.3968282376</v>
          </cell>
          <cell r="O92">
            <v>223740.76729734187</v>
          </cell>
          <cell r="P92">
            <v>232221.71937864798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2323.6235648679672</v>
          </cell>
          <cell r="X92">
            <v>4647.2471297359343</v>
          </cell>
          <cell r="Y92">
            <v>8842.7229447115369</v>
          </cell>
          <cell r="Z92">
            <v>13605.576923076922</v>
          </cell>
          <cell r="AA92">
            <v>22756.624243624115</v>
          </cell>
          <cell r="AB92">
            <v>25177.672568714457</v>
          </cell>
          <cell r="AC92">
            <v>30685.95476249875</v>
          </cell>
          <cell r="AD92">
            <v>32511.905244722009</v>
          </cell>
        </row>
        <row r="93">
          <cell r="B93">
            <v>1091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B94">
            <v>1092</v>
          </cell>
          <cell r="C94">
            <v>3095.2561046511632</v>
          </cell>
          <cell r="D94">
            <v>3446.447093023256</v>
          </cell>
          <cell r="E94">
            <v>3381.5982558139535</v>
          </cell>
          <cell r="F94">
            <v>3621.8843023255818</v>
          </cell>
          <cell r="G94">
            <v>3797.4174418604653</v>
          </cell>
          <cell r="H94">
            <v>3839.9433139534885</v>
          </cell>
          <cell r="I94">
            <v>3796.7459302325583</v>
          </cell>
          <cell r="J94">
            <v>3627.4386627906979</v>
          </cell>
          <cell r="K94">
            <v>3901.4058139534886</v>
          </cell>
          <cell r="L94">
            <v>3854.9755813953493</v>
          </cell>
          <cell r="M94">
            <v>4322.5071004146466</v>
          </cell>
          <cell r="N94">
            <v>3567.207252508992</v>
          </cell>
          <cell r="O94">
            <v>3784.9786352892615</v>
          </cell>
          <cell r="P94">
            <v>3925.6900148350587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B95">
            <v>1093</v>
          </cell>
          <cell r="C95">
            <v>20088.184011627909</v>
          </cell>
          <cell r="D95">
            <v>20799.23808139535</v>
          </cell>
          <cell r="E95">
            <v>21660.432558139535</v>
          </cell>
          <cell r="F95">
            <v>21556.578488372095</v>
          </cell>
          <cell r="G95">
            <v>21496.072326955767</v>
          </cell>
          <cell r="H95">
            <v>22056.664229874361</v>
          </cell>
          <cell r="I95">
            <v>20096.170654807833</v>
          </cell>
          <cell r="J95">
            <v>19158.62848461972</v>
          </cell>
          <cell r="K95">
            <v>19707.065860465118</v>
          </cell>
          <cell r="L95">
            <v>19867.13130523256</v>
          </cell>
          <cell r="M95">
            <v>23467.525167780092</v>
          </cell>
          <cell r="N95">
            <v>20710.952218553193</v>
          </cell>
          <cell r="O95">
            <v>21421.301965591807</v>
          </cell>
          <cell r="P95">
            <v>21062.778257421614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B96">
            <v>1094</v>
          </cell>
          <cell r="C96">
            <v>9981.404582479674</v>
          </cell>
          <cell r="D96">
            <v>10657.805222952938</v>
          </cell>
          <cell r="E96">
            <v>10963.723067884031</v>
          </cell>
          <cell r="F96">
            <v>11406.06022295452</v>
          </cell>
          <cell r="G96">
            <v>11156.299080209048</v>
          </cell>
          <cell r="H96">
            <v>11775.635138626383</v>
          </cell>
          <cell r="I96">
            <v>10804.813953488372</v>
          </cell>
          <cell r="J96">
            <v>9771.8276162790698</v>
          </cell>
          <cell r="K96">
            <v>11411.15058139535</v>
          </cell>
          <cell r="L96">
            <v>11128.981395348837</v>
          </cell>
          <cell r="M96">
            <v>12397.598904784405</v>
          </cell>
          <cell r="N96">
            <v>10419.35821998738</v>
          </cell>
          <cell r="O96">
            <v>11103.225534598887</v>
          </cell>
          <cell r="P96">
            <v>11226.360267035727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B97">
            <v>1095</v>
          </cell>
          <cell r="C97">
            <v>599.36250000000007</v>
          </cell>
          <cell r="D97">
            <v>606.85465116279079</v>
          </cell>
          <cell r="E97">
            <v>709.26017441860472</v>
          </cell>
          <cell r="F97">
            <v>903.75872093023258</v>
          </cell>
          <cell r="G97">
            <v>985.34657161314158</v>
          </cell>
          <cell r="H97">
            <v>897.61341669742842</v>
          </cell>
          <cell r="I97">
            <v>994.74854651162798</v>
          </cell>
          <cell r="J97">
            <v>901.25494186046524</v>
          </cell>
          <cell r="K97">
            <v>1025.8779069767443</v>
          </cell>
          <cell r="L97">
            <v>1133.4444767441862</v>
          </cell>
          <cell r="M97">
            <v>1096.1701498255827</v>
          </cell>
          <cell r="N97">
            <v>1281.9570842131695</v>
          </cell>
          <cell r="O97">
            <v>1296.5334428321166</v>
          </cell>
          <cell r="P97">
            <v>1236.1446769687318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B98">
            <v>1096</v>
          </cell>
          <cell r="C98">
            <v>4063.3168604651164</v>
          </cell>
          <cell r="D98">
            <v>4189.158139534884</v>
          </cell>
          <cell r="E98">
            <v>4189.9351744186051</v>
          </cell>
          <cell r="F98">
            <v>4131.5712209302328</v>
          </cell>
          <cell r="G98">
            <v>3917.4953925421896</v>
          </cell>
          <cell r="H98">
            <v>3633.3794593192042</v>
          </cell>
          <cell r="I98">
            <v>4106.6031715116287</v>
          </cell>
          <cell r="J98">
            <v>3639.3219244186048</v>
          </cell>
          <cell r="K98">
            <v>3868.592206395349</v>
          </cell>
          <cell r="L98">
            <v>3661.2836162790704</v>
          </cell>
          <cell r="M98">
            <v>4177.8699098476745</v>
          </cell>
          <cell r="N98">
            <v>3694.9759807316855</v>
          </cell>
          <cell r="O98">
            <v>3735.0300706904827</v>
          </cell>
          <cell r="P98">
            <v>3788.3359714176522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B99">
            <v>1097</v>
          </cell>
          <cell r="C99">
            <v>27063.732301065698</v>
          </cell>
          <cell r="D99">
            <v>28666.190134681434</v>
          </cell>
          <cell r="E99">
            <v>28938.948914871347</v>
          </cell>
          <cell r="F99">
            <v>30806.588895893936</v>
          </cell>
          <cell r="G99">
            <v>33251.259837240323</v>
          </cell>
          <cell r="H99">
            <v>36636.731531706442</v>
          </cell>
          <cell r="I99">
            <v>34991.645541517464</v>
          </cell>
          <cell r="J99">
            <v>30744.509286586879</v>
          </cell>
          <cell r="K99">
            <v>34235.305269641911</v>
          </cell>
          <cell r="L99">
            <v>35026.893592560671</v>
          </cell>
          <cell r="M99">
            <v>39099.944476744189</v>
          </cell>
          <cell r="N99">
            <v>35027.101744186046</v>
          </cell>
          <cell r="O99">
            <v>34724.489825581397</v>
          </cell>
          <cell r="P99">
            <v>35266.649127906981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B100">
            <v>1098</v>
          </cell>
          <cell r="C100">
            <v>38643.729069767447</v>
          </cell>
          <cell r="D100">
            <v>40478.059011627913</v>
          </cell>
          <cell r="E100">
            <v>42185.876162790701</v>
          </cell>
          <cell r="F100">
            <v>42343.172965116282</v>
          </cell>
          <cell r="G100">
            <v>42737.115148878882</v>
          </cell>
          <cell r="H100">
            <v>42832.333461683331</v>
          </cell>
          <cell r="I100">
            <v>37432.329191860474</v>
          </cell>
          <cell r="J100">
            <v>34897.434479651165</v>
          </cell>
          <cell r="K100">
            <v>38129.893840116281</v>
          </cell>
          <cell r="L100">
            <v>37955.886758720932</v>
          </cell>
          <cell r="M100">
            <v>43069.311268044323</v>
          </cell>
          <cell r="N100">
            <v>43317.207370315547</v>
          </cell>
          <cell r="O100">
            <v>44840.286695488096</v>
          </cell>
          <cell r="P100">
            <v>45580.357310826963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B101">
            <v>1099</v>
          </cell>
          <cell r="C101">
            <v>49898.790770894513</v>
          </cell>
          <cell r="D101">
            <v>50674.662795048222</v>
          </cell>
          <cell r="E101">
            <v>51712.96132323498</v>
          </cell>
          <cell r="F101">
            <v>50957.782022060288</v>
          </cell>
          <cell r="G101">
            <v>48068.410921631657</v>
          </cell>
          <cell r="H101">
            <v>44547.673855600893</v>
          </cell>
          <cell r="I101">
            <v>45278.171572674422</v>
          </cell>
          <cell r="J101">
            <v>41830.710497093023</v>
          </cell>
          <cell r="K101">
            <v>42905.758876096028</v>
          </cell>
          <cell r="L101">
            <v>38370.768042508622</v>
          </cell>
          <cell r="M101">
            <v>50414.563395453879</v>
          </cell>
          <cell r="N101">
            <v>46785.666107788515</v>
          </cell>
          <cell r="O101">
            <v>50829.667800611875</v>
          </cell>
          <cell r="P101">
            <v>50089.931626223639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B102">
            <v>1100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B103">
            <v>1101</v>
          </cell>
          <cell r="C103">
            <v>12790.022965116281</v>
          </cell>
          <cell r="D103">
            <v>13451.279651162791</v>
          </cell>
          <cell r="E103">
            <v>14753.887500000001</v>
          </cell>
          <cell r="F103">
            <v>14882.251744186047</v>
          </cell>
          <cell r="G103">
            <v>15644.433450127453</v>
          </cell>
          <cell r="H103">
            <v>14240.922880861546</v>
          </cell>
          <cell r="I103">
            <v>15769.495116279069</v>
          </cell>
          <cell r="J103">
            <v>14756.63734011628</v>
          </cell>
          <cell r="K103">
            <v>17778.785206395351</v>
          </cell>
          <cell r="L103">
            <v>19068.899048080246</v>
          </cell>
          <cell r="M103">
            <v>19874.730818034142</v>
          </cell>
          <cell r="N103">
            <v>16588.881747047239</v>
          </cell>
          <cell r="O103">
            <v>18781.295868837402</v>
          </cell>
          <cell r="P103">
            <v>20003.443064922234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B104">
            <v>1102</v>
          </cell>
          <cell r="C104">
            <v>9942.5164536868015</v>
          </cell>
          <cell r="D104">
            <v>10474.596435778634</v>
          </cell>
          <cell r="E104">
            <v>10730.926938100247</v>
          </cell>
          <cell r="F104">
            <v>11010.560213360188</v>
          </cell>
          <cell r="G104">
            <v>10719.275551631083</v>
          </cell>
          <cell r="H104">
            <v>11189.214805887372</v>
          </cell>
          <cell r="I104">
            <v>10241.568706395348</v>
          </cell>
          <cell r="J104">
            <v>9468.1068401162793</v>
          </cell>
          <cell r="K104">
            <v>11353.009689134518</v>
          </cell>
          <cell r="L104">
            <v>11465.415725660603</v>
          </cell>
          <cell r="M104">
            <v>12918.047582305388</v>
          </cell>
          <cell r="N104">
            <v>11701.097025639678</v>
          </cell>
          <cell r="O104">
            <v>13207.060593874941</v>
          </cell>
          <cell r="P104">
            <v>12754.580087704586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B105">
            <v>1103</v>
          </cell>
          <cell r="C105">
            <v>3897.4534883720935</v>
          </cell>
          <cell r="D105">
            <v>4233.3052325581402</v>
          </cell>
          <cell r="E105">
            <v>4151.5438953488374</v>
          </cell>
          <cell r="F105">
            <v>4514.2656976744192</v>
          </cell>
          <cell r="G105">
            <v>4925.470639534884</v>
          </cell>
          <cell r="H105">
            <v>5370.6156976744187</v>
          </cell>
          <cell r="I105">
            <v>5031.8956395348841</v>
          </cell>
          <cell r="J105">
            <v>4414.8436046511633</v>
          </cell>
          <cell r="K105">
            <v>4864.4590116279078</v>
          </cell>
          <cell r="L105">
            <v>5076.8389534883727</v>
          </cell>
          <cell r="M105">
            <v>4791.3985465116284</v>
          </cell>
          <cell r="N105">
            <v>4556.3598837209302</v>
          </cell>
          <cell r="O105">
            <v>4231.6936046511628</v>
          </cell>
          <cell r="P105">
            <v>4529.3075581395351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B106">
            <v>1104</v>
          </cell>
          <cell r="C106">
            <v>18727.298546511629</v>
          </cell>
          <cell r="D106">
            <v>19526.474127906979</v>
          </cell>
          <cell r="E106">
            <v>19989.644476744186</v>
          </cell>
          <cell r="F106">
            <v>20030.625872093024</v>
          </cell>
          <cell r="G106">
            <v>17836.978118207804</v>
          </cell>
          <cell r="H106">
            <v>17939.587030243132</v>
          </cell>
          <cell r="I106">
            <v>17482.551497093023</v>
          </cell>
          <cell r="J106">
            <v>15778.792098837212</v>
          </cell>
          <cell r="K106">
            <v>18177.828401162791</v>
          </cell>
          <cell r="L106">
            <v>17613.744340116278</v>
          </cell>
          <cell r="M106">
            <v>21615.879704056835</v>
          </cell>
          <cell r="N106">
            <v>19616.68301021992</v>
          </cell>
          <cell r="O106">
            <v>20875.33864448611</v>
          </cell>
          <cell r="P106">
            <v>22022.039389660844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B107">
            <v>1105</v>
          </cell>
          <cell r="C107">
            <v>3976.2697674418609</v>
          </cell>
          <cell r="D107">
            <v>4049.5988372093025</v>
          </cell>
          <cell r="E107">
            <v>4094.9066860465118</v>
          </cell>
          <cell r="F107">
            <v>4386.1412790697677</v>
          </cell>
          <cell r="G107">
            <v>4419.8991279069769</v>
          </cell>
          <cell r="H107">
            <v>4566.4421511627907</v>
          </cell>
          <cell r="I107">
            <v>3996.6453488372094</v>
          </cell>
          <cell r="J107">
            <v>3895.3430232558144</v>
          </cell>
          <cell r="K107">
            <v>4083.1072674418606</v>
          </cell>
          <cell r="L107">
            <v>4064.5543604651166</v>
          </cell>
          <cell r="M107">
            <v>3472.6446710605883</v>
          </cell>
          <cell r="N107">
            <v>3793.3346305757373</v>
          </cell>
          <cell r="O107">
            <v>4065.3340154007606</v>
          </cell>
          <cell r="P107">
            <v>3875.982552567511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B108">
            <v>1106</v>
          </cell>
          <cell r="C108">
            <v>8409.771802325582</v>
          </cell>
          <cell r="D108">
            <v>8727.2433139534896</v>
          </cell>
          <cell r="E108">
            <v>8931.8433139534882</v>
          </cell>
          <cell r="F108">
            <v>8889.2790697674427</v>
          </cell>
          <cell r="G108">
            <v>10042.211953443843</v>
          </cell>
          <cell r="H108">
            <v>10434.078601049028</v>
          </cell>
          <cell r="I108">
            <v>10708.282526162791</v>
          </cell>
          <cell r="J108">
            <v>10223.394819767442</v>
          </cell>
          <cell r="K108">
            <v>10809.722511627908</v>
          </cell>
          <cell r="L108">
            <v>10470.875729651163</v>
          </cell>
          <cell r="M108">
            <v>11672.762885125718</v>
          </cell>
          <cell r="N108">
            <v>10233.967907577036</v>
          </cell>
          <cell r="O108">
            <v>11407.530268642378</v>
          </cell>
          <cell r="P108">
            <v>11051.972341748686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B109">
            <v>1107</v>
          </cell>
          <cell r="C109">
            <v>11314.21308139535</v>
          </cell>
          <cell r="D109">
            <v>11844.064534883722</v>
          </cell>
          <cell r="E109">
            <v>12750.634011627908</v>
          </cell>
          <cell r="F109">
            <v>13150.586337209303</v>
          </cell>
          <cell r="G109">
            <v>14078.043840504057</v>
          </cell>
          <cell r="H109">
            <v>14735.083077032221</v>
          </cell>
          <cell r="I109">
            <v>12810.439892441862</v>
          </cell>
          <cell r="J109">
            <v>12262.078125000002</v>
          </cell>
          <cell r="K109">
            <v>12927.983110465118</v>
          </cell>
          <cell r="L109">
            <v>13348.317061046511</v>
          </cell>
          <cell r="M109">
            <v>14053.153475629793</v>
          </cell>
          <cell r="N109">
            <v>12403.200446534742</v>
          </cell>
          <cell r="O109">
            <v>13385.6673479828</v>
          </cell>
          <cell r="P109">
            <v>13652.29323304565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B110">
            <v>1108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B111">
            <v>1109</v>
          </cell>
          <cell r="C111">
            <v>5424.8834302325586</v>
          </cell>
          <cell r="D111">
            <v>5720.6555232558148</v>
          </cell>
          <cell r="E111">
            <v>5927.1357558139543</v>
          </cell>
          <cell r="F111">
            <v>5879.0459302325589</v>
          </cell>
          <cell r="G111">
            <v>6378.6462205266771</v>
          </cell>
          <cell r="H111">
            <v>6394.6774730966954</v>
          </cell>
          <cell r="I111">
            <v>5853.0942369163431</v>
          </cell>
          <cell r="J111">
            <v>5338.1462418596147</v>
          </cell>
          <cell r="K111">
            <v>5828.6785992196874</v>
          </cell>
          <cell r="L111">
            <v>5886.3882883208717</v>
          </cell>
          <cell r="M111">
            <v>6632.1750397823389</v>
          </cell>
          <cell r="N111">
            <v>5535.6909468598242</v>
          </cell>
          <cell r="O111">
            <v>6010.6860802311166</v>
          </cell>
          <cell r="P111">
            <v>6223.7680092201072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B112">
            <v>1110</v>
          </cell>
          <cell r="C112">
            <v>10679.896758281935</v>
          </cell>
          <cell r="D112">
            <v>10679.896758281935</v>
          </cell>
          <cell r="E112">
            <v>10679.896758281935</v>
          </cell>
          <cell r="F112">
            <v>10679.896758281935</v>
          </cell>
          <cell r="G112">
            <v>13160.044033077158</v>
          </cell>
          <cell r="H112">
            <v>13840.347629847796</v>
          </cell>
          <cell r="I112">
            <v>12848.371188008581</v>
          </cell>
          <cell r="J112">
            <v>11730.313448405182</v>
          </cell>
          <cell r="K112">
            <v>12848.610363381367</v>
          </cell>
          <cell r="L112">
            <v>13048.314966075664</v>
          </cell>
          <cell r="M112">
            <v>14517.726453488372</v>
          </cell>
          <cell r="N112">
            <v>13084.288953488372</v>
          </cell>
          <cell r="O112">
            <v>12684.135174418605</v>
          </cell>
          <cell r="P112">
            <v>12582.871220930234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B113">
            <v>1111</v>
          </cell>
          <cell r="C113">
            <v>1112.0938894125609</v>
          </cell>
          <cell r="D113">
            <v>1112.0938894125609</v>
          </cell>
          <cell r="E113">
            <v>1112.0938894125609</v>
          </cell>
          <cell r="F113">
            <v>1112.0938894125609</v>
          </cell>
          <cell r="G113">
            <v>1191.2506100962819</v>
          </cell>
          <cell r="H113">
            <v>1195.2967785744752</v>
          </cell>
          <cell r="I113">
            <v>1129.7625461570508</v>
          </cell>
          <cell r="J113">
            <v>1057.1799694765893</v>
          </cell>
          <cell r="K113">
            <v>1175.237944132984</v>
          </cell>
          <cell r="L113">
            <v>1197.4333402802404</v>
          </cell>
          <cell r="M113">
            <v>1344.3854651162792</v>
          </cell>
          <cell r="N113">
            <v>1318.4459302325583</v>
          </cell>
          <cell r="O113">
            <v>1317.3043604651164</v>
          </cell>
          <cell r="P113">
            <v>1392.197093023256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B114">
            <v>1112</v>
          </cell>
          <cell r="C114">
            <v>52861.615988372097</v>
          </cell>
          <cell r="D114">
            <v>54384.872965116287</v>
          </cell>
          <cell r="E114">
            <v>55681.07267441861</v>
          </cell>
          <cell r="F114">
            <v>55674.39593023256</v>
          </cell>
          <cell r="G114">
            <v>56112.59411888152</v>
          </cell>
          <cell r="H114">
            <v>54125.544740731792</v>
          </cell>
          <cell r="I114">
            <v>52563.399880813959</v>
          </cell>
          <cell r="J114">
            <v>47525.104639534889</v>
          </cell>
          <cell r="K114">
            <v>51203.090860465119</v>
          </cell>
          <cell r="L114">
            <v>50241.765462209303</v>
          </cell>
          <cell r="M114">
            <v>53390.350140882947</v>
          </cell>
          <cell r="N114">
            <v>50902.892681334379</v>
          </cell>
          <cell r="O114">
            <v>52881.076531873565</v>
          </cell>
          <cell r="P114">
            <v>51562.367705120545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B115">
            <v>1113</v>
          </cell>
          <cell r="C115">
            <v>4181.8386627906984</v>
          </cell>
          <cell r="D115">
            <v>4380.970639534884</v>
          </cell>
          <cell r="E115">
            <v>4492.0482558139538</v>
          </cell>
          <cell r="F115">
            <v>4490.8203488372101</v>
          </cell>
          <cell r="G115">
            <v>4636.7102949388727</v>
          </cell>
          <cell r="H115">
            <v>4508.4656237716481</v>
          </cell>
          <cell r="I115">
            <v>4082.3945058139539</v>
          </cell>
          <cell r="J115">
            <v>3727.1338691860465</v>
          </cell>
          <cell r="K115">
            <v>4199.9434796511632</v>
          </cell>
          <cell r="L115">
            <v>4118.8339883720937</v>
          </cell>
          <cell r="M115">
            <v>4528.3037532322687</v>
          </cell>
          <cell r="N115">
            <v>4191.6520764026163</v>
          </cell>
          <cell r="O115">
            <v>5024.0486682887567</v>
          </cell>
          <cell r="P115">
            <v>5258.8200248873736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B116">
            <v>1114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B117">
            <v>1115</v>
          </cell>
          <cell r="C117">
            <v>64199.379941860469</v>
          </cell>
          <cell r="D117">
            <v>66789.035755813966</v>
          </cell>
          <cell r="E117">
            <v>68782.907267441871</v>
          </cell>
          <cell r="F117">
            <v>69002.606686046522</v>
          </cell>
          <cell r="G117">
            <v>67691.597231052976</v>
          </cell>
          <cell r="H117">
            <v>69500.976014581291</v>
          </cell>
          <cell r="I117">
            <v>65751.165322674424</v>
          </cell>
          <cell r="J117">
            <v>64192.557575581406</v>
          </cell>
          <cell r="K117">
            <v>69202.943450581399</v>
          </cell>
          <cell r="L117">
            <v>65949.87559011628</v>
          </cell>
          <cell r="M117">
            <v>76736.531584177414</v>
          </cell>
          <cell r="N117">
            <v>64992.120734993201</v>
          </cell>
          <cell r="O117">
            <v>67499.177570255575</v>
          </cell>
          <cell r="P117">
            <v>72561.647302404934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B118">
            <v>1116</v>
          </cell>
          <cell r="C118">
            <v>12383.6625</v>
          </cell>
          <cell r="D118">
            <v>13046.11831395349</v>
          </cell>
          <cell r="E118">
            <v>13638.027034883722</v>
          </cell>
          <cell r="F118">
            <v>14578.939534883722</v>
          </cell>
          <cell r="G118">
            <v>16300.868023255814</v>
          </cell>
          <cell r="H118">
            <v>17561.995639534885</v>
          </cell>
          <cell r="I118">
            <v>16953.558139534885</v>
          </cell>
          <cell r="J118">
            <v>16464.059583474638</v>
          </cell>
          <cell r="K118">
            <v>17471.601314957483</v>
          </cell>
          <cell r="L118">
            <v>19916.239533391286</v>
          </cell>
          <cell r="M118">
            <v>22084.237289173998</v>
          </cell>
          <cell r="N118">
            <v>20959.317991837976</v>
          </cell>
          <cell r="O118">
            <v>20806.956616265841</v>
          </cell>
          <cell r="P118">
            <v>22253.700122861941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B119">
            <v>1117</v>
          </cell>
          <cell r="C119">
            <v>2673.7002906976745</v>
          </cell>
          <cell r="D119">
            <v>2801.7479651162794</v>
          </cell>
          <cell r="E119">
            <v>3103.5348837209303</v>
          </cell>
          <cell r="F119">
            <v>3071.1104651162791</v>
          </cell>
          <cell r="G119">
            <v>3183.3116023678185</v>
          </cell>
          <cell r="H119">
            <v>3311.1590246415003</v>
          </cell>
          <cell r="I119">
            <v>2949.9741385719385</v>
          </cell>
          <cell r="J119">
            <v>3026.1656537691883</v>
          </cell>
          <cell r="K119">
            <v>3387.2410504417558</v>
          </cell>
          <cell r="L119">
            <v>3384.031010070813</v>
          </cell>
          <cell r="M119">
            <v>3275.4673388489828</v>
          </cell>
          <cell r="N119">
            <v>2780.7548416792142</v>
          </cell>
          <cell r="O119">
            <v>2689.4124790379569</v>
          </cell>
          <cell r="P119">
            <v>3017.5390229408572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B120">
            <v>1118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B121">
            <v>1119</v>
          </cell>
          <cell r="C121">
            <v>4750.8680232558145</v>
          </cell>
          <cell r="D121">
            <v>4823.4968023255815</v>
          </cell>
          <cell r="E121">
            <v>4961.8090116279072</v>
          </cell>
          <cell r="F121">
            <v>4978.0404069767446</v>
          </cell>
          <cell r="G121">
            <v>4970.7171304028816</v>
          </cell>
          <cell r="H121">
            <v>5090.2561670014857</v>
          </cell>
          <cell r="I121">
            <v>5101.7731395348837</v>
          </cell>
          <cell r="J121">
            <v>4344.3184796511632</v>
          </cell>
          <cell r="K121">
            <v>4819.3460930232559</v>
          </cell>
          <cell r="L121">
            <v>4720.9328982558145</v>
          </cell>
          <cell r="M121">
            <v>5343.5079326782006</v>
          </cell>
          <cell r="N121">
            <v>4710.8185854013109</v>
          </cell>
          <cell r="O121">
            <v>5453.823989337533</v>
          </cell>
          <cell r="P121">
            <v>5711.8677731747057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B122">
            <v>1120</v>
          </cell>
          <cell r="C122">
            <v>207525.48837209304</v>
          </cell>
          <cell r="D122">
            <v>208728.09854651164</v>
          </cell>
          <cell r="E122">
            <v>211778.08517441861</v>
          </cell>
          <cell r="F122">
            <v>211239.38895348838</v>
          </cell>
          <cell r="G122">
            <v>212831.97911750368</v>
          </cell>
          <cell r="H122">
            <v>211786.35980441127</v>
          </cell>
          <cell r="I122">
            <v>169819.3762151163</v>
          </cell>
          <cell r="J122">
            <v>136165.38547674421</v>
          </cell>
          <cell r="K122">
            <v>139435.43481104652</v>
          </cell>
          <cell r="L122">
            <v>139655.13835465116</v>
          </cell>
          <cell r="M122">
            <v>152957.90377961774</v>
          </cell>
          <cell r="N122">
            <v>150701.57754996436</v>
          </cell>
          <cell r="O122">
            <v>150539.75035259526</v>
          </cell>
          <cell r="P122">
            <v>152942.88423352622</v>
          </cell>
          <cell r="Q122">
            <v>0</v>
          </cell>
          <cell r="R122">
            <v>0</v>
          </cell>
          <cell r="S122">
            <v>0</v>
          </cell>
          <cell r="T122">
            <v>1246.3197499414284</v>
          </cell>
          <cell r="U122">
            <v>4092.8596119402987</v>
          </cell>
          <cell r="V122">
            <v>6139.2894179104478</v>
          </cell>
          <cell r="W122">
            <v>25288.996957313713</v>
          </cell>
          <cell r="X122">
            <v>31611.246196642143</v>
          </cell>
          <cell r="Y122">
            <v>48119.582927341529</v>
          </cell>
          <cell r="Z122">
            <v>64782.969536423843</v>
          </cell>
          <cell r="AA122">
            <v>77381.864839738279</v>
          </cell>
          <cell r="AB122">
            <v>65413.454964242825</v>
          </cell>
          <cell r="AC122">
            <v>66016.854640753198</v>
          </cell>
          <cell r="AD122">
            <v>69519.020923522214</v>
          </cell>
        </row>
        <row r="123">
          <cell r="B123">
            <v>1121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B124">
            <v>1122</v>
          </cell>
          <cell r="C124">
            <v>2751.863683915989</v>
          </cell>
          <cell r="D124">
            <v>2899.1313888755558</v>
          </cell>
          <cell r="E124">
            <v>2780.0326566728941</v>
          </cell>
          <cell r="F124">
            <v>3033.3945356703625</v>
          </cell>
          <cell r="G124">
            <v>2953.1460029806703</v>
          </cell>
          <cell r="H124">
            <v>3082.6136357200403</v>
          </cell>
          <cell r="I124">
            <v>2923.3847803625699</v>
          </cell>
          <cell r="J124">
            <v>2943.089817141285</v>
          </cell>
          <cell r="K124">
            <v>3240.494948358164</v>
          </cell>
          <cell r="L124">
            <v>3007.0173885560462</v>
          </cell>
          <cell r="M124">
            <v>2946.7246255676723</v>
          </cell>
          <cell r="N124">
            <v>2866.0575641334976</v>
          </cell>
          <cell r="O124">
            <v>2788.2601744186049</v>
          </cell>
          <cell r="P124">
            <v>2752.5453488372095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B125">
            <v>1123</v>
          </cell>
          <cell r="C125">
            <v>1624.3868639214188</v>
          </cell>
          <cell r="D125">
            <v>1656.4728794577745</v>
          </cell>
          <cell r="E125">
            <v>1365.215995816905</v>
          </cell>
          <cell r="F125">
            <v>1863.4716449223031</v>
          </cell>
          <cell r="G125">
            <v>1767.3285988308498</v>
          </cell>
          <cell r="H125">
            <v>1853.6999564148859</v>
          </cell>
          <cell r="I125">
            <v>1753.3444601503165</v>
          </cell>
          <cell r="J125">
            <v>1669.6194029125083</v>
          </cell>
          <cell r="K125">
            <v>1502.829911412231</v>
          </cell>
          <cell r="L125">
            <v>1397.8569767441861</v>
          </cell>
          <cell r="M125">
            <v>1709.0546511627908</v>
          </cell>
          <cell r="N125">
            <v>1617.3357558139537</v>
          </cell>
          <cell r="O125">
            <v>1586.501357566106</v>
          </cell>
          <cell r="P125">
            <v>1660.6399698343846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B126">
            <v>1124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528.46309288408997</v>
          </cell>
          <cell r="N126">
            <v>627.03578790675806</v>
          </cell>
          <cell r="O126">
            <v>719.40377643151078</v>
          </cell>
          <cell r="P126">
            <v>685.89603588201919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B127">
            <v>1125</v>
          </cell>
          <cell r="C127">
            <v>152381.15494186047</v>
          </cell>
          <cell r="D127">
            <v>144050.70826323159</v>
          </cell>
          <cell r="E127">
            <v>147575.86463897253</v>
          </cell>
          <cell r="F127">
            <v>151421.48977614444</v>
          </cell>
          <cell r="G127">
            <v>147415.63025825704</v>
          </cell>
          <cell r="H127">
            <v>153878.41694711539</v>
          </cell>
          <cell r="I127">
            <v>137431.81918604652</v>
          </cell>
          <cell r="J127">
            <v>142237.45377906977</v>
          </cell>
          <cell r="K127">
            <v>153855.7752906977</v>
          </cell>
          <cell r="L127">
            <v>157336.93953488374</v>
          </cell>
          <cell r="M127">
            <v>172428.09854651164</v>
          </cell>
          <cell r="N127">
            <v>161392.7546511628</v>
          </cell>
          <cell r="O127">
            <v>156649.85495741008</v>
          </cell>
          <cell r="P127">
            <v>162203.17330154282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B128">
            <v>1126</v>
          </cell>
          <cell r="C128">
            <v>6078.1683139534889</v>
          </cell>
          <cell r="D128">
            <v>6481.1040697674425</v>
          </cell>
          <cell r="E128">
            <v>6647.1497093023263</v>
          </cell>
          <cell r="F128">
            <v>6707.0197674418614</v>
          </cell>
          <cell r="G128">
            <v>6779.1361425603054</v>
          </cell>
          <cell r="H128">
            <v>6735.4490656236458</v>
          </cell>
          <cell r="I128">
            <v>7017.2909476744198</v>
          </cell>
          <cell r="J128">
            <v>6767.959543604652</v>
          </cell>
          <cell r="K128">
            <v>7552.0756133720943</v>
          </cell>
          <cell r="L128">
            <v>7557.7018255813964</v>
          </cell>
          <cell r="M128">
            <v>8744.7882029350294</v>
          </cell>
          <cell r="N128">
            <v>7849.0585808633759</v>
          </cell>
          <cell r="O128">
            <v>7938.660327389026</v>
          </cell>
          <cell r="P128">
            <v>8418.8247640499303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B129">
            <v>1127</v>
          </cell>
          <cell r="C129">
            <v>33557.145501839987</v>
          </cell>
          <cell r="D129">
            <v>32781.375072255454</v>
          </cell>
          <cell r="E129">
            <v>32413.100300866437</v>
          </cell>
          <cell r="F129">
            <v>33288.781248453524</v>
          </cell>
          <cell r="G129">
            <v>33288.781248453524</v>
          </cell>
          <cell r="H129">
            <v>36093.408258056232</v>
          </cell>
          <cell r="I129">
            <v>34746.844712778831</v>
          </cell>
          <cell r="J129">
            <v>34921.259717433226</v>
          </cell>
          <cell r="K129">
            <v>38130.240340116281</v>
          </cell>
          <cell r="L129">
            <v>39104.765450581399</v>
          </cell>
          <cell r="M129">
            <v>43557.768646741613</v>
          </cell>
          <cell r="N129">
            <v>42390.899429299214</v>
          </cell>
          <cell r="O129">
            <v>42390.899429299214</v>
          </cell>
          <cell r="P129">
            <v>44554.126153479396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B130">
            <v>1128</v>
          </cell>
          <cell r="C130">
            <v>22582.283720930234</v>
          </cell>
          <cell r="D130">
            <v>23032.570639534886</v>
          </cell>
          <cell r="E130">
            <v>23518.716279069769</v>
          </cell>
          <cell r="F130">
            <v>23497.784302325585</v>
          </cell>
          <cell r="G130">
            <v>23435.229021884537</v>
          </cell>
          <cell r="H130">
            <v>23770.666208539547</v>
          </cell>
          <cell r="I130">
            <v>22800.043622093024</v>
          </cell>
          <cell r="J130">
            <v>21725.767761627911</v>
          </cell>
          <cell r="K130">
            <v>23812.021334302328</v>
          </cell>
          <cell r="L130">
            <v>23101.61508139535</v>
          </cell>
          <cell r="M130">
            <v>24917.473931764089</v>
          </cell>
          <cell r="N130">
            <v>22461.02368733197</v>
          </cell>
          <cell r="O130">
            <v>24275.360375935161</v>
          </cell>
          <cell r="P130">
            <v>25131.061257339574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B131">
            <v>1129</v>
          </cell>
          <cell r="C131">
            <v>5181.5508909031441</v>
          </cell>
          <cell r="D131">
            <v>5360.1812506454389</v>
          </cell>
          <cell r="E131">
            <v>5370.8413662634875</v>
          </cell>
          <cell r="F131">
            <v>5996.8282233090667</v>
          </cell>
          <cell r="G131">
            <v>5400.5682936191906</v>
          </cell>
          <cell r="H131">
            <v>5596.6404520204405</v>
          </cell>
          <cell r="I131">
            <v>5443.8849765258219</v>
          </cell>
          <cell r="J131">
            <v>4964.9387063119457</v>
          </cell>
          <cell r="K131">
            <v>5421.1763171622324</v>
          </cell>
          <cell r="L131">
            <v>5423.9074428053018</v>
          </cell>
          <cell r="M131">
            <v>6027.8202405823067</v>
          </cell>
          <cell r="N131">
            <v>4945.1920000040363</v>
          </cell>
          <cell r="O131">
            <v>5420.0005813953494</v>
          </cell>
          <cell r="P131">
            <v>5237.167151162791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B132">
            <v>1130</v>
          </cell>
          <cell r="C132">
            <v>53683.834011627914</v>
          </cell>
          <cell r="D132">
            <v>54657.23808139535</v>
          </cell>
          <cell r="E132">
            <v>56034.930523255818</v>
          </cell>
          <cell r="F132">
            <v>55336.951744186052</v>
          </cell>
          <cell r="G132">
            <v>54507.870777413562</v>
          </cell>
          <cell r="H132">
            <v>57583.719319788535</v>
          </cell>
          <cell r="I132">
            <v>56777.608090116279</v>
          </cell>
          <cell r="J132">
            <v>54609.73362209303</v>
          </cell>
          <cell r="K132">
            <v>61794.631186046521</v>
          </cell>
          <cell r="L132">
            <v>60637.203959302315</v>
          </cell>
          <cell r="M132">
            <v>70903.223147134282</v>
          </cell>
          <cell r="N132">
            <v>66392.657613720978</v>
          </cell>
          <cell r="O132">
            <v>69540.612970884205</v>
          </cell>
          <cell r="P132">
            <v>73983.128420380875</v>
          </cell>
          <cell r="Q132">
            <v>0</v>
          </cell>
          <cell r="R132">
            <v>815.65730400000007</v>
          </cell>
          <cell r="S132">
            <v>1820.4</v>
          </cell>
          <cell r="T132">
            <v>4888.6264799999999</v>
          </cell>
          <cell r="U132">
            <v>6013.5360000000001</v>
          </cell>
          <cell r="V132">
            <v>6013.5360000000001</v>
          </cell>
          <cell r="W132">
            <v>6013.5360000000001</v>
          </cell>
          <cell r="X132">
            <v>6013.5360000000001</v>
          </cell>
          <cell r="Y132">
            <v>6831.4506000000001</v>
          </cell>
          <cell r="Z132">
            <v>7012.1497199999994</v>
          </cell>
          <cell r="AA132">
            <v>7864.9716000000008</v>
          </cell>
          <cell r="AB132">
            <v>7665.7488000000003</v>
          </cell>
          <cell r="AC132">
            <v>8045.0446800000009</v>
          </cell>
          <cell r="AD132">
            <v>7794.0825600000007</v>
          </cell>
        </row>
        <row r="133">
          <cell r="B133">
            <v>1131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B134">
            <v>1132</v>
          </cell>
          <cell r="C134">
            <v>5789.3319767441862</v>
          </cell>
          <cell r="D134">
            <v>6044.3816860465122</v>
          </cell>
          <cell r="E134">
            <v>6120.8668604651166</v>
          </cell>
          <cell r="F134">
            <v>6960.8991279069769</v>
          </cell>
          <cell r="G134">
            <v>7288.654360465117</v>
          </cell>
          <cell r="H134">
            <v>7515.5965116279076</v>
          </cell>
          <cell r="I134">
            <v>7231.2688953488378</v>
          </cell>
          <cell r="J134">
            <v>7098.3</v>
          </cell>
          <cell r="K134">
            <v>7830.5066860465122</v>
          </cell>
          <cell r="L134">
            <v>7910.3494186046519</v>
          </cell>
          <cell r="M134">
            <v>7504.5494872674517</v>
          </cell>
          <cell r="N134">
            <v>8718.4700269430014</v>
          </cell>
          <cell r="O134">
            <v>8905.8992396242338</v>
          </cell>
          <cell r="P134">
            <v>8592.5158049857509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B135">
            <v>1133</v>
          </cell>
          <cell r="C135">
            <v>2163.2625934267271</v>
          </cell>
          <cell r="D135">
            <v>2111.3885730018255</v>
          </cell>
          <cell r="E135">
            <v>1972.5721515596479</v>
          </cell>
          <cell r="F135">
            <v>2172.9619275339314</v>
          </cell>
          <cell r="G135">
            <v>2440.8211604095568</v>
          </cell>
          <cell r="H135">
            <v>2547.3522220678892</v>
          </cell>
          <cell r="I135">
            <v>2317.8662790697676</v>
          </cell>
          <cell r="J135">
            <v>2089.6290697674422</v>
          </cell>
          <cell r="K135">
            <v>2254.8305232558141</v>
          </cell>
          <cell r="L135">
            <v>2337.033139534884</v>
          </cell>
          <cell r="M135">
            <v>2599.1519929020719</v>
          </cell>
          <cell r="N135">
            <v>2112.7220767041308</v>
          </cell>
          <cell r="O135">
            <v>2328.9912061431996</v>
          </cell>
          <cell r="P135">
            <v>2340.3111952212066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B136">
            <v>1134</v>
          </cell>
          <cell r="C136">
            <v>0</v>
          </cell>
          <cell r="D136">
            <v>0</v>
          </cell>
          <cell r="E136">
            <v>0</v>
          </cell>
          <cell r="F136">
            <v>170.80377906976744</v>
          </cell>
          <cell r="G136">
            <v>989.50116279069778</v>
          </cell>
          <cell r="H136">
            <v>1981.7651162790698</v>
          </cell>
          <cell r="I136">
            <v>1972.0569767441862</v>
          </cell>
          <cell r="J136">
            <v>2313.3767441860468</v>
          </cell>
          <cell r="K136">
            <v>2667.743023255814</v>
          </cell>
          <cell r="L136">
            <v>2878.118023255814</v>
          </cell>
          <cell r="M136">
            <v>3571.5413991672431</v>
          </cell>
          <cell r="N136">
            <v>3606.6352227581638</v>
          </cell>
          <cell r="O136">
            <v>3668.0197703422955</v>
          </cell>
          <cell r="P136">
            <v>3487.3354136373323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B137">
            <v>1135</v>
          </cell>
          <cell r="C137">
            <v>7439.677325581396</v>
          </cell>
          <cell r="D137">
            <v>7684.5392441860467</v>
          </cell>
          <cell r="E137">
            <v>7921.861046511629</v>
          </cell>
          <cell r="F137">
            <v>8029.0343023255818</v>
          </cell>
          <cell r="G137">
            <v>8416.7356222434646</v>
          </cell>
          <cell r="H137">
            <v>8273.7753215572884</v>
          </cell>
          <cell r="I137">
            <v>7102.8386511627914</v>
          </cell>
          <cell r="J137">
            <v>6871.6815174418607</v>
          </cell>
          <cell r="K137">
            <v>7985.9150900785016</v>
          </cell>
          <cell r="L137">
            <v>8064.9835563169026</v>
          </cell>
          <cell r="M137">
            <v>9086.7914277054697</v>
          </cell>
          <cell r="N137">
            <v>8588.5267204921183</v>
          </cell>
          <cell r="O137">
            <v>9325.4732795078817</v>
          </cell>
          <cell r="P137">
            <v>9369.6058309960335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B138">
            <v>1136</v>
          </cell>
          <cell r="C138">
            <v>4413.0094642415406</v>
          </cell>
          <cell r="D138">
            <v>4572.287611864037</v>
          </cell>
          <cell r="E138">
            <v>4700.8238061354077</v>
          </cell>
          <cell r="F138">
            <v>4789.2192368838805</v>
          </cell>
          <cell r="G138">
            <v>4852.409853105275</v>
          </cell>
          <cell r="H138">
            <v>4743.2693523781318</v>
          </cell>
          <cell r="I138">
            <v>4967.0510232558145</v>
          </cell>
          <cell r="J138">
            <v>4742.3993023255816</v>
          </cell>
          <cell r="K138">
            <v>5269.7022732558144</v>
          </cell>
          <cell r="L138">
            <v>5386.8766395348839</v>
          </cell>
          <cell r="M138">
            <v>6066.3830535335755</v>
          </cell>
          <cell r="N138">
            <v>5377.7621461030985</v>
          </cell>
          <cell r="O138">
            <v>5534.1154342462223</v>
          </cell>
          <cell r="P138">
            <v>5738.3182015584025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B139">
            <v>1137</v>
          </cell>
          <cell r="C139">
            <v>3692.81511627907</v>
          </cell>
          <cell r="D139">
            <v>4033.3866279069771</v>
          </cell>
          <cell r="E139">
            <v>3992.2325581395353</v>
          </cell>
          <cell r="F139">
            <v>4349.2465116279072</v>
          </cell>
          <cell r="G139">
            <v>4724.1898255813958</v>
          </cell>
          <cell r="H139">
            <v>4805.2700581395356</v>
          </cell>
          <cell r="I139">
            <v>4562.1924418604658</v>
          </cell>
          <cell r="J139">
            <v>4458.0889534883727</v>
          </cell>
          <cell r="K139">
            <v>4800.8188953488379</v>
          </cell>
          <cell r="L139">
            <v>4866.137790697675</v>
          </cell>
          <cell r="M139">
            <v>5059.2468453488436</v>
          </cell>
          <cell r="N139">
            <v>5617.5060294006726</v>
          </cell>
          <cell r="O139">
            <v>5785.2366866505226</v>
          </cell>
          <cell r="P139">
            <v>5580.3285290642225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B140">
            <v>1138</v>
          </cell>
          <cell r="C140">
            <v>0</v>
          </cell>
          <cell r="D140">
            <v>49.375290697674423</v>
          </cell>
          <cell r="E140">
            <v>356.16976744186047</v>
          </cell>
          <cell r="F140">
            <v>451.37093023255818</v>
          </cell>
          <cell r="G140">
            <v>457.2226744186047</v>
          </cell>
          <cell r="H140">
            <v>535.96220930232562</v>
          </cell>
          <cell r="I140">
            <v>596.59970930232566</v>
          </cell>
          <cell r="J140">
            <v>652.71889534883724</v>
          </cell>
          <cell r="K140">
            <v>868.11104651162793</v>
          </cell>
          <cell r="L140">
            <v>928.44156976744193</v>
          </cell>
          <cell r="M140">
            <v>1591.7511627906979</v>
          </cell>
          <cell r="N140">
            <v>1177.7785357902667</v>
          </cell>
          <cell r="O140">
            <v>1191.1703431469959</v>
          </cell>
          <cell r="P140">
            <v>1135.6890847549391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B141">
            <v>1139</v>
          </cell>
          <cell r="C141">
            <v>33634.079651162792</v>
          </cell>
          <cell r="D141">
            <v>34505.145348837214</v>
          </cell>
          <cell r="E141">
            <v>35046.652325581395</v>
          </cell>
          <cell r="F141">
            <v>34952.966860465116</v>
          </cell>
          <cell r="G141">
            <v>36418.079763487032</v>
          </cell>
          <cell r="H141">
            <v>36608.146011234858</v>
          </cell>
          <cell r="I141">
            <v>34075.352581395353</v>
          </cell>
          <cell r="J141">
            <v>30489.382447674423</v>
          </cell>
          <cell r="K141">
            <v>33623.241741279075</v>
          </cell>
          <cell r="L141">
            <v>32052.743250000003</v>
          </cell>
          <cell r="M141">
            <v>37226.913283374844</v>
          </cell>
          <cell r="N141">
            <v>34168.034662522223</v>
          </cell>
          <cell r="O141">
            <v>36962.954964756376</v>
          </cell>
          <cell r="P141">
            <v>38156.870860809729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B142">
            <v>1140</v>
          </cell>
          <cell r="C142">
            <v>702.48750000000007</v>
          </cell>
          <cell r="D142">
            <v>730.06744186046512</v>
          </cell>
          <cell r="E142">
            <v>757.48430232558144</v>
          </cell>
          <cell r="F142">
            <v>774.68459302325584</v>
          </cell>
          <cell r="G142">
            <v>844.92504110626351</v>
          </cell>
          <cell r="H142">
            <v>883.06939324798589</v>
          </cell>
          <cell r="I142">
            <v>795.39880813953494</v>
          </cell>
          <cell r="J142">
            <v>695.29522674418604</v>
          </cell>
          <cell r="K142">
            <v>820.36119767441869</v>
          </cell>
          <cell r="L142">
            <v>817.70757558139553</v>
          </cell>
          <cell r="M142">
            <v>928.6305444357431</v>
          </cell>
          <cell r="N142">
            <v>682.70972702806614</v>
          </cell>
          <cell r="O142">
            <v>741.29027297193397</v>
          </cell>
          <cell r="P142">
            <v>873.06949173755152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>
            <v>1141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B144">
            <v>1142</v>
          </cell>
          <cell r="C144">
            <v>3857.4032647658687</v>
          </cell>
          <cell r="D144">
            <v>3846.2545138641476</v>
          </cell>
          <cell r="E144">
            <v>3840.8835827728076</v>
          </cell>
          <cell r="F144">
            <v>3835.0243852186186</v>
          </cell>
          <cell r="G144">
            <v>4474.995157308821</v>
          </cell>
          <cell r="H144">
            <v>4669.567865197113</v>
          </cell>
          <cell r="I144">
            <v>4127.2897662279511</v>
          </cell>
          <cell r="J144">
            <v>3845.0582773791975</v>
          </cell>
          <cell r="K144">
            <v>4232.5211781666521</v>
          </cell>
          <cell r="L144">
            <v>4678.5928908447931</v>
          </cell>
          <cell r="M144">
            <v>5062.6652564742917</v>
          </cell>
          <cell r="N144">
            <v>4543.9096923338011</v>
          </cell>
          <cell r="O144">
            <v>4412.4866378295546</v>
          </cell>
          <cell r="P144">
            <v>4299.1763877605117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B145">
            <v>1143</v>
          </cell>
          <cell r="C145">
            <v>1416.9575374881265</v>
          </cell>
          <cell r="D145">
            <v>1615.6647442477542</v>
          </cell>
          <cell r="E145">
            <v>1896.4761288155125</v>
          </cell>
          <cell r="F145">
            <v>1903.930007891491</v>
          </cell>
          <cell r="G145">
            <v>1797.2816860465118</v>
          </cell>
          <cell r="H145">
            <v>2113.9665697674418</v>
          </cell>
          <cell r="I145">
            <v>2046.1822674418606</v>
          </cell>
          <cell r="J145">
            <v>1827.1025302418068</v>
          </cell>
          <cell r="K145">
            <v>1491.8524102087124</v>
          </cell>
          <cell r="L145">
            <v>1786.4021574670778</v>
          </cell>
          <cell r="M145">
            <v>2380.0194767441862</v>
          </cell>
          <cell r="N145">
            <v>2120.9982558139536</v>
          </cell>
          <cell r="O145">
            <v>1962.7229191398035</v>
          </cell>
          <cell r="P145">
            <v>1991.1280961057407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B146">
            <v>1144</v>
          </cell>
          <cell r="C146">
            <v>5086.886805603478</v>
          </cell>
          <cell r="D146">
            <v>5556.2725849910348</v>
          </cell>
          <cell r="E146">
            <v>5565.1234185521562</v>
          </cell>
          <cell r="F146">
            <v>6147.3853149139659</v>
          </cell>
          <cell r="G146">
            <v>5598.8062553166938</v>
          </cell>
          <cell r="H146">
            <v>5850.143625169123</v>
          </cell>
          <cell r="I146">
            <v>5492.1727285144207</v>
          </cell>
          <cell r="J146">
            <v>5314.7524783211975</v>
          </cell>
          <cell r="K146">
            <v>5549.2341029789968</v>
          </cell>
          <cell r="L146">
            <v>5824.6937400796405</v>
          </cell>
          <cell r="M146">
            <v>6608.4287295861814</v>
          </cell>
          <cell r="N146">
            <v>5382.175642432936</v>
          </cell>
          <cell r="O146">
            <v>5723.7172372807809</v>
          </cell>
          <cell r="P146">
            <v>5887.9740639122701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B147">
            <v>1145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B148">
            <v>1146</v>
          </cell>
          <cell r="C148">
            <v>16777.315116279071</v>
          </cell>
          <cell r="D148">
            <v>17076.272093023257</v>
          </cell>
          <cell r="E148">
            <v>17472.492732558141</v>
          </cell>
          <cell r="F148">
            <v>17401.763372093024</v>
          </cell>
          <cell r="G148">
            <v>18475.324744363046</v>
          </cell>
          <cell r="H148">
            <v>18248.311939932453</v>
          </cell>
          <cell r="I148">
            <v>17594.960429566239</v>
          </cell>
          <cell r="J148">
            <v>16726.222031975853</v>
          </cell>
          <cell r="K148">
            <v>16709.648520348837</v>
          </cell>
          <cell r="L148">
            <v>16164.244708199119</v>
          </cell>
          <cell r="M148">
            <v>18212.20331376281</v>
          </cell>
          <cell r="N148">
            <v>16246.918492267143</v>
          </cell>
          <cell r="O148">
            <v>17641.000512052695</v>
          </cell>
          <cell r="P148">
            <v>18266.383100367708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B149">
            <v>1147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B150">
            <v>1148</v>
          </cell>
          <cell r="C150">
            <v>18839.709593023257</v>
          </cell>
          <cell r="D150">
            <v>18839.709593023257</v>
          </cell>
          <cell r="E150">
            <v>18839.709593023257</v>
          </cell>
          <cell r="F150">
            <v>18839.709593023257</v>
          </cell>
          <cell r="G150">
            <v>18076.690308610596</v>
          </cell>
          <cell r="H150">
            <v>19292.089401253088</v>
          </cell>
          <cell r="I150">
            <v>17072.147093023257</v>
          </cell>
          <cell r="J150">
            <v>15666.320286564109</v>
          </cell>
          <cell r="K150">
            <v>17694.197093023256</v>
          </cell>
          <cell r="L150">
            <v>17952.719476744187</v>
          </cell>
          <cell r="M150">
            <v>20130.805064342079</v>
          </cell>
          <cell r="N150">
            <v>16580.629823929172</v>
          </cell>
          <cell r="O150">
            <v>16643.855658572586</v>
          </cell>
          <cell r="P150">
            <v>16511.939276777506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B151">
            <v>1149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B152">
            <v>1150</v>
          </cell>
          <cell r="C152">
            <v>4849.6090116279074</v>
          </cell>
          <cell r="D152">
            <v>4988.9284883720939</v>
          </cell>
          <cell r="E152">
            <v>5050.2566860465122</v>
          </cell>
          <cell r="F152">
            <v>5095.1616279069767</v>
          </cell>
          <cell r="G152">
            <v>4819.5637086076049</v>
          </cell>
          <cell r="H152">
            <v>4783.4795057997571</v>
          </cell>
          <cell r="I152">
            <v>4870.7828284883726</v>
          </cell>
          <cell r="J152">
            <v>4584.9728982558145</v>
          </cell>
          <cell r="K152">
            <v>5201.9528100415891</v>
          </cell>
          <cell r="L152">
            <v>4930.8337151162796</v>
          </cell>
          <cell r="M152">
            <v>5926.3313662732944</v>
          </cell>
          <cell r="N152">
            <v>5216.7605687507785</v>
          </cell>
          <cell r="O152">
            <v>5640.2875910369785</v>
          </cell>
          <cell r="P152">
            <v>4916.299834377307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B153">
            <v>1151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B154">
            <v>1152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B155">
            <v>1153</v>
          </cell>
          <cell r="C155">
            <v>1411.0277370165543</v>
          </cell>
          <cell r="D155">
            <v>1445.1904184661396</v>
          </cell>
          <cell r="E155">
            <v>1338.6887581986491</v>
          </cell>
          <cell r="F155">
            <v>1486.9158993996457</v>
          </cell>
          <cell r="G155">
            <v>1409.8496810632198</v>
          </cell>
          <cell r="H155">
            <v>1389.661819219021</v>
          </cell>
          <cell r="I155">
            <v>1414.5488372093025</v>
          </cell>
          <cell r="J155">
            <v>1132.6866279069768</v>
          </cell>
          <cell r="K155">
            <v>1268.8723939658619</v>
          </cell>
          <cell r="L155">
            <v>1294.8125304937303</v>
          </cell>
          <cell r="M155">
            <v>1451.5302162032306</v>
          </cell>
          <cell r="N155">
            <v>1254.3842941432831</v>
          </cell>
          <cell r="O155">
            <v>1287.0959302325582</v>
          </cell>
          <cell r="P155">
            <v>1238.0180232558141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B156">
            <v>1154</v>
          </cell>
          <cell r="C156">
            <v>1289.0816860465118</v>
          </cell>
          <cell r="D156">
            <v>1529.0223837209303</v>
          </cell>
          <cell r="E156">
            <v>1733.8238372093024</v>
          </cell>
          <cell r="F156">
            <v>1763.4087209302327</v>
          </cell>
          <cell r="G156">
            <v>1810.4486558987098</v>
          </cell>
          <cell r="H156">
            <v>1758.1091574412949</v>
          </cell>
          <cell r="I156">
            <v>1756.9025406976746</v>
          </cell>
          <cell r="J156">
            <v>1699.3581191860465</v>
          </cell>
          <cell r="K156">
            <v>1838.103453488372</v>
          </cell>
          <cell r="L156">
            <v>1701.7805494186048</v>
          </cell>
          <cell r="M156">
            <v>1917.3907547748081</v>
          </cell>
          <cell r="N156">
            <v>1600.3924171380093</v>
          </cell>
          <cell r="O156">
            <v>1737.7155836446389</v>
          </cell>
          <cell r="P156">
            <v>1799.318499460697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B157">
            <v>1155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B158">
            <v>1156</v>
          </cell>
          <cell r="C158">
            <v>287443.59331395349</v>
          </cell>
          <cell r="D158">
            <v>292431.72558139538</v>
          </cell>
          <cell r="E158">
            <v>290879.12802916334</v>
          </cell>
          <cell r="F158">
            <v>279566.49505530525</v>
          </cell>
          <cell r="G158">
            <v>288215.46217481163</v>
          </cell>
          <cell r="H158">
            <v>285064.81230259815</v>
          </cell>
          <cell r="I158">
            <v>274480.43447666272</v>
          </cell>
          <cell r="J158">
            <v>264329.36630683485</v>
          </cell>
          <cell r="K158">
            <v>268126.25437821989</v>
          </cell>
          <cell r="L158">
            <v>269097.61606570613</v>
          </cell>
          <cell r="M158">
            <v>312636.4225511179</v>
          </cell>
          <cell r="N158">
            <v>274141.70747744053</v>
          </cell>
          <cell r="O158">
            <v>275041.62304540729</v>
          </cell>
          <cell r="P158">
            <v>283634.16587141994</v>
          </cell>
          <cell r="Q158">
            <v>39497.460175537781</v>
          </cell>
          <cell r="R158">
            <v>49610.329109808605</v>
          </cell>
          <cell r="S158">
            <v>42387.910801809012</v>
          </cell>
          <cell r="T158">
            <v>47025.748282809778</v>
          </cell>
          <cell r="U158">
            <v>45290.262693149649</v>
          </cell>
          <cell r="V158">
            <v>52740.55580702702</v>
          </cell>
          <cell r="W158">
            <v>47771.609517921053</v>
          </cell>
          <cell r="X158">
            <v>45305.730385318253</v>
          </cell>
          <cell r="Y158">
            <v>48835.835053691138</v>
          </cell>
          <cell r="Z158">
            <v>53503.199861854344</v>
          </cell>
          <cell r="AA158">
            <v>54411.986888950225</v>
          </cell>
          <cell r="AB158">
            <v>51366.433271336777</v>
          </cell>
          <cell r="AC158">
            <v>51000.843651674353</v>
          </cell>
          <cell r="AD158">
            <v>53297.947556071049</v>
          </cell>
          <cell r="AE158">
            <v>45744.456131370018</v>
          </cell>
        </row>
        <row r="159">
          <cell r="B159">
            <v>1157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B160">
            <v>1158</v>
          </cell>
          <cell r="C160">
            <v>2544.8754438839333</v>
          </cell>
          <cell r="D160">
            <v>2726.0944527409033</v>
          </cell>
          <cell r="E160">
            <v>2699.8046782270017</v>
          </cell>
          <cell r="F160">
            <v>3072.2523134942671</v>
          </cell>
          <cell r="G160">
            <v>2591.0064637158653</v>
          </cell>
          <cell r="H160">
            <v>2986.9958314238452</v>
          </cell>
          <cell r="I160">
            <v>2829.538953488372</v>
          </cell>
          <cell r="J160">
            <v>2436.4840116279074</v>
          </cell>
          <cell r="K160">
            <v>3012.7734122545944</v>
          </cell>
          <cell r="L160">
            <v>3042.6028519798874</v>
          </cell>
          <cell r="M160">
            <v>3721.7660073220554</v>
          </cell>
          <cell r="N160">
            <v>3252.5845675876149</v>
          </cell>
          <cell r="O160">
            <v>2995.7476744186047</v>
          </cell>
          <cell r="P160">
            <v>3298.2828488372097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B161">
            <v>1159</v>
          </cell>
          <cell r="C161">
            <v>3384.7285072674422</v>
          </cell>
          <cell r="D161">
            <v>3494.6069956395349</v>
          </cell>
          <cell r="E161">
            <v>3567.4660072674419</v>
          </cell>
          <cell r="F161">
            <v>3614.2032165697678</v>
          </cell>
          <cell r="G161">
            <v>4060.9282843672495</v>
          </cell>
          <cell r="H161">
            <v>4060.5156428008113</v>
          </cell>
          <cell r="I161">
            <v>3993.6694970930234</v>
          </cell>
          <cell r="J161">
            <v>3773.2507936046513</v>
          </cell>
          <cell r="K161">
            <v>4004.446011627907</v>
          </cell>
          <cell r="L161">
            <v>4065.7413052325583</v>
          </cell>
          <cell r="M161">
            <v>4532.9616039049315</v>
          </cell>
          <cell r="N161">
            <v>3917.3628561562659</v>
          </cell>
          <cell r="O161">
            <v>4024.2852868830901</v>
          </cell>
          <cell r="P161">
            <v>4064.8331475464593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B162">
            <v>1160</v>
          </cell>
          <cell r="C162">
            <v>15319.731976744188</v>
          </cell>
          <cell r="D162">
            <v>14284.472093023256</v>
          </cell>
          <cell r="E162">
            <v>15986.331976744188</v>
          </cell>
          <cell r="F162">
            <v>15713.122674418606</v>
          </cell>
          <cell r="G162">
            <v>15412.736337209304</v>
          </cell>
          <cell r="H162">
            <v>14909.697383720932</v>
          </cell>
          <cell r="I162">
            <v>16040.513372093024</v>
          </cell>
          <cell r="J162">
            <v>15807.009593023256</v>
          </cell>
          <cell r="K162">
            <v>17118.356686046514</v>
          </cell>
          <cell r="L162">
            <v>17682.743023255814</v>
          </cell>
          <cell r="M162">
            <v>19351.619183459326</v>
          </cell>
          <cell r="N162">
            <v>18993.131520540395</v>
          </cell>
          <cell r="O162">
            <v>19209.090931155257</v>
          </cell>
          <cell r="P162">
            <v>18314.387210936438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B163">
            <v>1161</v>
          </cell>
          <cell r="C163">
            <v>29553.226744186049</v>
          </cell>
          <cell r="D163">
            <v>30149.212500000001</v>
          </cell>
          <cell r="E163">
            <v>30570.020058139537</v>
          </cell>
          <cell r="F163">
            <v>32455.80965147453</v>
          </cell>
          <cell r="G163">
            <v>31597.19034852547</v>
          </cell>
          <cell r="H163">
            <v>31483.031471682258</v>
          </cell>
          <cell r="I163">
            <v>30597.091473837212</v>
          </cell>
          <cell r="J163">
            <v>27376.938906976746</v>
          </cell>
          <cell r="K163">
            <v>30185.823697674419</v>
          </cell>
          <cell r="L163">
            <v>30347.006058139537</v>
          </cell>
          <cell r="M163">
            <v>30921.257998623827</v>
          </cell>
          <cell r="N163">
            <v>26808.960356211192</v>
          </cell>
          <cell r="O163">
            <v>31589.873674705417</v>
          </cell>
          <cell r="P163">
            <v>29474.029230586402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B164">
            <v>1162</v>
          </cell>
          <cell r="C164">
            <v>2843.2837402483783</v>
          </cell>
          <cell r="D164">
            <v>3096.8169746270742</v>
          </cell>
          <cell r="E164">
            <v>3065.0008198844398</v>
          </cell>
          <cell r="F164">
            <v>3388.765733211977</v>
          </cell>
          <cell r="G164">
            <v>2850.1558653929915</v>
          </cell>
          <cell r="H164">
            <v>2980.9696453304996</v>
          </cell>
          <cell r="I164">
            <v>3075.2738372093027</v>
          </cell>
          <cell r="J164">
            <v>3250.6247093023258</v>
          </cell>
          <cell r="K164">
            <v>2931.149292897549</v>
          </cell>
          <cell r="L164">
            <v>3209.7900612822127</v>
          </cell>
          <cell r="M164">
            <v>3579.177199463079</v>
          </cell>
          <cell r="N164">
            <v>3025.4735932651533</v>
          </cell>
          <cell r="O164">
            <v>3060.9322674418609</v>
          </cell>
          <cell r="P164">
            <v>2867.9494186046513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B165">
            <v>1163</v>
          </cell>
          <cell r="C165">
            <v>3352.2737796832116</v>
          </cell>
          <cell r="D165">
            <v>3491.1946199636368</v>
          </cell>
          <cell r="E165">
            <v>3332.6152661297115</v>
          </cell>
          <cell r="F165">
            <v>3640.0248193685097</v>
          </cell>
          <cell r="G165">
            <v>3464.8534247343928</v>
          </cell>
          <cell r="H165">
            <v>3535.4363962621401</v>
          </cell>
          <cell r="I165">
            <v>3250.7502672566879</v>
          </cell>
          <cell r="J165">
            <v>3132.8176354459383</v>
          </cell>
          <cell r="K165">
            <v>3324.8694209910022</v>
          </cell>
          <cell r="L165">
            <v>3284.9804381686704</v>
          </cell>
          <cell r="M165">
            <v>3780.2222933761072</v>
          </cell>
          <cell r="N165">
            <v>3128.0788451642111</v>
          </cell>
          <cell r="O165">
            <v>3299.5970930232561</v>
          </cell>
          <cell r="P165">
            <v>3363.3235465116281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B166">
            <v>1164</v>
          </cell>
          <cell r="C166">
            <v>232507.28459302327</v>
          </cell>
          <cell r="D166">
            <v>239479.11976744188</v>
          </cell>
          <cell r="E166">
            <v>244451.35639534885</v>
          </cell>
          <cell r="F166">
            <v>244258.14331395351</v>
          </cell>
          <cell r="G166">
            <v>243650.11337642011</v>
          </cell>
          <cell r="H166">
            <v>241255.97024674379</v>
          </cell>
          <cell r="I166">
            <v>232761.87748255813</v>
          </cell>
          <cell r="J166">
            <v>216157.13011046511</v>
          </cell>
          <cell r="K166">
            <v>230002.69817441862</v>
          </cell>
          <cell r="L166">
            <v>223684.75953488375</v>
          </cell>
          <cell r="M166">
            <v>245133.77525287541</v>
          </cell>
          <cell r="N166">
            <v>195077.1465654338</v>
          </cell>
          <cell r="O166">
            <v>182220.32619439135</v>
          </cell>
          <cell r="P166">
            <v>188754.88884892955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2918.7660446549626</v>
          </cell>
          <cell r="AA166">
            <v>10179.699268867325</v>
          </cell>
          <cell r="AB166">
            <v>18025.867309139947</v>
          </cell>
          <cell r="AC166">
            <v>49168.190875514701</v>
          </cell>
          <cell r="AD166">
            <v>50836.470775891903</v>
          </cell>
          <cell r="AE166">
            <v>43631.824749629974</v>
          </cell>
        </row>
        <row r="167">
          <cell r="B167">
            <v>1165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B168">
            <v>1166</v>
          </cell>
          <cell r="C168">
            <v>25630.255813953489</v>
          </cell>
          <cell r="D168">
            <v>26404.364825581397</v>
          </cell>
          <cell r="E168">
            <v>27238.142441860466</v>
          </cell>
          <cell r="F168">
            <v>27168.065406976748</v>
          </cell>
          <cell r="G168">
            <v>25818.033016558387</v>
          </cell>
          <cell r="H168">
            <v>25909.039288653439</v>
          </cell>
          <cell r="I168">
            <v>23325.12887790698</v>
          </cell>
          <cell r="J168">
            <v>22034.852093023255</v>
          </cell>
          <cell r="K168">
            <v>24388.75619476744</v>
          </cell>
          <cell r="L168">
            <v>25077.459191860467</v>
          </cell>
          <cell r="M168">
            <v>28254.693840602973</v>
          </cell>
          <cell r="N168">
            <v>25138.288476921538</v>
          </cell>
          <cell r="O168">
            <v>25138.288476921538</v>
          </cell>
          <cell r="P168">
            <v>27293.549165513545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B169">
            <v>1167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B170">
            <v>1168</v>
          </cell>
          <cell r="C170">
            <v>39091.44021126179</v>
          </cell>
          <cell r="D170">
            <v>41183.443066317595</v>
          </cell>
          <cell r="E170">
            <v>42191.269259264183</v>
          </cell>
          <cell r="F170">
            <v>43290.716015205922</v>
          </cell>
          <cell r="G170">
            <v>42145.458977766619</v>
          </cell>
          <cell r="H170">
            <v>43993.140331502029</v>
          </cell>
          <cell r="I170">
            <v>40267.237436366144</v>
          </cell>
          <cell r="J170">
            <v>36724.575667220546</v>
          </cell>
          <cell r="K170">
            <v>38360.356630813956</v>
          </cell>
          <cell r="L170">
            <v>39220.935811046518</v>
          </cell>
          <cell r="M170">
            <v>44933.498472255851</v>
          </cell>
          <cell r="N170">
            <v>41262.857301367447</v>
          </cell>
          <cell r="O170">
            <v>40722.862738577256</v>
          </cell>
          <cell r="P170">
            <v>42166.509275838485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B171">
            <v>1169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B172">
            <v>1170</v>
          </cell>
          <cell r="C172">
            <v>3948.2389534883723</v>
          </cell>
          <cell r="D172">
            <v>4153.3090116279072</v>
          </cell>
          <cell r="E172">
            <v>4584.1892441860473</v>
          </cell>
          <cell r="F172">
            <v>4599.614825581396</v>
          </cell>
          <cell r="G172">
            <v>5030.6080246611027</v>
          </cell>
          <cell r="H172">
            <v>5320.5696915270701</v>
          </cell>
          <cell r="I172">
            <v>4790.9756860465122</v>
          </cell>
          <cell r="J172">
            <v>4211.6463924418604</v>
          </cell>
          <cell r="K172">
            <v>4983.0017267441863</v>
          </cell>
          <cell r="L172">
            <v>5085.3526656976746</v>
          </cell>
          <cell r="M172">
            <v>5868.3182002116309</v>
          </cell>
          <cell r="N172">
            <v>4958.6800098191879</v>
          </cell>
          <cell r="O172">
            <v>5781.189311986499</v>
          </cell>
          <cell r="P172">
            <v>5901.9732727483406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B173">
            <v>1171</v>
          </cell>
          <cell r="C173">
            <v>114722.88837209303</v>
          </cell>
          <cell r="D173">
            <v>117967.6421511628</v>
          </cell>
          <cell r="E173">
            <v>120677.25872093024</v>
          </cell>
          <cell r="F173">
            <v>120452.29273255815</v>
          </cell>
          <cell r="G173">
            <v>112516.72142782023</v>
          </cell>
          <cell r="H173">
            <v>111903.36126051471</v>
          </cell>
          <cell r="I173">
            <v>113412.70433720932</v>
          </cell>
          <cell r="J173">
            <v>107346.83734883722</v>
          </cell>
          <cell r="K173">
            <v>108730.04136627908</v>
          </cell>
          <cell r="L173">
            <v>114448.24424127907</v>
          </cell>
          <cell r="M173">
            <v>127620.08181943078</v>
          </cell>
          <cell r="N173">
            <v>105598.91286105635</v>
          </cell>
          <cell r="O173">
            <v>124136.92291794094</v>
          </cell>
          <cell r="P173">
            <v>127357.21761452161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B174">
            <v>1172</v>
          </cell>
          <cell r="C174">
            <v>3487.91773255814</v>
          </cell>
          <cell r="D174">
            <v>3612.0706395348839</v>
          </cell>
          <cell r="E174">
            <v>3690.282558139535</v>
          </cell>
          <cell r="F174">
            <v>3666.3959302325584</v>
          </cell>
          <cell r="G174">
            <v>3599.2769150563022</v>
          </cell>
          <cell r="H174">
            <v>3392.6872275821001</v>
          </cell>
          <cell r="I174">
            <v>3166.1603459302328</v>
          </cell>
          <cell r="J174">
            <v>2812.5304273255815</v>
          </cell>
          <cell r="K174">
            <v>3164.9129651162793</v>
          </cell>
          <cell r="L174">
            <v>3203.2340232558145</v>
          </cell>
          <cell r="M174">
            <v>3839.2383233027613</v>
          </cell>
          <cell r="N174">
            <v>3201.0092684145361</v>
          </cell>
          <cell r="O174">
            <v>3616.7700488382029</v>
          </cell>
          <cell r="P174">
            <v>3662.515390606959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B175">
            <v>1173</v>
          </cell>
          <cell r="C175">
            <v>4387.7784944373061</v>
          </cell>
          <cell r="D175">
            <v>4387.7784944373061</v>
          </cell>
          <cell r="E175">
            <v>4387.7784944373061</v>
          </cell>
          <cell r="F175">
            <v>4387.7784944373061</v>
          </cell>
          <cell r="G175">
            <v>4450.0454316311789</v>
          </cell>
          <cell r="H175">
            <v>5065.2531985365258</v>
          </cell>
          <cell r="I175">
            <v>4639.7549574490067</v>
          </cell>
          <cell r="J175">
            <v>4233.0298985394793</v>
          </cell>
          <cell r="K175">
            <v>4551.6509175001793</v>
          </cell>
          <cell r="L175">
            <v>5043.8286810167592</v>
          </cell>
          <cell r="M175">
            <v>5569.2960802006146</v>
          </cell>
          <cell r="N175">
            <v>5101.3650850134982</v>
          </cell>
          <cell r="O175">
            <v>5164.8494587877121</v>
          </cell>
          <cell r="P175">
            <v>5266.6834997505412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B176">
            <v>1174</v>
          </cell>
          <cell r="C176">
            <v>3475.7345930232559</v>
          </cell>
          <cell r="D176">
            <v>3683.9511627906982</v>
          </cell>
          <cell r="E176">
            <v>3860.5779069767445</v>
          </cell>
          <cell r="F176">
            <v>3879.1308139534885</v>
          </cell>
          <cell r="G176">
            <v>3944.993948665408</v>
          </cell>
          <cell r="H176">
            <v>3845.4832977128194</v>
          </cell>
          <cell r="I176">
            <v>4033.3895058139537</v>
          </cell>
          <cell r="J176">
            <v>3938.0718837209301</v>
          </cell>
          <cell r="K176">
            <v>4169.8874825581397</v>
          </cell>
          <cell r="L176">
            <v>4449.8592906976746</v>
          </cell>
          <cell r="M176">
            <v>5079.2719888609017</v>
          </cell>
          <cell r="N176">
            <v>4333.4792427405546</v>
          </cell>
          <cell r="O176">
            <v>5062.9690361871089</v>
          </cell>
          <cell r="P176">
            <v>4836.2119749467975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B177">
            <v>1175</v>
          </cell>
          <cell r="C177">
            <v>13811.581353453292</v>
          </cell>
          <cell r="D177">
            <v>13395.909381215697</v>
          </cell>
          <cell r="E177">
            <v>15788.581462171884</v>
          </cell>
          <cell r="F177">
            <v>18737.458198443957</v>
          </cell>
          <cell r="G177">
            <v>21470.712663741888</v>
          </cell>
          <cell r="H177">
            <v>23438.73887696095</v>
          </cell>
          <cell r="I177">
            <v>22350.447163805929</v>
          </cell>
          <cell r="J177">
            <v>20609.710484453062</v>
          </cell>
          <cell r="K177">
            <v>24366.883430232559</v>
          </cell>
          <cell r="L177">
            <v>23430.997674418606</v>
          </cell>
          <cell r="M177">
            <v>23800.194767441862</v>
          </cell>
          <cell r="N177">
            <v>21963.581686046513</v>
          </cell>
          <cell r="O177">
            <v>18668.052034883724</v>
          </cell>
          <cell r="P177">
            <v>21433.826162790698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B178">
            <v>1176</v>
          </cell>
          <cell r="C178">
            <v>5566.2366279069774</v>
          </cell>
          <cell r="D178">
            <v>5635.4215116279074</v>
          </cell>
          <cell r="E178">
            <v>5759.9485465116286</v>
          </cell>
          <cell r="F178">
            <v>5843.1392441860471</v>
          </cell>
          <cell r="G178">
            <v>4716.5863944399289</v>
          </cell>
          <cell r="H178">
            <v>5256.6816024735972</v>
          </cell>
          <cell r="I178">
            <v>5336.9551505956661</v>
          </cell>
          <cell r="J178">
            <v>4921.6342870590543</v>
          </cell>
          <cell r="K178">
            <v>5572.303913437454</v>
          </cell>
          <cell r="L178">
            <v>5204.738759273353</v>
          </cell>
          <cell r="M178">
            <v>6315.113598380668</v>
          </cell>
          <cell r="N178">
            <v>5432.0263630587197</v>
          </cell>
          <cell r="O178">
            <v>5898.1264599691303</v>
          </cell>
          <cell r="P178">
            <v>6107.2180922280068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B179">
            <v>1177</v>
          </cell>
          <cell r="C179">
            <v>3719.6947674418607</v>
          </cell>
          <cell r="D179">
            <v>4205.897965116279</v>
          </cell>
          <cell r="E179">
            <v>3761.0119186046513</v>
          </cell>
          <cell r="F179">
            <v>3918.0401162790699</v>
          </cell>
          <cell r="G179">
            <v>3880.9055232558144</v>
          </cell>
          <cell r="H179">
            <v>4318.5968023255818</v>
          </cell>
          <cell r="I179">
            <v>3845.1235465116283</v>
          </cell>
          <cell r="J179">
            <v>3730.9857558139538</v>
          </cell>
          <cell r="K179">
            <v>3981.574709302326</v>
          </cell>
          <cell r="L179">
            <v>4061.29273255814</v>
          </cell>
          <cell r="M179">
            <v>4117.4506831836607</v>
          </cell>
          <cell r="N179">
            <v>3436.7208848259875</v>
          </cell>
          <cell r="O179">
            <v>4186.0218683214198</v>
          </cell>
          <cell r="P179">
            <v>3991.0491154760434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B180">
            <v>1178</v>
          </cell>
          <cell r="C180">
            <v>8266.8741279069782</v>
          </cell>
          <cell r="D180">
            <v>8601.4979651162794</v>
          </cell>
          <cell r="E180">
            <v>8862.2555232558152</v>
          </cell>
          <cell r="F180">
            <v>9157.4616279069778</v>
          </cell>
          <cell r="G180">
            <v>9552.6787046193203</v>
          </cell>
          <cell r="H180">
            <v>9491.9362802017713</v>
          </cell>
          <cell r="I180">
            <v>9020.0441598837224</v>
          </cell>
          <cell r="J180">
            <v>8806.0933604651163</v>
          </cell>
          <cell r="K180">
            <v>9615.6171279069767</v>
          </cell>
          <cell r="L180">
            <v>9404.1398895348848</v>
          </cell>
          <cell r="M180">
            <v>11354.165035086626</v>
          </cell>
          <cell r="N180">
            <v>10525.175273096522</v>
          </cell>
          <cell r="O180">
            <v>10237.959324204676</v>
          </cell>
          <cell r="P180">
            <v>10265.973216054106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B181">
            <v>1179</v>
          </cell>
          <cell r="C181">
            <v>2257.6700581395348</v>
          </cell>
          <cell r="D181">
            <v>2501.4863372093023</v>
          </cell>
          <cell r="E181">
            <v>2456.4758720930236</v>
          </cell>
          <cell r="F181">
            <v>2691.0636627906979</v>
          </cell>
          <cell r="G181">
            <v>2873.9450581395349</v>
          </cell>
          <cell r="H181">
            <v>2942.8037790697676</v>
          </cell>
          <cell r="I181">
            <v>2643.453488372093</v>
          </cell>
          <cell r="J181">
            <v>2493.15</v>
          </cell>
          <cell r="K181">
            <v>2800.5776162790698</v>
          </cell>
          <cell r="L181">
            <v>2769.5058139534885</v>
          </cell>
          <cell r="M181">
            <v>2642.1668736502065</v>
          </cell>
          <cell r="N181">
            <v>2674.8332621650839</v>
          </cell>
          <cell r="O181">
            <v>2904.3498291672204</v>
          </cell>
          <cell r="P181">
            <v>2769.0736411224111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B182">
            <v>1180</v>
          </cell>
          <cell r="C182">
            <v>4080.8979970326413</v>
          </cell>
          <cell r="D182">
            <v>4414.57273876</v>
          </cell>
          <cell r="E182">
            <v>4173.8425639141169</v>
          </cell>
          <cell r="F182">
            <v>4554.9903237013123</v>
          </cell>
          <cell r="G182">
            <v>4515.7775893274447</v>
          </cell>
          <cell r="H182">
            <v>4975.9998811971536</v>
          </cell>
          <cell r="I182">
            <v>4515.9548736818315</v>
          </cell>
          <cell r="J182">
            <v>4492.7345682135856</v>
          </cell>
          <cell r="K182">
            <v>4981.7998173479818</v>
          </cell>
          <cell r="L182">
            <v>5162.1321175197454</v>
          </cell>
          <cell r="M182">
            <v>5874.5850632130114</v>
          </cell>
          <cell r="N182">
            <v>4814.6835837477174</v>
          </cell>
          <cell r="O182">
            <v>5043.3401162790706</v>
          </cell>
          <cell r="P182">
            <v>5574.6305232558143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B183">
            <v>1181</v>
          </cell>
          <cell r="C183">
            <v>19860.906104651163</v>
          </cell>
          <cell r="D183">
            <v>20486.093023255817</v>
          </cell>
          <cell r="E183">
            <v>20493.959302325584</v>
          </cell>
          <cell r="F183">
            <v>19205.740988372094</v>
          </cell>
          <cell r="G183">
            <v>18598.838372093025</v>
          </cell>
          <cell r="H183">
            <v>18784.77034883721</v>
          </cell>
          <cell r="I183">
            <v>21287.551744186047</v>
          </cell>
          <cell r="J183">
            <v>20188.12412790698</v>
          </cell>
          <cell r="K183">
            <v>21110.484312516164</v>
          </cell>
          <cell r="L183">
            <v>21319.49900867969</v>
          </cell>
          <cell r="M183">
            <v>24020.61200525449</v>
          </cell>
          <cell r="N183">
            <v>20049.332778147495</v>
          </cell>
          <cell r="O183">
            <v>22160.625430949887</v>
          </cell>
          <cell r="P183">
            <v>21398.106089316498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201</v>
          </cell>
        </row>
        <row r="184">
          <cell r="B184">
            <v>1182</v>
          </cell>
          <cell r="C184">
            <v>0</v>
          </cell>
          <cell r="D184">
            <v>0</v>
          </cell>
          <cell r="E184">
            <v>5.4968023255813954</v>
          </cell>
          <cell r="F184">
            <v>107.14447674418605</v>
          </cell>
          <cell r="G184">
            <v>264.34534883720931</v>
          </cell>
          <cell r="H184">
            <v>353.65639534883724</v>
          </cell>
          <cell r="I184">
            <v>427.88720930232563</v>
          </cell>
          <cell r="J184">
            <v>449.37558139534889</v>
          </cell>
          <cell r="K184">
            <v>506.07994186046517</v>
          </cell>
          <cell r="L184">
            <v>506.33895348837211</v>
          </cell>
          <cell r="M184">
            <v>628.96656976744191</v>
          </cell>
          <cell r="N184">
            <v>579.40295429023593</v>
          </cell>
          <cell r="O184">
            <v>542.59929620921719</v>
          </cell>
          <cell r="P184">
            <v>513.28466846216054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B185">
            <v>1183</v>
          </cell>
          <cell r="C185">
            <v>14782.834212880542</v>
          </cell>
          <cell r="D185">
            <v>15189.137119857285</v>
          </cell>
          <cell r="E185">
            <v>15386.724619857285</v>
          </cell>
          <cell r="F185">
            <v>15238.157468694495</v>
          </cell>
          <cell r="G185">
            <v>14879.313785565369</v>
          </cell>
          <cell r="H185">
            <v>14479.172283799708</v>
          </cell>
          <cell r="I185">
            <v>14384.455281976745</v>
          </cell>
          <cell r="J185">
            <v>14001.56923255814</v>
          </cell>
          <cell r="K185">
            <v>16193.083116279071</v>
          </cell>
          <cell r="L185">
            <v>15770.879581395349</v>
          </cell>
          <cell r="M185">
            <v>17639.626888532704</v>
          </cell>
          <cell r="N185">
            <v>15658.806030737798</v>
          </cell>
          <cell r="O185">
            <v>15748.808638131231</v>
          </cell>
          <cell r="P185">
            <v>17197.364182399651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B186">
            <v>1184</v>
          </cell>
          <cell r="C186">
            <v>14632.599824072033</v>
          </cell>
          <cell r="D186">
            <v>16048.834224918441</v>
          </cell>
          <cell r="E186">
            <v>16585.96449450107</v>
          </cell>
          <cell r="F186">
            <v>17893.568645000949</v>
          </cell>
          <cell r="G186">
            <v>18759.782884820648</v>
          </cell>
          <cell r="H186">
            <v>19819.63926136147</v>
          </cell>
          <cell r="I186">
            <v>18496.666249883765</v>
          </cell>
          <cell r="J186">
            <v>17222.339389652694</v>
          </cell>
          <cell r="K186">
            <v>19018.190190795311</v>
          </cell>
          <cell r="L186">
            <v>19129.177186539793</v>
          </cell>
          <cell r="M186">
            <v>21204.35497774155</v>
          </cell>
          <cell r="N186">
            <v>17693.488556972279</v>
          </cell>
          <cell r="O186">
            <v>17137.422419646602</v>
          </cell>
          <cell r="P186">
            <v>17465.357854595841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B187">
            <v>1185</v>
          </cell>
          <cell r="C187">
            <v>3425.6877906976747</v>
          </cell>
          <cell r="D187">
            <v>3534.7508720930236</v>
          </cell>
          <cell r="E187">
            <v>3605.8927325581399</v>
          </cell>
          <cell r="F187">
            <v>3605.8927325581399</v>
          </cell>
          <cell r="G187">
            <v>2922.0137899893971</v>
          </cell>
          <cell r="H187">
            <v>2607.8677892945593</v>
          </cell>
          <cell r="I187">
            <v>2740.0076511627908</v>
          </cell>
          <cell r="J187">
            <v>2303.1604622093023</v>
          </cell>
          <cell r="K187">
            <v>2610.024392441861</v>
          </cell>
          <cell r="L187">
            <v>2490.8208139534886</v>
          </cell>
          <cell r="M187">
            <v>2770.3959316255819</v>
          </cell>
          <cell r="N187">
            <v>2427.4816979651164</v>
          </cell>
          <cell r="O187">
            <v>2549.7567669588752</v>
          </cell>
          <cell r="P187">
            <v>2512.2740633058652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B188">
            <v>1186</v>
          </cell>
          <cell r="C188">
            <v>0</v>
          </cell>
          <cell r="D188">
            <v>640.67730287655058</v>
          </cell>
          <cell r="E188">
            <v>980.31285040472244</v>
          </cell>
          <cell r="F188">
            <v>1202.0469493115666</v>
          </cell>
          <cell r="G188">
            <v>1207.1049313088361</v>
          </cell>
          <cell r="H188">
            <v>1271.2467089514419</v>
          </cell>
          <cell r="I188">
            <v>1407.8137110684804</v>
          </cell>
          <cell r="J188">
            <v>1671.225889425885</v>
          </cell>
          <cell r="K188">
            <v>1603.6062681399417</v>
          </cell>
          <cell r="L188">
            <v>1694.540416661705</v>
          </cell>
          <cell r="M188">
            <v>1762.8478655368699</v>
          </cell>
          <cell r="N188">
            <v>1608.508345948951</v>
          </cell>
          <cell r="O188">
            <v>1549.9967937998138</v>
          </cell>
          <cell r="P188">
            <v>1586.3229253721202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B189">
            <v>1187</v>
          </cell>
          <cell r="C189">
            <v>1280.3424418604652</v>
          </cell>
          <cell r="D189">
            <v>1419.7098837209303</v>
          </cell>
          <cell r="E189">
            <v>1673.1863372093026</v>
          </cell>
          <cell r="F189">
            <v>1728.7587209302326</v>
          </cell>
          <cell r="G189">
            <v>1915.2234310867329</v>
          </cell>
          <cell r="H189">
            <v>1953.9561628695917</v>
          </cell>
          <cell r="I189">
            <v>1954.4318110465117</v>
          </cell>
          <cell r="J189">
            <v>1782.0810610465119</v>
          </cell>
          <cell r="K189">
            <v>2216.653168604651</v>
          </cell>
          <cell r="L189">
            <v>2394.9649273255818</v>
          </cell>
          <cell r="M189">
            <v>2849.7972742761635</v>
          </cell>
          <cell r="N189">
            <v>2564.1465681082841</v>
          </cell>
          <cell r="O189">
            <v>2784.1655599186979</v>
          </cell>
          <cell r="P189">
            <v>2882.8656683943977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B190">
            <v>1188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B191">
            <v>1189</v>
          </cell>
          <cell r="C191">
            <v>61949.054026511032</v>
          </cell>
          <cell r="D191">
            <v>64941.148661192929</v>
          </cell>
          <cell r="E191">
            <v>66364.836926183838</v>
          </cell>
          <cell r="F191">
            <v>65360.362490082844</v>
          </cell>
          <cell r="G191">
            <v>67399.444089875848</v>
          </cell>
          <cell r="H191">
            <v>69729.739557417633</v>
          </cell>
          <cell r="I191">
            <v>69137.734781781488</v>
          </cell>
          <cell r="J191">
            <v>64960.245113372097</v>
          </cell>
          <cell r="K191">
            <v>72289.301354651165</v>
          </cell>
          <cell r="L191">
            <v>74208.000880813954</v>
          </cell>
          <cell r="M191">
            <v>83455.938172598137</v>
          </cell>
          <cell r="N191">
            <v>75905.803496689521</v>
          </cell>
          <cell r="O191">
            <v>77522.481227369703</v>
          </cell>
          <cell r="P191">
            <v>80956.012739317099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B192">
            <v>1190</v>
          </cell>
          <cell r="C192">
            <v>8478.7583237113176</v>
          </cell>
          <cell r="D192">
            <v>9368.0166444423339</v>
          </cell>
          <cell r="E192">
            <v>10122.885364963324</v>
          </cell>
          <cell r="F192">
            <v>11132.483650359387</v>
          </cell>
          <cell r="G192">
            <v>14035.346060794303</v>
          </cell>
          <cell r="H192">
            <v>14659.220104149008</v>
          </cell>
          <cell r="I192">
            <v>13095.193547319373</v>
          </cell>
          <cell r="J192">
            <v>12587.397982890085</v>
          </cell>
          <cell r="K192">
            <v>14072.198013951291</v>
          </cell>
          <cell r="L192">
            <v>14239.5297154487</v>
          </cell>
          <cell r="M192">
            <v>14469.247841556269</v>
          </cell>
          <cell r="N192">
            <v>13928.468537515781</v>
          </cell>
          <cell r="O192">
            <v>12969.017523288334</v>
          </cell>
          <cell r="P192">
            <v>13414.428052264786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B193">
            <v>1191</v>
          </cell>
          <cell r="C193">
            <v>206784.19198903261</v>
          </cell>
          <cell r="D193">
            <v>216916.39267836412</v>
          </cell>
          <cell r="E193">
            <v>231248.62360281014</v>
          </cell>
          <cell r="F193">
            <v>237274.64636770423</v>
          </cell>
          <cell r="G193">
            <v>230997.53932093957</v>
          </cell>
          <cell r="H193">
            <v>241124.60535638654</v>
          </cell>
          <cell r="I193">
            <v>220703.08376424553</v>
          </cell>
          <cell r="J193">
            <v>201285.89929958683</v>
          </cell>
          <cell r="K193">
            <v>222521.67014389482</v>
          </cell>
          <cell r="L193">
            <v>226433.28956695588</v>
          </cell>
          <cell r="M193">
            <v>243996.51289391739</v>
          </cell>
          <cell r="N193">
            <v>216953.24287825322</v>
          </cell>
          <cell r="O193">
            <v>225302.47993734095</v>
          </cell>
          <cell r="P193">
            <v>217655.78921846615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1792.1024243699278</v>
          </cell>
          <cell r="X193">
            <v>2223.2687802731807</v>
          </cell>
          <cell r="Y193">
            <v>1985.2556254208635</v>
          </cell>
          <cell r="Z193">
            <v>2386.5524118931153</v>
          </cell>
          <cell r="AA193">
            <v>2965.6429050790139</v>
          </cell>
          <cell r="AB193">
            <v>3099.438990703085</v>
          </cell>
          <cell r="AC193">
            <v>3314.88</v>
          </cell>
          <cell r="AD193">
            <v>3641.11</v>
          </cell>
        </row>
        <row r="194">
          <cell r="B194">
            <v>1192</v>
          </cell>
          <cell r="C194">
            <v>55625.788081395352</v>
          </cell>
          <cell r="D194">
            <v>56254.783430232565</v>
          </cell>
          <cell r="E194">
            <v>56838.710755813961</v>
          </cell>
          <cell r="F194">
            <v>56960.235174418609</v>
          </cell>
          <cell r="G194">
            <v>65577.097243254364</v>
          </cell>
          <cell r="H194">
            <v>59609.087185682132</v>
          </cell>
          <cell r="I194">
            <v>57063.675497093027</v>
          </cell>
          <cell r="J194">
            <v>50491.399526162793</v>
          </cell>
          <cell r="K194">
            <v>56250.76376162791</v>
          </cell>
          <cell r="L194">
            <v>55271.332491279078</v>
          </cell>
          <cell r="M194">
            <v>58834.429695852523</v>
          </cell>
          <cell r="N194">
            <v>51547.984060973591</v>
          </cell>
          <cell r="O194">
            <v>54532.389974968435</v>
          </cell>
          <cell r="P194">
            <v>58593.044703855798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B195">
            <v>1193</v>
          </cell>
          <cell r="C195">
            <v>18381.671511627908</v>
          </cell>
          <cell r="D195">
            <v>18919.993604651165</v>
          </cell>
          <cell r="E195">
            <v>17652.574322908473</v>
          </cell>
          <cell r="F195">
            <v>18380.827929042767</v>
          </cell>
          <cell r="G195">
            <v>18351.584002563734</v>
          </cell>
          <cell r="H195">
            <v>19400.33606118655</v>
          </cell>
          <cell r="I195">
            <v>18443.437726744185</v>
          </cell>
          <cell r="J195">
            <v>16681.757956395348</v>
          </cell>
          <cell r="K195">
            <v>18517.921604651165</v>
          </cell>
          <cell r="L195">
            <v>18599.685052325582</v>
          </cell>
          <cell r="M195">
            <v>20390.201335604226</v>
          </cell>
          <cell r="N195">
            <v>17332.825682275241</v>
          </cell>
          <cell r="O195">
            <v>18876.006359232317</v>
          </cell>
          <cell r="P195">
            <v>19534.642576414972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612.67600000000004</v>
          </cell>
          <cell r="Z195">
            <v>942.71199999999999</v>
          </cell>
          <cell r="AA195">
            <v>1196.423</v>
          </cell>
          <cell r="AB195">
            <v>1000.585</v>
          </cell>
          <cell r="AC195">
            <v>1043.605</v>
          </cell>
          <cell r="AD195">
            <v>1074.175</v>
          </cell>
        </row>
        <row r="196">
          <cell r="B196">
            <v>1194</v>
          </cell>
          <cell r="C196">
            <v>83343.140406976745</v>
          </cell>
          <cell r="D196">
            <v>85584.713372093029</v>
          </cell>
          <cell r="E196">
            <v>88212.760465116284</v>
          </cell>
          <cell r="F196">
            <v>87950.141860465126</v>
          </cell>
          <cell r="G196">
            <v>89318.212870505871</v>
          </cell>
          <cell r="H196">
            <v>86641.589179323855</v>
          </cell>
          <cell r="I196">
            <v>82343.278011627917</v>
          </cell>
          <cell r="J196">
            <v>76653.315654069767</v>
          </cell>
          <cell r="K196">
            <v>78409.743627906981</v>
          </cell>
          <cell r="L196">
            <v>88236.559892441874</v>
          </cell>
          <cell r="M196">
            <v>98305.615254091215</v>
          </cell>
          <cell r="N196">
            <v>86118.573381200986</v>
          </cell>
          <cell r="O196">
            <v>85517.285722676956</v>
          </cell>
          <cell r="P196">
            <v>87355.047140648312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B197">
            <v>1195</v>
          </cell>
          <cell r="C197">
            <v>13305.664873200849</v>
          </cell>
          <cell r="D197">
            <v>14093.500293324585</v>
          </cell>
          <cell r="E197">
            <v>14227.599939303091</v>
          </cell>
          <cell r="F197">
            <v>15145.810015239265</v>
          </cell>
          <cell r="G197">
            <v>17095.276958136623</v>
          </cell>
          <cell r="H197">
            <v>18181.840211128052</v>
          </cell>
          <cell r="I197">
            <v>15361.672996056461</v>
          </cell>
          <cell r="J197">
            <v>13093.946842578409</v>
          </cell>
          <cell r="K197">
            <v>14177.290897188695</v>
          </cell>
          <cell r="L197">
            <v>16148.146387881561</v>
          </cell>
          <cell r="M197">
            <v>17656.323837209304</v>
          </cell>
          <cell r="N197">
            <v>16459.335174418607</v>
          </cell>
          <cell r="O197">
            <v>16407.1875</v>
          </cell>
          <cell r="P197">
            <v>16395.205813953489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B198">
            <v>1196</v>
          </cell>
          <cell r="C198">
            <v>4355.6016023286174</v>
          </cell>
          <cell r="D198">
            <v>4560.8497068334555</v>
          </cell>
          <cell r="E198">
            <v>4507.564141240854</v>
          </cell>
          <cell r="F198">
            <v>4833.1981531956444</v>
          </cell>
          <cell r="G198">
            <v>5536.3237828254014</v>
          </cell>
          <cell r="H198">
            <v>5746.7217100091357</v>
          </cell>
          <cell r="I198">
            <v>6287.7404737991574</v>
          </cell>
          <cell r="J198">
            <v>5734.5528401543315</v>
          </cell>
          <cell r="K198">
            <v>6292.7531006136633</v>
          </cell>
          <cell r="L198">
            <v>6105.7162003334315</v>
          </cell>
          <cell r="M198">
            <v>6771.9426627906978</v>
          </cell>
          <cell r="N198">
            <v>5455.5051279069767</v>
          </cell>
          <cell r="O198">
            <v>6112.0125000000007</v>
          </cell>
          <cell r="P198">
            <v>5921.2552325581401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B199">
            <v>1197</v>
          </cell>
          <cell r="C199">
            <v>52573.350012939511</v>
          </cell>
          <cell r="D199">
            <v>55089.794331582692</v>
          </cell>
          <cell r="E199">
            <v>53490.181043580727</v>
          </cell>
          <cell r="F199">
            <v>57532.170098655253</v>
          </cell>
          <cell r="G199">
            <v>56010.155016680248</v>
          </cell>
          <cell r="H199">
            <v>58465.672682266588</v>
          </cell>
          <cell r="I199">
            <v>53514.050282241238</v>
          </cell>
          <cell r="J199">
            <v>48805.950295331888</v>
          </cell>
          <cell r="K199">
            <v>53290.82140355157</v>
          </cell>
          <cell r="L199">
            <v>58032.067275482441</v>
          </cell>
          <cell r="M199">
            <v>65384.546387308277</v>
          </cell>
          <cell r="N199">
            <v>55678.847093023258</v>
          </cell>
          <cell r="O199">
            <v>58397.578671755029</v>
          </cell>
          <cell r="P199">
            <v>61787.085991098917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B200">
            <v>1198</v>
          </cell>
          <cell r="C200">
            <v>5014.6708797993215</v>
          </cell>
          <cell r="D200">
            <v>6557.8282945289011</v>
          </cell>
          <cell r="E200">
            <v>6659.4822556696445</v>
          </cell>
          <cell r="F200">
            <v>6716.964799995736</v>
          </cell>
          <cell r="G200">
            <v>6659.9217436148328</v>
          </cell>
          <cell r="H200">
            <v>6917.530634315015</v>
          </cell>
          <cell r="I200">
            <v>6597.1333576400357</v>
          </cell>
          <cell r="J200">
            <v>6231.3869046502359</v>
          </cell>
          <cell r="K200">
            <v>6568.4190011052096</v>
          </cell>
          <cell r="L200">
            <v>6465.395622575973</v>
          </cell>
          <cell r="M200">
            <v>6973.2197746417905</v>
          </cell>
          <cell r="N200">
            <v>5960.1459434414792</v>
          </cell>
          <cell r="O200">
            <v>5565.9055103233768</v>
          </cell>
          <cell r="P200">
            <v>5817.4135321760687</v>
          </cell>
          <cell r="Q200">
            <v>572.3769655369947</v>
          </cell>
          <cell r="R200">
            <v>748.51370103979946</v>
          </cell>
          <cell r="S200">
            <v>760.11653345038496</v>
          </cell>
          <cell r="T200">
            <v>766.67761892964381</v>
          </cell>
          <cell r="U200">
            <v>760.16669681753035</v>
          </cell>
          <cell r="V200">
            <v>789.57030050133221</v>
          </cell>
          <cell r="W200">
            <v>753</v>
          </cell>
          <cell r="X200">
            <v>787</v>
          </cell>
          <cell r="Y200">
            <v>840</v>
          </cell>
          <cell r="Z200">
            <v>841</v>
          </cell>
          <cell r="AA200">
            <v>947.55203619909503</v>
          </cell>
          <cell r="AB200">
            <v>790.89517345399702</v>
          </cell>
          <cell r="AC200">
            <v>858.75867269984928</v>
          </cell>
          <cell r="AD200">
            <v>889.20211161387635</v>
          </cell>
        </row>
        <row r="201">
          <cell r="B201">
            <v>1199</v>
          </cell>
          <cell r="C201">
            <v>12834.975872093024</v>
          </cell>
          <cell r="D201">
            <v>13416.409011627908</v>
          </cell>
          <cell r="E201">
            <v>13883.474127906979</v>
          </cell>
          <cell r="F201">
            <v>14347.769658352505</v>
          </cell>
          <cell r="G201">
            <v>17128.546862617455</v>
          </cell>
          <cell r="H201">
            <v>15371.009736054333</v>
          </cell>
          <cell r="I201">
            <v>14259.280622093023</v>
          </cell>
          <cell r="J201">
            <v>13419.200485465117</v>
          </cell>
          <cell r="K201">
            <v>14814.903732558141</v>
          </cell>
          <cell r="L201">
            <v>15466.821514534884</v>
          </cell>
          <cell r="M201">
            <v>17243.108750175001</v>
          </cell>
          <cell r="N201">
            <v>13421.984662858436</v>
          </cell>
          <cell r="O201">
            <v>15757.915935670106</v>
          </cell>
          <cell r="P201">
            <v>17008.330160522732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B202">
            <v>1200</v>
          </cell>
          <cell r="C202">
            <v>4169.8288641315312</v>
          </cell>
          <cell r="D202">
            <v>4144.3770411778632</v>
          </cell>
          <cell r="E202">
            <v>5238.8223060522823</v>
          </cell>
          <cell r="F202">
            <v>5128.9811496978573</v>
          </cell>
          <cell r="G202">
            <v>5891.8934742694692</v>
          </cell>
          <cell r="H202">
            <v>6194.3980978195041</v>
          </cell>
          <cell r="I202">
            <v>5698.6750321271566</v>
          </cell>
          <cell r="J202">
            <v>4265.4542080154861</v>
          </cell>
          <cell r="K202">
            <v>5270.7594815615985</v>
          </cell>
          <cell r="L202">
            <v>5572.3330499952035</v>
          </cell>
          <cell r="M202">
            <v>6012.1587209302334</v>
          </cell>
          <cell r="N202">
            <v>5046.8458333333338</v>
          </cell>
          <cell r="O202">
            <v>5479.8951550387601</v>
          </cell>
          <cell r="P202">
            <v>5377.4075581395355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B203">
            <v>1201</v>
          </cell>
          <cell r="C203">
            <v>12805.275872093025</v>
          </cell>
          <cell r="D203">
            <v>14683.781686046514</v>
          </cell>
          <cell r="E203">
            <v>13689.119476744187</v>
          </cell>
          <cell r="F203">
            <v>14784.259011627908</v>
          </cell>
          <cell r="G203">
            <v>15879.398546511629</v>
          </cell>
          <cell r="H203">
            <v>17143.538372093026</v>
          </cell>
          <cell r="I203">
            <v>13431.287790697676</v>
          </cell>
          <cell r="J203">
            <v>11029.194767441861</v>
          </cell>
          <cell r="K203">
            <v>12294.591279069768</v>
          </cell>
          <cell r="L203">
            <v>12831.359302325582</v>
          </cell>
          <cell r="M203">
            <v>11994.473546511628</v>
          </cell>
          <cell r="N203">
            <v>10198.861046511629</v>
          </cell>
          <cell r="O203">
            <v>10301.928488372094</v>
          </cell>
          <cell r="P203">
            <v>10863.101162790699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10093.5</v>
          </cell>
          <cell r="X203">
            <v>12316.766550522649</v>
          </cell>
          <cell r="Y203">
            <v>12976.25625</v>
          </cell>
          <cell r="Z203">
            <v>13171.87715582451</v>
          </cell>
          <cell r="AA203">
            <v>13865.389458272328</v>
          </cell>
          <cell r="AB203">
            <v>13069.945403899721</v>
          </cell>
          <cell r="AC203">
            <v>13703.988218793827</v>
          </cell>
          <cell r="AD203">
            <v>13573.811157024793</v>
          </cell>
          <cell r="AE203">
            <v>12473.463595041321</v>
          </cell>
        </row>
        <row r="204">
          <cell r="B204">
            <v>1202</v>
          </cell>
          <cell r="C204">
            <v>0</v>
          </cell>
          <cell r="D204">
            <v>60.444603294199901</v>
          </cell>
          <cell r="E204">
            <v>2822.7196132915788</v>
          </cell>
          <cell r="F204">
            <v>3406.1184364494998</v>
          </cell>
          <cell r="G204">
            <v>3354.2343762812693</v>
          </cell>
          <cell r="H204">
            <v>3491.3107821578287</v>
          </cell>
          <cell r="I204">
            <v>3938.2649055449961</v>
          </cell>
          <cell r="J204">
            <v>3789.2439462736397</v>
          </cell>
          <cell r="K204">
            <v>3880.2177787344858</v>
          </cell>
          <cell r="L204">
            <v>4210.0804662743394</v>
          </cell>
          <cell r="M204">
            <v>4515.3675723349843</v>
          </cell>
          <cell r="N204">
            <v>4139.7140090777712</v>
          </cell>
          <cell r="O204">
            <v>4219.7260401526637</v>
          </cell>
          <cell r="P204">
            <v>5182.2951136450738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B205">
            <v>1203</v>
          </cell>
          <cell r="C205">
            <v>8983.3179244637613</v>
          </cell>
          <cell r="D205">
            <v>9682.7575071835963</v>
          </cell>
          <cell r="E205">
            <v>10125.092546358052</v>
          </cell>
          <cell r="F205">
            <v>10358.878286415687</v>
          </cell>
          <cell r="G205">
            <v>9459.1253290041022</v>
          </cell>
          <cell r="H205">
            <v>9873.8188669785559</v>
          </cell>
          <cell r="I205">
            <v>9037.5773523854405</v>
          </cell>
          <cell r="J205">
            <v>8247.2716001797835</v>
          </cell>
          <cell r="K205">
            <v>10845.163928625741</v>
          </cell>
          <cell r="L205">
            <v>9247.6744186046526</v>
          </cell>
          <cell r="M205">
            <v>12597.884302325583</v>
          </cell>
          <cell r="N205">
            <v>11923.101453488372</v>
          </cell>
          <cell r="O205">
            <v>10066.593316313914</v>
          </cell>
          <cell r="P205">
            <v>10652.21946774195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B206">
            <v>1204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B207">
            <v>1205</v>
          </cell>
          <cell r="C207">
            <v>1033.4706779719845</v>
          </cell>
          <cell r="D207">
            <v>1458.2516053204465</v>
          </cell>
          <cell r="E207">
            <v>1623.6002073022719</v>
          </cell>
          <cell r="F207">
            <v>1914.2428776891045</v>
          </cell>
          <cell r="G207">
            <v>2425.4208902907326</v>
          </cell>
          <cell r="H207">
            <v>2638.2532947779605</v>
          </cell>
          <cell r="I207">
            <v>2230.5504809672311</v>
          </cell>
          <cell r="J207">
            <v>2049.7539333345262</v>
          </cell>
          <cell r="K207">
            <v>2485.0088493508924</v>
          </cell>
          <cell r="L207">
            <v>2329.6777949005327</v>
          </cell>
          <cell r="M207">
            <v>2641.9761627906978</v>
          </cell>
          <cell r="N207">
            <v>2315.8709302325583</v>
          </cell>
          <cell r="O207">
            <v>2207.2875000000004</v>
          </cell>
          <cell r="P207">
            <v>2348.535174418605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B208">
            <v>1206</v>
          </cell>
          <cell r="C208">
            <v>430.92819767441864</v>
          </cell>
          <cell r="D208">
            <v>529.93779069767447</v>
          </cell>
          <cell r="E208">
            <v>566.60232558139535</v>
          </cell>
          <cell r="F208">
            <v>566.60232558139535</v>
          </cell>
          <cell r="G208">
            <v>511.2290357646196</v>
          </cell>
          <cell r="H208">
            <v>554.95977027984486</v>
          </cell>
          <cell r="I208">
            <v>491.30590325314506</v>
          </cell>
          <cell r="J208">
            <v>504.88282848837213</v>
          </cell>
          <cell r="K208">
            <v>588.16984011627915</v>
          </cell>
          <cell r="L208">
            <v>562.81749418604659</v>
          </cell>
          <cell r="M208">
            <v>761.36290448057866</v>
          </cell>
          <cell r="N208">
            <v>694.59288162134476</v>
          </cell>
          <cell r="O208">
            <v>690.09087995896039</v>
          </cell>
          <cell r="P208">
            <v>876.68067962012651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B209">
            <v>1207</v>
          </cell>
          <cell r="C209">
            <v>1536.030134698902</v>
          </cell>
          <cell r="D209">
            <v>1536.030134698902</v>
          </cell>
          <cell r="E209">
            <v>1536.030134698902</v>
          </cell>
          <cell r="F209">
            <v>1536.030134698902</v>
          </cell>
          <cell r="G209">
            <v>1536.030134698902</v>
          </cell>
          <cell r="H209">
            <v>1536.030134698902</v>
          </cell>
          <cell r="I209">
            <v>1536.0348837209303</v>
          </cell>
          <cell r="J209">
            <v>1536.0348837209303</v>
          </cell>
          <cell r="K209">
            <v>1536.0348837209303</v>
          </cell>
          <cell r="L209">
            <v>1536.0348837209303</v>
          </cell>
          <cell r="M209">
            <v>1704.2011378052898</v>
          </cell>
          <cell r="N209">
            <v>1375.8515410735276</v>
          </cell>
          <cell r="O209">
            <v>1453.9637099677402</v>
          </cell>
          <cell r="P209">
            <v>1524.8088530527491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B210">
            <v>1208</v>
          </cell>
          <cell r="C210">
            <v>1328.4802325581397</v>
          </cell>
          <cell r="D210">
            <v>1459.223546511628</v>
          </cell>
          <cell r="E210">
            <v>1428.6601744186048</v>
          </cell>
          <cell r="F210">
            <v>1611.8197674418607</v>
          </cell>
          <cell r="G210">
            <v>1563.4709302325582</v>
          </cell>
          <cell r="H210">
            <v>1788.4561046511628</v>
          </cell>
          <cell r="I210">
            <v>1478.5438953488374</v>
          </cell>
          <cell r="J210">
            <v>1436.9581395348839</v>
          </cell>
          <cell r="K210">
            <v>1575.7404069767442</v>
          </cell>
          <cell r="L210">
            <v>1409.6399199702507</v>
          </cell>
          <cell r="M210">
            <v>1588.236832907658</v>
          </cell>
          <cell r="N210">
            <v>1478.1798972334157</v>
          </cell>
          <cell r="O210">
            <v>1501.8566353060614</v>
          </cell>
          <cell r="P210">
            <v>1452.6204153774947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B211">
            <v>1209</v>
          </cell>
          <cell r="C211">
            <v>1322.2063953488373</v>
          </cell>
          <cell r="D211">
            <v>1316.1436046511628</v>
          </cell>
          <cell r="E211">
            <v>1377.9898255813955</v>
          </cell>
          <cell r="F211">
            <v>1409.9537790697675</v>
          </cell>
          <cell r="G211">
            <v>1521.568604651163</v>
          </cell>
          <cell r="H211">
            <v>1560.2764534883722</v>
          </cell>
          <cell r="I211">
            <v>1546.0979651162793</v>
          </cell>
          <cell r="J211">
            <v>1454.3119186046513</v>
          </cell>
          <cell r="K211">
            <v>1703.4043604651165</v>
          </cell>
          <cell r="L211">
            <v>1537.1294258370247</v>
          </cell>
          <cell r="M211">
            <v>1731.8788553548379</v>
          </cell>
          <cell r="N211">
            <v>1801.7943330537853</v>
          </cell>
          <cell r="O211">
            <v>1815.8297665080374</v>
          </cell>
          <cell r="P211">
            <v>1757.9482968744305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B212">
            <v>1210</v>
          </cell>
          <cell r="C212">
            <v>2819.447093023256</v>
          </cell>
          <cell r="D212">
            <v>2964.6950581395349</v>
          </cell>
          <cell r="E212">
            <v>3179.933720930233</v>
          </cell>
          <cell r="F212">
            <v>3346.3438953488376</v>
          </cell>
          <cell r="G212">
            <v>3489.2511627906979</v>
          </cell>
          <cell r="H212">
            <v>3660.4290697674423</v>
          </cell>
          <cell r="I212">
            <v>3715.4738372093025</v>
          </cell>
          <cell r="J212">
            <v>3638.4898255813955</v>
          </cell>
          <cell r="K212">
            <v>4133.3459302325582</v>
          </cell>
          <cell r="L212">
            <v>4272.6270348837215</v>
          </cell>
          <cell r="M212">
            <v>4300.3598185465171</v>
          </cell>
          <cell r="N212">
            <v>4577.4741069075353</v>
          </cell>
          <cell r="O212">
            <v>4916.4534245013974</v>
          </cell>
          <cell r="P212">
            <v>4687.4592891230504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B213">
            <v>1211</v>
          </cell>
          <cell r="C213">
            <v>6506.4968023255815</v>
          </cell>
          <cell r="D213">
            <v>6868.0098837209307</v>
          </cell>
          <cell r="E213">
            <v>7046.8813953488379</v>
          </cell>
          <cell r="F213">
            <v>7034.5831395348841</v>
          </cell>
          <cell r="G213">
            <v>7279.9601957424766</v>
          </cell>
          <cell r="H213">
            <v>7348.645261491758</v>
          </cell>
          <cell r="I213">
            <v>7265.8431104651163</v>
          </cell>
          <cell r="J213">
            <v>6586.5696715116283</v>
          </cell>
          <cell r="K213">
            <v>7229.1177558139543</v>
          </cell>
          <cell r="L213">
            <v>7076.6502732558147</v>
          </cell>
          <cell r="M213">
            <v>8472.8449692178801</v>
          </cell>
          <cell r="N213">
            <v>7602.4093490956375</v>
          </cell>
          <cell r="O213">
            <v>7767.7789962972838</v>
          </cell>
          <cell r="P213">
            <v>7871.566477780183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B214">
            <v>1212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B215">
            <v>1213</v>
          </cell>
          <cell r="C215">
            <v>3979.7538411735777</v>
          </cell>
          <cell r="D215">
            <v>4344.9014446059073</v>
          </cell>
          <cell r="E215">
            <v>4802.2235394933596</v>
          </cell>
          <cell r="F215">
            <v>5097.0048156885859</v>
          </cell>
          <cell r="G215">
            <v>5761.8674122044258</v>
          </cell>
          <cell r="H215">
            <v>6426.7300087202657</v>
          </cell>
          <cell r="I215">
            <v>5194.6412790697677</v>
          </cell>
          <cell r="J215">
            <v>5056.7006988045296</v>
          </cell>
          <cell r="K215">
            <v>5903.7947441472534</v>
          </cell>
          <cell r="L215">
            <v>6379.0841713098353</v>
          </cell>
          <cell r="M215">
            <v>6649.2007124110951</v>
          </cell>
          <cell r="N215">
            <v>5723.8020348837217</v>
          </cell>
          <cell r="O215">
            <v>6068.560614592946</v>
          </cell>
          <cell r="P215">
            <v>6181.5446453095992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B216">
            <v>1214</v>
          </cell>
          <cell r="C216">
            <v>105786.96802325582</v>
          </cell>
          <cell r="D216">
            <v>107837.42877906977</v>
          </cell>
          <cell r="E216">
            <v>106552.07181660272</v>
          </cell>
          <cell r="F216">
            <v>105104.01587046971</v>
          </cell>
          <cell r="G216">
            <v>107202.33677025521</v>
          </cell>
          <cell r="H216">
            <v>110725.54332400826</v>
          </cell>
          <cell r="I216">
            <v>101232.45172750381</v>
          </cell>
          <cell r="J216">
            <v>94505.489317159707</v>
          </cell>
          <cell r="K216">
            <v>102276.39885858413</v>
          </cell>
          <cell r="L216">
            <v>104015.69781976745</v>
          </cell>
          <cell r="M216">
            <v>117194.15727204568</v>
          </cell>
          <cell r="N216">
            <v>100891.88694028603</v>
          </cell>
          <cell r="O216">
            <v>109549.00955665379</v>
          </cell>
          <cell r="P216">
            <v>113432.57858081878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B217">
            <v>1215</v>
          </cell>
          <cell r="C217">
            <v>16905.139721737261</v>
          </cell>
          <cell r="D217">
            <v>17447.902677259579</v>
          </cell>
          <cell r="E217">
            <v>17150.728072126905</v>
          </cell>
          <cell r="F217">
            <v>18170.52547393219</v>
          </cell>
          <cell r="G217">
            <v>18362.781768394318</v>
          </cell>
          <cell r="H217">
            <v>19167.816766211603</v>
          </cell>
          <cell r="I217">
            <v>17544.440406976744</v>
          </cell>
          <cell r="J217">
            <v>15635.241206002152</v>
          </cell>
          <cell r="K217">
            <v>18287.675318466583</v>
          </cell>
          <cell r="L217">
            <v>18366.696802325583</v>
          </cell>
          <cell r="M217">
            <v>22425.572093023256</v>
          </cell>
          <cell r="N217">
            <v>22566.665346712343</v>
          </cell>
          <cell r="O217">
            <v>24503.019149517655</v>
          </cell>
          <cell r="P217">
            <v>24458.175664158913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B218">
            <v>1216</v>
          </cell>
          <cell r="C218">
            <v>7372.8043604651166</v>
          </cell>
          <cell r="D218">
            <v>7626.3863372093028</v>
          </cell>
          <cell r="E218">
            <v>8011.9011627906984</v>
          </cell>
          <cell r="F218">
            <v>8067.0130813953492</v>
          </cell>
          <cell r="G218">
            <v>8980.1970059264768</v>
          </cell>
          <cell r="H218">
            <v>9299.9216392721246</v>
          </cell>
          <cell r="I218">
            <v>8537.0032063953495</v>
          </cell>
          <cell r="J218">
            <v>8103.3039680232569</v>
          </cell>
          <cell r="K218">
            <v>9157.0181424418606</v>
          </cell>
          <cell r="L218">
            <v>9237.0116773255813</v>
          </cell>
          <cell r="M218">
            <v>10619.512505887935</v>
          </cell>
          <cell r="N218">
            <v>9560.2503696802323</v>
          </cell>
          <cell r="O218">
            <v>9825.2445322736676</v>
          </cell>
          <cell r="P218">
            <v>10753.28684376053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B219">
            <v>1217</v>
          </cell>
          <cell r="C219">
            <v>54410.140988372099</v>
          </cell>
          <cell r="D219">
            <v>55634.815116279075</v>
          </cell>
          <cell r="E219">
            <v>57096.273837209308</v>
          </cell>
          <cell r="F219">
            <v>57480.397674418607</v>
          </cell>
          <cell r="G219">
            <v>53234.174724216304</v>
          </cell>
          <cell r="H219">
            <v>51588.659886341862</v>
          </cell>
          <cell r="I219">
            <v>54793.446540697674</v>
          </cell>
          <cell r="J219">
            <v>50127.735113372095</v>
          </cell>
          <cell r="K219">
            <v>54752.858171511631</v>
          </cell>
          <cell r="L219">
            <v>54914.05444186047</v>
          </cell>
          <cell r="M219">
            <v>61353.638456501969</v>
          </cell>
          <cell r="N219">
            <v>53763.95249054084</v>
          </cell>
          <cell r="O219">
            <v>57084.448488732436</v>
          </cell>
          <cell r="P219">
            <v>60594.400104849134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B220">
            <v>1218</v>
          </cell>
          <cell r="C220">
            <v>7563.2738372093027</v>
          </cell>
          <cell r="D220">
            <v>8122.144186046512</v>
          </cell>
          <cell r="E220">
            <v>8255.8037790697672</v>
          </cell>
          <cell r="F220">
            <v>8338.0639534883721</v>
          </cell>
          <cell r="G220">
            <v>8700.6376469561073</v>
          </cell>
          <cell r="H220">
            <v>8814.7003658987487</v>
          </cell>
          <cell r="I220">
            <v>8514.0094011627916</v>
          </cell>
          <cell r="J220">
            <v>8175.4916598837208</v>
          </cell>
          <cell r="K220">
            <v>8513.4838953488379</v>
          </cell>
          <cell r="L220">
            <v>8373.1381569767454</v>
          </cell>
          <cell r="M220">
            <v>9262.955142897823</v>
          </cell>
          <cell r="N220">
            <v>7944.2682674389589</v>
          </cell>
          <cell r="O220">
            <v>8319.4399298100416</v>
          </cell>
          <cell r="P220">
            <v>8242.4895987242817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B221">
            <v>1219</v>
          </cell>
          <cell r="C221">
            <v>307960.19215116283</v>
          </cell>
          <cell r="D221">
            <v>311773.53401162795</v>
          </cell>
          <cell r="E221">
            <v>314211.36104651168</v>
          </cell>
          <cell r="F221">
            <v>313031.63023255818</v>
          </cell>
          <cell r="G221">
            <v>298000.94532878825</v>
          </cell>
          <cell r="H221">
            <v>288779.99596561061</v>
          </cell>
          <cell r="I221">
            <v>261021.86645930234</v>
          </cell>
          <cell r="J221">
            <v>240734.82080232562</v>
          </cell>
          <cell r="K221">
            <v>243182.62218313955</v>
          </cell>
          <cell r="L221">
            <v>238936.63161627908</v>
          </cell>
          <cell r="M221">
            <v>255794.93305100166</v>
          </cell>
          <cell r="N221">
            <v>242401.00719784293</v>
          </cell>
          <cell r="O221">
            <v>273429.91675044276</v>
          </cell>
          <cell r="P221">
            <v>270161.52579105156</v>
          </cell>
          <cell r="Q221">
            <v>0</v>
          </cell>
          <cell r="R221">
            <v>1110.4123969078657</v>
          </cell>
          <cell r="S221">
            <v>1345.7143530000001</v>
          </cell>
          <cell r="T221">
            <v>3239.682597</v>
          </cell>
          <cell r="U221">
            <v>5319.4880597014926</v>
          </cell>
          <cell r="V221">
            <v>5319.4880597014926</v>
          </cell>
          <cell r="W221">
            <v>38551.37231097262</v>
          </cell>
          <cell r="X221">
            <v>30137.787461429863</v>
          </cell>
          <cell r="Y221">
            <v>34488.856926151071</v>
          </cell>
          <cell r="Z221">
            <v>35733.242462377275</v>
          </cell>
          <cell r="AA221">
            <v>44584.338838333475</v>
          </cell>
          <cell r="AB221">
            <v>35604.32465101374</v>
          </cell>
          <cell r="AC221">
            <v>37634.69518817254</v>
          </cell>
          <cell r="AD221">
            <v>40390.381274615007</v>
          </cell>
        </row>
        <row r="222">
          <cell r="B222">
            <v>1220</v>
          </cell>
          <cell r="C222">
            <v>15156.900000000001</v>
          </cell>
          <cell r="D222">
            <v>15561.063662790699</v>
          </cell>
          <cell r="E222">
            <v>15814.223546511628</v>
          </cell>
          <cell r="F222">
            <v>15573.803197674421</v>
          </cell>
          <cell r="G222">
            <v>15434.619401374452</v>
          </cell>
          <cell r="H222">
            <v>15434.619401374452</v>
          </cell>
          <cell r="I222">
            <v>15736.671436046514</v>
          </cell>
          <cell r="J222">
            <v>15342.078636627908</v>
          </cell>
          <cell r="K222">
            <v>16346.509613372094</v>
          </cell>
          <cell r="L222">
            <v>15989.122011627909</v>
          </cell>
          <cell r="M222">
            <v>18319.870816974857</v>
          </cell>
          <cell r="N222">
            <v>15910.005042203635</v>
          </cell>
          <cell r="O222">
            <v>17081.074884371243</v>
          </cell>
          <cell r="P222">
            <v>17651.344038380084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B223">
            <v>1221</v>
          </cell>
          <cell r="C223">
            <v>4573.5783251359153</v>
          </cell>
          <cell r="D223">
            <v>4868.3739282850311</v>
          </cell>
          <cell r="E223">
            <v>4906.0945556835868</v>
          </cell>
          <cell r="F223">
            <v>5061.7866826416184</v>
          </cell>
          <cell r="G223">
            <v>4967.0349287214585</v>
          </cell>
          <cell r="H223">
            <v>5253.9651104181148</v>
          </cell>
          <cell r="I223">
            <v>4878.0619186046515</v>
          </cell>
          <cell r="J223">
            <v>4571.2482558139536</v>
          </cell>
          <cell r="K223">
            <v>5380.0936046511633</v>
          </cell>
          <cell r="L223">
            <v>5528.9869186046517</v>
          </cell>
          <cell r="M223">
            <v>6173.4020807656279</v>
          </cell>
          <cell r="N223">
            <v>5103.0232215564911</v>
          </cell>
          <cell r="O223">
            <v>5636.2056418735165</v>
          </cell>
          <cell r="P223">
            <v>5696.7674803222035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B224">
            <v>1222</v>
          </cell>
          <cell r="C224">
            <v>8942.3326076148369</v>
          </cell>
          <cell r="D224">
            <v>8942.3326076148369</v>
          </cell>
          <cell r="E224">
            <v>8942.3326076148369</v>
          </cell>
          <cell r="F224">
            <v>8942.3326076148369</v>
          </cell>
          <cell r="G224">
            <v>9781.0444227210883</v>
          </cell>
          <cell r="H224">
            <v>10448.590880179814</v>
          </cell>
          <cell r="I224">
            <v>13440.855064316733</v>
          </cell>
          <cell r="J224">
            <v>12133.91585431732</v>
          </cell>
          <cell r="K224">
            <v>13328.652034883722</v>
          </cell>
          <cell r="L224">
            <v>14372.67034883721</v>
          </cell>
          <cell r="M224">
            <v>15468.564953612273</v>
          </cell>
          <cell r="N224">
            <v>14057.355917509474</v>
          </cell>
          <cell r="O224">
            <v>12940.281646029291</v>
          </cell>
          <cell r="P224">
            <v>12617.7010474996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B225">
            <v>1223</v>
          </cell>
          <cell r="C225">
            <v>12665.889244186048</v>
          </cell>
          <cell r="D225">
            <v>12987.361046511629</v>
          </cell>
          <cell r="E225">
            <v>13235.340697674419</v>
          </cell>
          <cell r="F225">
            <v>13887.561507785218</v>
          </cell>
          <cell r="G225">
            <v>13520.165700700954</v>
          </cell>
          <cell r="H225">
            <v>14112.8976027969</v>
          </cell>
          <cell r="I225">
            <v>12420.266119186046</v>
          </cell>
          <cell r="J225">
            <v>11416.953999597468</v>
          </cell>
          <cell r="K225">
            <v>12754.221322674419</v>
          </cell>
          <cell r="L225">
            <v>12587.552520348838</v>
          </cell>
          <cell r="M225">
            <v>13843.129759540971</v>
          </cell>
          <cell r="N225">
            <v>12298.754987486103</v>
          </cell>
          <cell r="O225">
            <v>12657.463984676921</v>
          </cell>
          <cell r="P225">
            <v>12787.681715494142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B226">
            <v>1224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B227">
            <v>1225</v>
          </cell>
          <cell r="C227">
            <v>7483.4215116279074</v>
          </cell>
          <cell r="D227">
            <v>7483.4215116279074</v>
          </cell>
          <cell r="E227">
            <v>7483.4215116279074</v>
          </cell>
          <cell r="F227">
            <v>7483.4215116279074</v>
          </cell>
          <cell r="G227">
            <v>7538.6730692912133</v>
          </cell>
          <cell r="H227">
            <v>7869.1728668941987</v>
          </cell>
          <cell r="I227">
            <v>7202.7104651162799</v>
          </cell>
          <cell r="J227">
            <v>7179.2891143651259</v>
          </cell>
          <cell r="K227">
            <v>7839.0075735230021</v>
          </cell>
          <cell r="L227">
            <v>7916.6215098945177</v>
          </cell>
          <cell r="M227">
            <v>8919.6323799264028</v>
          </cell>
          <cell r="N227">
            <v>7444.9675888676211</v>
          </cell>
          <cell r="O227">
            <v>8083.7899882331658</v>
          </cell>
          <cell r="P227">
            <v>7481.8994748653458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B228">
            <v>1226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B229">
            <v>1227</v>
          </cell>
          <cell r="C229">
            <v>3232.3595930232559</v>
          </cell>
          <cell r="D229">
            <v>3557.7261627906978</v>
          </cell>
          <cell r="E229">
            <v>3480.7325581395353</v>
          </cell>
          <cell r="F229">
            <v>3928.3909883720935</v>
          </cell>
          <cell r="G229">
            <v>4172.3703488372093</v>
          </cell>
          <cell r="H229">
            <v>4442.5002906976752</v>
          </cell>
          <cell r="I229">
            <v>4111.9151162790704</v>
          </cell>
          <cell r="J229">
            <v>3687.9034883720933</v>
          </cell>
          <cell r="K229">
            <v>3714.6968023255818</v>
          </cell>
          <cell r="L229">
            <v>3876.8764534883726</v>
          </cell>
          <cell r="M229">
            <v>4271.5909883720933</v>
          </cell>
          <cell r="N229">
            <v>3690.6758720930234</v>
          </cell>
          <cell r="O229">
            <v>3757.9901162790702</v>
          </cell>
          <cell r="P229">
            <v>3774.3750000000005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B230">
            <v>1228</v>
          </cell>
          <cell r="C230">
            <v>25559.593604651163</v>
          </cell>
          <cell r="D230">
            <v>26259.471802325585</v>
          </cell>
          <cell r="E230">
            <v>26856.340116279072</v>
          </cell>
          <cell r="F230">
            <v>26945.325000000001</v>
          </cell>
          <cell r="G230">
            <v>26724.197837262898</v>
          </cell>
          <cell r="H230">
            <v>27895.802162737105</v>
          </cell>
          <cell r="I230">
            <v>28120.28357267442</v>
          </cell>
          <cell r="J230">
            <v>26641.718572674421</v>
          </cell>
          <cell r="K230">
            <v>29398.334720930237</v>
          </cell>
          <cell r="L230">
            <v>29433.381584302326</v>
          </cell>
          <cell r="M230">
            <v>32872.263966050574</v>
          </cell>
          <cell r="N230">
            <v>29233.767402185742</v>
          </cell>
          <cell r="O230">
            <v>31927.794187274882</v>
          </cell>
          <cell r="P230">
            <v>34178.452259491467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B231">
            <v>1229</v>
          </cell>
          <cell r="C231">
            <v>10565.036337209303</v>
          </cell>
          <cell r="D231">
            <v>10973.526453488374</v>
          </cell>
          <cell r="E231">
            <v>11281.683139534885</v>
          </cell>
          <cell r="F231">
            <v>11205.965406976746</v>
          </cell>
          <cell r="G231">
            <v>9699.4760995899978</v>
          </cell>
          <cell r="H231">
            <v>9745.9941037213011</v>
          </cell>
          <cell r="I231">
            <v>9736.5179040697676</v>
          </cell>
          <cell r="J231">
            <v>8785.689191860467</v>
          </cell>
          <cell r="K231">
            <v>10050.095895348837</v>
          </cell>
          <cell r="L231">
            <v>9608.8252674418618</v>
          </cell>
          <cell r="M231">
            <v>10580.180203844917</v>
          </cell>
          <cell r="N231">
            <v>9173.8214634719589</v>
          </cell>
          <cell r="O231">
            <v>9966.2076310317116</v>
          </cell>
          <cell r="P231">
            <v>9992.0594308706241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B232">
            <v>1230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B233">
            <v>1231</v>
          </cell>
          <cell r="C233">
            <v>6932.0241279069769</v>
          </cell>
          <cell r="D233">
            <v>7582.248837209303</v>
          </cell>
          <cell r="E233">
            <v>7833.0104651162801</v>
          </cell>
          <cell r="F233">
            <v>7926.5520348837217</v>
          </cell>
          <cell r="G233">
            <v>7643.5893954560879</v>
          </cell>
          <cell r="H233">
            <v>7978.6887856191997</v>
          </cell>
          <cell r="I233">
            <v>7889.4092877906987</v>
          </cell>
          <cell r="J233">
            <v>7134.1959418604656</v>
          </cell>
          <cell r="K233">
            <v>7829.8843866279076</v>
          </cell>
          <cell r="L233">
            <v>8019.2205436046515</v>
          </cell>
          <cell r="M233">
            <v>8974.122827731393</v>
          </cell>
          <cell r="N233">
            <v>7649.8500889281977</v>
          </cell>
          <cell r="O233">
            <v>8219.5272899216689</v>
          </cell>
          <cell r="P233">
            <v>8564.223104560715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B234">
            <v>1232</v>
          </cell>
          <cell r="C234">
            <v>52.854765903340152</v>
          </cell>
          <cell r="D234">
            <v>266.61815950721444</v>
          </cell>
          <cell r="E234">
            <v>575.22816389945456</v>
          </cell>
          <cell r="F234">
            <v>721.97635147413848</v>
          </cell>
          <cell r="G234">
            <v>1502.0098584279247</v>
          </cell>
          <cell r="H234">
            <v>1684.4800891045336</v>
          </cell>
          <cell r="I234">
            <v>1492.0764603884793</v>
          </cell>
          <cell r="J234">
            <v>1327.251407846861</v>
          </cell>
          <cell r="K234">
            <v>1525.0125</v>
          </cell>
          <cell r="L234">
            <v>1428.9959302325583</v>
          </cell>
          <cell r="M234">
            <v>1628.7706395348839</v>
          </cell>
          <cell r="N234">
            <v>1671.8049418604653</v>
          </cell>
          <cell r="O234">
            <v>1840.7777756499936</v>
          </cell>
          <cell r="P234">
            <v>1932.4611181643652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B235">
            <v>1233</v>
          </cell>
          <cell r="C235">
            <v>2734.1843023255815</v>
          </cell>
          <cell r="D235">
            <v>2774.6764534883723</v>
          </cell>
          <cell r="E235">
            <v>2454.6244186046511</v>
          </cell>
          <cell r="F235">
            <v>2568.7046511627909</v>
          </cell>
          <cell r="G235">
            <v>2491.058720930233</v>
          </cell>
          <cell r="H235">
            <v>2710.9883720930234</v>
          </cell>
          <cell r="I235">
            <v>3192.097674418605</v>
          </cell>
          <cell r="J235">
            <v>3181.9002906976748</v>
          </cell>
          <cell r="K235">
            <v>3286.4354651162794</v>
          </cell>
          <cell r="L235">
            <v>3295.3953488372094</v>
          </cell>
          <cell r="M235">
            <v>3415.2562841955487</v>
          </cell>
          <cell r="N235">
            <v>3349.893107721186</v>
          </cell>
          <cell r="O235">
            <v>3522.1854451194336</v>
          </cell>
          <cell r="P235">
            <v>3358.1322667393047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B236">
            <v>1234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B237">
            <v>1235</v>
          </cell>
          <cell r="C237">
            <v>6679.0561046511639</v>
          </cell>
          <cell r="D237">
            <v>7133.727034883721</v>
          </cell>
          <cell r="E237">
            <v>6850.4834302325589</v>
          </cell>
          <cell r="F237">
            <v>6978.37761627907</v>
          </cell>
          <cell r="G237">
            <v>7295.0912790697685</v>
          </cell>
          <cell r="H237">
            <v>7028.2805232558139</v>
          </cell>
          <cell r="I237">
            <v>7448.4165697674425</v>
          </cell>
          <cell r="J237">
            <v>7473.9052325581397</v>
          </cell>
          <cell r="K237">
            <v>7991.304941860466</v>
          </cell>
          <cell r="L237">
            <v>7982.556104651163</v>
          </cell>
          <cell r="M237">
            <v>8266.6622293845958</v>
          </cell>
          <cell r="N237">
            <v>7206.6012898659073</v>
          </cell>
          <cell r="O237">
            <v>7701.29310181449</v>
          </cell>
          <cell r="P237">
            <v>8013.7115453520237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B238">
            <v>1236</v>
          </cell>
          <cell r="C238">
            <v>26170.707558139537</v>
          </cell>
          <cell r="D238">
            <v>27306.790116279073</v>
          </cell>
          <cell r="E238">
            <v>27864.144767441863</v>
          </cell>
          <cell r="F238">
            <v>27838.18604651163</v>
          </cell>
          <cell r="G238">
            <v>30415.037983524646</v>
          </cell>
          <cell r="H238">
            <v>31442.510639412707</v>
          </cell>
          <cell r="I238">
            <v>27856.618273255815</v>
          </cell>
          <cell r="J238">
            <v>26987.995534883725</v>
          </cell>
          <cell r="K238">
            <v>27018.092014534886</v>
          </cell>
          <cell r="L238">
            <v>28041.52571511628</v>
          </cell>
          <cell r="M238">
            <v>31165.468513301603</v>
          </cell>
          <cell r="N238">
            <v>26718.766158859897</v>
          </cell>
          <cell r="O238">
            <v>29184.085333691699</v>
          </cell>
          <cell r="P238">
            <v>28679.625952247967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B239">
            <v>1237</v>
          </cell>
          <cell r="C239">
            <v>17339.406131809763</v>
          </cell>
          <cell r="D239">
            <v>18179.857907829606</v>
          </cell>
          <cell r="E239">
            <v>18714.366852418116</v>
          </cell>
          <cell r="F239">
            <v>19207.44667456537</v>
          </cell>
          <cell r="G239">
            <v>18588.72865988074</v>
          </cell>
          <cell r="H239">
            <v>19387.178929894239</v>
          </cell>
          <cell r="I239">
            <v>18218.161816005468</v>
          </cell>
          <cell r="J239">
            <v>16615.350461696304</v>
          </cell>
          <cell r="K239">
            <v>18142.166450068398</v>
          </cell>
          <cell r="L239">
            <v>18321.791860465117</v>
          </cell>
          <cell r="M239">
            <v>20917.2710927347</v>
          </cell>
          <cell r="N239">
            <v>17571.236870404417</v>
          </cell>
          <cell r="O239">
            <v>19004.823403846134</v>
          </cell>
          <cell r="P239">
            <v>19129.992718934904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B240">
            <v>1238</v>
          </cell>
          <cell r="C240">
            <v>363.18226744186052</v>
          </cell>
          <cell r="D240">
            <v>404.58575581395354</v>
          </cell>
          <cell r="E240">
            <v>451.41889534883722</v>
          </cell>
          <cell r="F240">
            <v>430.29505813953494</v>
          </cell>
          <cell r="G240">
            <v>424.62682967089671</v>
          </cell>
          <cell r="H240">
            <v>444.70706761418523</v>
          </cell>
          <cell r="I240">
            <v>529.68146511627913</v>
          </cell>
          <cell r="J240">
            <v>503.59889825581399</v>
          </cell>
          <cell r="K240">
            <v>579.53650290697681</v>
          </cell>
          <cell r="L240">
            <v>565.73799418604654</v>
          </cell>
          <cell r="M240">
            <v>624.07236248372101</v>
          </cell>
          <cell r="N240">
            <v>604.16053719680235</v>
          </cell>
          <cell r="O240">
            <v>688.78045117291458</v>
          </cell>
          <cell r="P240">
            <v>761.67569078829627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B241">
            <v>1239</v>
          </cell>
          <cell r="C241">
            <v>1389.0697674418607</v>
          </cell>
          <cell r="D241">
            <v>1495.677034883721</v>
          </cell>
          <cell r="E241">
            <v>1637.7976744186049</v>
          </cell>
          <cell r="F241">
            <v>1670.1165697674419</v>
          </cell>
          <cell r="G241">
            <v>1581.771194753373</v>
          </cell>
          <cell r="H241">
            <v>1562.0178120574978</v>
          </cell>
          <cell r="I241">
            <v>1721.5211686046514</v>
          </cell>
          <cell r="J241">
            <v>1544.7678924418606</v>
          </cell>
          <cell r="K241">
            <v>1843.147081395349</v>
          </cell>
          <cell r="L241">
            <v>1825.6955494186047</v>
          </cell>
          <cell r="M241">
            <v>2005.3886705986924</v>
          </cell>
          <cell r="N241">
            <v>1695.9023475497086</v>
          </cell>
          <cell r="O241">
            <v>1679.9016055114139</v>
          </cell>
          <cell r="P241">
            <v>1815.9644481476848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B242">
            <v>1240</v>
          </cell>
          <cell r="C242">
            <v>18644.309302325582</v>
          </cell>
          <cell r="D242">
            <v>19425.440406976744</v>
          </cell>
          <cell r="E242">
            <v>19783.691860465118</v>
          </cell>
          <cell r="F242">
            <v>19705.163372093026</v>
          </cell>
          <cell r="G242">
            <v>20324.394697024029</v>
          </cell>
          <cell r="H242">
            <v>19057.453434893825</v>
          </cell>
          <cell r="I242">
            <v>19133.449500000002</v>
          </cell>
          <cell r="J242">
            <v>17686.229127906976</v>
          </cell>
          <cell r="K242">
            <v>19321.755174418606</v>
          </cell>
          <cell r="L242">
            <v>19126.301450581395</v>
          </cell>
          <cell r="M242">
            <v>23767.928878218303</v>
          </cell>
          <cell r="N242">
            <v>18692.979589944774</v>
          </cell>
          <cell r="O242">
            <v>20611.677300645424</v>
          </cell>
          <cell r="P242">
            <v>22896.64202504592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B243">
            <v>1241</v>
          </cell>
          <cell r="C243">
            <v>22458.255523255815</v>
          </cell>
          <cell r="D243">
            <v>23040.964534883722</v>
          </cell>
          <cell r="E243">
            <v>23545.624709302327</v>
          </cell>
          <cell r="F243">
            <v>23496.23023255814</v>
          </cell>
          <cell r="G243">
            <v>23583.447862990877</v>
          </cell>
          <cell r="H243">
            <v>23275.273164038557</v>
          </cell>
          <cell r="I243">
            <v>22204.213656976746</v>
          </cell>
          <cell r="J243">
            <v>20374.90758139535</v>
          </cell>
          <cell r="K243">
            <v>21674.723188953489</v>
          </cell>
          <cell r="L243">
            <v>21294.636000000002</v>
          </cell>
          <cell r="M243">
            <v>23022.837058367</v>
          </cell>
          <cell r="N243">
            <v>21541.49211899389</v>
          </cell>
          <cell r="O243">
            <v>23040.774750904915</v>
          </cell>
          <cell r="P243">
            <v>23287.013471998249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B244">
            <v>1242</v>
          </cell>
          <cell r="C244">
            <v>5485.6629947696765</v>
          </cell>
          <cell r="D244">
            <v>6789.2988391148001</v>
          </cell>
          <cell r="E244">
            <v>7604.7982403149181</v>
          </cell>
          <cell r="F244">
            <v>9526.9697880567692</v>
          </cell>
          <cell r="G244">
            <v>7819.9524915563397</v>
          </cell>
          <cell r="H244">
            <v>8270.6943860243482</v>
          </cell>
          <cell r="I244">
            <v>7849.2928334653416</v>
          </cell>
          <cell r="J244">
            <v>7880.4730957291004</v>
          </cell>
          <cell r="K244">
            <v>8162.3791495289697</v>
          </cell>
          <cell r="L244">
            <v>8012.2450293193788</v>
          </cell>
          <cell r="M244">
            <v>8592.0104651162801</v>
          </cell>
          <cell r="N244">
            <v>7803.5694767441864</v>
          </cell>
          <cell r="O244">
            <v>7707.0156976744192</v>
          </cell>
          <cell r="P244">
            <v>7757.8587209302332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B245">
            <v>1243</v>
          </cell>
          <cell r="C245">
            <v>13727.481976744188</v>
          </cell>
          <cell r="D245">
            <v>14994.518895348838</v>
          </cell>
          <cell r="E245">
            <v>14679.464825581397</v>
          </cell>
          <cell r="F245">
            <v>14942.534302325583</v>
          </cell>
          <cell r="G245">
            <v>16136.386046511629</v>
          </cell>
          <cell r="H245">
            <v>16570.652616279072</v>
          </cell>
          <cell r="I245">
            <v>15262.854941860467</v>
          </cell>
          <cell r="J245">
            <v>13958.913662790699</v>
          </cell>
          <cell r="K245">
            <v>15946.994170790389</v>
          </cell>
          <cell r="L245">
            <v>16720.358522013055</v>
          </cell>
          <cell r="M245">
            <v>19358.863866331496</v>
          </cell>
          <cell r="N245">
            <v>16233.332293895153</v>
          </cell>
          <cell r="O245">
            <v>17573.876058915328</v>
          </cell>
          <cell r="P245">
            <v>18703.017408364765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B246">
            <v>1244</v>
          </cell>
          <cell r="C246">
            <v>10862.141860465117</v>
          </cell>
          <cell r="D246">
            <v>11167.036918604652</v>
          </cell>
          <cell r="E246">
            <v>11384.184593023258</v>
          </cell>
          <cell r="F246">
            <v>11309.416569767443</v>
          </cell>
          <cell r="G246">
            <v>11094.816956254163</v>
          </cell>
          <cell r="H246">
            <v>11623.046399939458</v>
          </cell>
          <cell r="I246">
            <v>10229.852267441862</v>
          </cell>
          <cell r="J246">
            <v>9428.1332877906989</v>
          </cell>
          <cell r="K246">
            <v>10577.105319767443</v>
          </cell>
          <cell r="L246">
            <v>10136.509752906979</v>
          </cell>
          <cell r="M246">
            <v>11722.575208339964</v>
          </cell>
          <cell r="N246">
            <v>10412.755520945053</v>
          </cell>
          <cell r="O246">
            <v>11988.391802955892</v>
          </cell>
          <cell r="P246">
            <v>11544.375531249341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B247">
            <v>1245</v>
          </cell>
          <cell r="C247">
            <v>3269.072093023256</v>
          </cell>
          <cell r="D247">
            <v>3460.9037790697676</v>
          </cell>
          <cell r="E247">
            <v>3589.3447674418608</v>
          </cell>
          <cell r="F247">
            <v>3631.5061046511632</v>
          </cell>
          <cell r="G247">
            <v>3398.2981573934439</v>
          </cell>
          <cell r="H247">
            <v>3484.0241222815307</v>
          </cell>
          <cell r="I247">
            <v>3195.4543691860467</v>
          </cell>
          <cell r="J247">
            <v>2907.2353430232561</v>
          </cell>
          <cell r="K247">
            <v>3127.655773255814</v>
          </cell>
          <cell r="L247">
            <v>3080.0550000000003</v>
          </cell>
          <cell r="M247">
            <v>3306.1556104979645</v>
          </cell>
          <cell r="N247">
            <v>2994.7547130619187</v>
          </cell>
          <cell r="O247">
            <v>2938.6290767365372</v>
          </cell>
          <cell r="P247">
            <v>3237.7810596446679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B248">
            <v>1246</v>
          </cell>
          <cell r="C248">
            <v>15516.494476744187</v>
          </cell>
          <cell r="D248">
            <v>15919.430232558141</v>
          </cell>
          <cell r="E248">
            <v>16404.827616279072</v>
          </cell>
          <cell r="F248">
            <v>16352.296220930233</v>
          </cell>
          <cell r="G248">
            <v>15919.695791805096</v>
          </cell>
          <cell r="H248">
            <v>16617.624484126984</v>
          </cell>
          <cell r="I248">
            <v>15666.319656976744</v>
          </cell>
          <cell r="J248">
            <v>14117.260709302327</v>
          </cell>
          <cell r="K248">
            <v>15588.822994186048</v>
          </cell>
          <cell r="L248">
            <v>14748.200563953489</v>
          </cell>
          <cell r="M248">
            <v>16507.31879551481</v>
          </cell>
          <cell r="N248">
            <v>16168.970572338663</v>
          </cell>
          <cell r="O248">
            <v>14960.448225653983</v>
          </cell>
          <cell r="P248">
            <v>15490.803849606267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B249">
            <v>1247</v>
          </cell>
          <cell r="C249">
            <v>1858.4947674418606</v>
          </cell>
          <cell r="D249">
            <v>2151.0052325581396</v>
          </cell>
          <cell r="E249">
            <v>2198.2508720930236</v>
          </cell>
          <cell r="F249">
            <v>2498.4165697674421</v>
          </cell>
          <cell r="G249">
            <v>2702.3642441860466</v>
          </cell>
          <cell r="H249">
            <v>3125.6563953488376</v>
          </cell>
          <cell r="I249">
            <v>2630.4261627906981</v>
          </cell>
          <cell r="J249">
            <v>2639.7218023255814</v>
          </cell>
          <cell r="K249">
            <v>2898.4264534883723</v>
          </cell>
          <cell r="L249">
            <v>2853.862399950805</v>
          </cell>
          <cell r="M249">
            <v>2830.9925134191712</v>
          </cell>
          <cell r="N249">
            <v>2862.3982017772109</v>
          </cell>
          <cell r="O249">
            <v>3064.7420076633039</v>
          </cell>
          <cell r="P249">
            <v>2921.9952173235315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B250">
            <v>1248</v>
          </cell>
          <cell r="C250">
            <v>42629.313662790701</v>
          </cell>
          <cell r="D250">
            <v>44861.207267441867</v>
          </cell>
          <cell r="E250">
            <v>46188.152616279076</v>
          </cell>
          <cell r="F250">
            <v>46210.45639534884</v>
          </cell>
          <cell r="G250">
            <v>45478.577185350019</v>
          </cell>
          <cell r="H250">
            <v>48490.159103392267</v>
          </cell>
          <cell r="I250">
            <v>44674.304668604658</v>
          </cell>
          <cell r="J250">
            <v>41905.625197674424</v>
          </cell>
          <cell r="K250">
            <v>49355.256819767448</v>
          </cell>
          <cell r="L250">
            <v>49604.475505813956</v>
          </cell>
          <cell r="M250">
            <v>54542.603121504137</v>
          </cell>
          <cell r="N250">
            <v>52712.016140873995</v>
          </cell>
          <cell r="O250">
            <v>51601.171712405107</v>
          </cell>
          <cell r="P250">
            <v>53085.846247068112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B251">
            <v>1249</v>
          </cell>
          <cell r="C251">
            <v>111316.78953488373</v>
          </cell>
          <cell r="D251">
            <v>113673.05668604652</v>
          </cell>
          <cell r="E251">
            <v>111180.68723301632</v>
          </cell>
          <cell r="F251">
            <v>109938.19069563878</v>
          </cell>
          <cell r="G251">
            <v>113441.24977551747</v>
          </cell>
          <cell r="H251">
            <v>115233.37713895841</v>
          </cell>
          <cell r="I251">
            <v>110904.72301681629</v>
          </cell>
          <cell r="J251">
            <v>106436.69944487295</v>
          </cell>
          <cell r="K251">
            <v>109628.78544484393</v>
          </cell>
          <cell r="L251">
            <v>111486.23616337917</v>
          </cell>
          <cell r="M251">
            <v>126341.14295793844</v>
          </cell>
          <cell r="N251">
            <v>111453.61998603687</v>
          </cell>
          <cell r="O251">
            <v>110695.82635670526</v>
          </cell>
          <cell r="P251">
            <v>114786.48566013455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B252">
            <v>1250</v>
          </cell>
          <cell r="C252">
            <v>5172.903438014785</v>
          </cell>
          <cell r="D252">
            <v>5172.903438014785</v>
          </cell>
          <cell r="E252">
            <v>5172.903438014785</v>
          </cell>
          <cell r="F252">
            <v>5172.903438014785</v>
          </cell>
          <cell r="G252">
            <v>7788.2789518371856</v>
          </cell>
          <cell r="H252">
            <v>8126.1410573090543</v>
          </cell>
          <cell r="I252">
            <v>9049.3821378481352</v>
          </cell>
          <cell r="J252">
            <v>7953.1144343322194</v>
          </cell>
          <cell r="K252">
            <v>8922.1562189108718</v>
          </cell>
          <cell r="L252">
            <v>8955.1020156938957</v>
          </cell>
          <cell r="M252">
            <v>9944.0607558139545</v>
          </cell>
          <cell r="N252">
            <v>9064.4380813953503</v>
          </cell>
          <cell r="O252">
            <v>8670.826744186048</v>
          </cell>
          <cell r="P252">
            <v>8794.1642441860477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B253">
            <v>1251</v>
          </cell>
          <cell r="C253">
            <v>0</v>
          </cell>
          <cell r="D253">
            <v>219.73779069767443</v>
          </cell>
          <cell r="E253">
            <v>485.69476744186051</v>
          </cell>
          <cell r="F253">
            <v>472.17819767441864</v>
          </cell>
          <cell r="G253">
            <v>444.1060124981833</v>
          </cell>
          <cell r="H253">
            <v>439.73493430011405</v>
          </cell>
          <cell r="I253">
            <v>532.37317151162802</v>
          </cell>
          <cell r="J253">
            <v>550.26799709302327</v>
          </cell>
          <cell r="K253">
            <v>739.52712209302342</v>
          </cell>
          <cell r="L253">
            <v>682.70985174418615</v>
          </cell>
          <cell r="M253">
            <v>807.10079025684183</v>
          </cell>
          <cell r="N253">
            <v>768.66054954636354</v>
          </cell>
          <cell r="O253">
            <v>1075.8037828777756</v>
          </cell>
          <cell r="P253">
            <v>1049.7675329894271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B254">
            <v>1252</v>
          </cell>
          <cell r="C254">
            <v>15764.857848837211</v>
          </cell>
          <cell r="D254">
            <v>16351.624709302327</v>
          </cell>
          <cell r="E254">
            <v>17014.636918604654</v>
          </cell>
          <cell r="F254">
            <v>16943.840406976746</v>
          </cell>
          <cell r="G254">
            <v>17331.682891124296</v>
          </cell>
          <cell r="H254">
            <v>16896.672106918821</v>
          </cell>
          <cell r="I254">
            <v>15999.442281976744</v>
          </cell>
          <cell r="J254">
            <v>13917.968816860466</v>
          </cell>
          <cell r="K254">
            <v>15491.592619186047</v>
          </cell>
          <cell r="L254">
            <v>15765.684904688582</v>
          </cell>
          <cell r="M254">
            <v>16748.407609269332</v>
          </cell>
          <cell r="N254">
            <v>14847.205157452761</v>
          </cell>
          <cell r="O254">
            <v>16326.830043907996</v>
          </cell>
          <cell r="P254">
            <v>16557.347330857545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B255">
            <v>1253</v>
          </cell>
          <cell r="C255">
            <v>6141.416701770393</v>
          </cell>
          <cell r="D255">
            <v>6742.7903338982587</v>
          </cell>
          <cell r="E255">
            <v>6962.4671669711242</v>
          </cell>
          <cell r="F255">
            <v>8056.8803524985487</v>
          </cell>
          <cell r="G255">
            <v>6742.1309635770103</v>
          </cell>
          <cell r="H255">
            <v>7163.5415023777286</v>
          </cell>
          <cell r="I255">
            <v>7087.9626988457903</v>
          </cell>
          <cell r="J255">
            <v>7260.4417930094751</v>
          </cell>
          <cell r="K255">
            <v>6735.267426345732</v>
          </cell>
          <cell r="L255">
            <v>6768.6416116629935</v>
          </cell>
          <cell r="M255">
            <v>7654.2740728490107</v>
          </cell>
          <cell r="N255">
            <v>6368.7283445314997</v>
          </cell>
          <cell r="O255">
            <v>7229.9834302325589</v>
          </cell>
          <cell r="P255">
            <v>7486.2900806396219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B256">
            <v>1254</v>
          </cell>
          <cell r="C256">
            <v>16863.882842539577</v>
          </cell>
          <cell r="D256">
            <v>17394.716043270048</v>
          </cell>
          <cell r="E256">
            <v>19948.189884527368</v>
          </cell>
          <cell r="F256">
            <v>20285.006678897236</v>
          </cell>
          <cell r="G256">
            <v>16536.868354299953</v>
          </cell>
          <cell r="H256">
            <v>20590.160014574343</v>
          </cell>
          <cell r="I256">
            <v>18846.321401746805</v>
          </cell>
          <cell r="J256">
            <v>17188.245343648487</v>
          </cell>
          <cell r="K256">
            <v>19063.7782095568</v>
          </cell>
          <cell r="L256">
            <v>19557.069491702958</v>
          </cell>
          <cell r="M256">
            <v>22253.240767474632</v>
          </cell>
          <cell r="N256">
            <v>18745.995748876663</v>
          </cell>
          <cell r="O256">
            <v>20405.399710977508</v>
          </cell>
          <cell r="P256">
            <v>21087.800391118722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B257">
            <v>1255</v>
          </cell>
          <cell r="C257">
            <v>20339.214244186049</v>
          </cell>
          <cell r="D257">
            <v>20981.95639534884</v>
          </cell>
          <cell r="E257">
            <v>21984.494476744188</v>
          </cell>
          <cell r="F257">
            <v>21871.085755813954</v>
          </cell>
          <cell r="G257">
            <v>20098.710237666899</v>
          </cell>
          <cell r="H257">
            <v>22943.515260545333</v>
          </cell>
          <cell r="I257">
            <v>20578.868973837209</v>
          </cell>
          <cell r="J257">
            <v>18368.77234883721</v>
          </cell>
          <cell r="K257">
            <v>21437.157052325583</v>
          </cell>
          <cell r="L257">
            <v>20972.10512790698</v>
          </cell>
          <cell r="M257">
            <v>23368.15437202415</v>
          </cell>
          <cell r="N257">
            <v>19795.557272642425</v>
          </cell>
          <cell r="O257">
            <v>21266.723533364246</v>
          </cell>
          <cell r="P257">
            <v>22676.686320688765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B258">
            <v>1256</v>
          </cell>
          <cell r="C258">
            <v>20814.826744186048</v>
          </cell>
          <cell r="D258">
            <v>21401.497674418606</v>
          </cell>
          <cell r="E258">
            <v>21876.409883720931</v>
          </cell>
          <cell r="F258">
            <v>21823.06308139535</v>
          </cell>
          <cell r="G258">
            <v>23494.589443277742</v>
          </cell>
          <cell r="H258">
            <v>21711.091969447287</v>
          </cell>
          <cell r="I258">
            <v>20302.041854651165</v>
          </cell>
          <cell r="J258">
            <v>19364.963877906979</v>
          </cell>
          <cell r="K258">
            <v>20064.566180232559</v>
          </cell>
          <cell r="L258">
            <v>19495.890034883723</v>
          </cell>
          <cell r="M258">
            <v>23978.718865569339</v>
          </cell>
          <cell r="N258">
            <v>23343.247602746946</v>
          </cell>
          <cell r="O258">
            <v>22175.818459895876</v>
          </cell>
          <cell r="P258">
            <v>24104.789235539498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B259">
            <v>1257</v>
          </cell>
          <cell r="C259">
            <v>30499.52093023256</v>
          </cell>
          <cell r="D259">
            <v>30955.36220930233</v>
          </cell>
          <cell r="E259">
            <v>31345.759883720933</v>
          </cell>
          <cell r="F259">
            <v>31330.95784883721</v>
          </cell>
          <cell r="G259">
            <v>30751.675344474846</v>
          </cell>
          <cell r="H259">
            <v>31932.369158015834</v>
          </cell>
          <cell r="I259">
            <v>29088.827427746161</v>
          </cell>
          <cell r="J259">
            <v>26498.560181594687</v>
          </cell>
          <cell r="K259">
            <v>29349.120777762495</v>
          </cell>
          <cell r="L259">
            <v>29945.181816463552</v>
          </cell>
          <cell r="M259">
            <v>33764.87447454199</v>
          </cell>
          <cell r="N259">
            <v>28571.895489941129</v>
          </cell>
          <cell r="O259">
            <v>31338.375024609944</v>
          </cell>
          <cell r="P259">
            <v>32624.412111360645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B260">
            <v>1258</v>
          </cell>
          <cell r="C260">
            <v>65.0982558139535</v>
          </cell>
          <cell r="D260">
            <v>65.740988372093028</v>
          </cell>
          <cell r="E260">
            <v>1248.4360465116281</v>
          </cell>
          <cell r="F260">
            <v>4318.673546511628</v>
          </cell>
          <cell r="G260">
            <v>4706.2508720930236</v>
          </cell>
          <cell r="H260">
            <v>5426.4279069767445</v>
          </cell>
          <cell r="I260">
            <v>5572.5584302325587</v>
          </cell>
          <cell r="J260">
            <v>5414.7531976744194</v>
          </cell>
          <cell r="K260">
            <v>6182.7936627906984</v>
          </cell>
          <cell r="L260">
            <v>6458.9998255813953</v>
          </cell>
          <cell r="M260">
            <v>6272.9546511627914</v>
          </cell>
          <cell r="N260">
            <v>5230.2122093023263</v>
          </cell>
          <cell r="O260">
            <v>5678.9954542063751</v>
          </cell>
          <cell r="P260">
            <v>5880.318779023145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B261">
            <v>1259</v>
          </cell>
          <cell r="C261">
            <v>21654.224809352832</v>
          </cell>
          <cell r="D261">
            <v>24160.03351225904</v>
          </cell>
          <cell r="E261">
            <v>27111.320254488739</v>
          </cell>
          <cell r="F261">
            <v>32247.637078040654</v>
          </cell>
          <cell r="G261">
            <v>31394.524986028995</v>
          </cell>
          <cell r="H261">
            <v>34043.641496480661</v>
          </cell>
          <cell r="I261">
            <v>35724.50720826118</v>
          </cell>
          <cell r="J261">
            <v>31778.131848856348</v>
          </cell>
          <cell r="K261">
            <v>36217.404069767443</v>
          </cell>
          <cell r="L261">
            <v>35461.329941860466</v>
          </cell>
          <cell r="M261">
            <v>33536.969476744191</v>
          </cell>
          <cell r="N261">
            <v>28574.719186046514</v>
          </cell>
          <cell r="O261">
            <v>28514.994582644209</v>
          </cell>
          <cell r="P261">
            <v>29525.865882472073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B262">
            <v>1260</v>
          </cell>
          <cell r="C262">
            <v>13013.022383720931</v>
          </cell>
          <cell r="D262">
            <v>13479.483139534885</v>
          </cell>
          <cell r="E262">
            <v>13821.474418604652</v>
          </cell>
          <cell r="F262">
            <v>13967.058139534885</v>
          </cell>
          <cell r="G262">
            <v>13974.093062498732</v>
          </cell>
          <cell r="H262">
            <v>14123.881844265077</v>
          </cell>
          <cell r="I262">
            <v>13430.752691860465</v>
          </cell>
          <cell r="J262">
            <v>12265.558090116279</v>
          </cell>
          <cell r="K262">
            <v>13281.918854651163</v>
          </cell>
          <cell r="L262">
            <v>13300.979232558142</v>
          </cell>
          <cell r="M262">
            <v>14393.492462911905</v>
          </cell>
          <cell r="N262">
            <v>12921.117369480089</v>
          </cell>
          <cell r="O262">
            <v>13995.762606552746</v>
          </cell>
          <cell r="P262">
            <v>14633.003115489264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B263">
            <v>1261</v>
          </cell>
          <cell r="C263">
            <v>1634.536046511628</v>
          </cell>
          <cell r="D263">
            <v>1701.927034883721</v>
          </cell>
          <cell r="E263">
            <v>1805.7139534883722</v>
          </cell>
          <cell r="F263">
            <v>1806.8938953488373</v>
          </cell>
          <cell r="G263">
            <v>1848.5429000245713</v>
          </cell>
          <cell r="H263">
            <v>1869.7237281674954</v>
          </cell>
          <cell r="I263">
            <v>1647.1541337209303</v>
          </cell>
          <cell r="J263">
            <v>1396.0937790697676</v>
          </cell>
          <cell r="K263">
            <v>1696.6050174418606</v>
          </cell>
          <cell r="L263">
            <v>1840.0565930232558</v>
          </cell>
          <cell r="M263">
            <v>2070.5649668133274</v>
          </cell>
          <cell r="N263">
            <v>1780.7462203951695</v>
          </cell>
          <cell r="O263">
            <v>1933.5448134844103</v>
          </cell>
          <cell r="P263">
            <v>2002.0899767393967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B264">
            <v>1262</v>
          </cell>
          <cell r="C264">
            <v>4731.4066807239378</v>
          </cell>
          <cell r="D264">
            <v>5167.5019598846302</v>
          </cell>
          <cell r="E264">
            <v>5578.3659644698964</v>
          </cell>
          <cell r="F264">
            <v>6136.1340974981185</v>
          </cell>
          <cell r="G264">
            <v>6936.5426111559227</v>
          </cell>
          <cell r="H264">
            <v>7736.9511248137278</v>
          </cell>
          <cell r="I264">
            <v>6640.5017441860473</v>
          </cell>
          <cell r="J264">
            <v>5885.1181054692242</v>
          </cell>
          <cell r="K264">
            <v>6259.103531711381</v>
          </cell>
          <cell r="L264">
            <v>7367.9119186046519</v>
          </cell>
          <cell r="M264">
            <v>8866.3325581395347</v>
          </cell>
          <cell r="N264">
            <v>7011.2145348837212</v>
          </cell>
          <cell r="O264">
            <v>6994.7339660077732</v>
          </cell>
          <cell r="P264">
            <v>6927.2151761993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B265">
            <v>1263</v>
          </cell>
          <cell r="C265">
            <v>4359.1369186046513</v>
          </cell>
          <cell r="D265">
            <v>4617.7936046511632</v>
          </cell>
          <cell r="E265">
            <v>4702.5479651162796</v>
          </cell>
          <cell r="F265">
            <v>5214.1247093023258</v>
          </cell>
          <cell r="G265">
            <v>5276.4122093023261</v>
          </cell>
          <cell r="H265">
            <v>5581.4799418604653</v>
          </cell>
          <cell r="I265">
            <v>5822.6005813953489</v>
          </cell>
          <cell r="J265">
            <v>5913.8014534883723</v>
          </cell>
          <cell r="K265">
            <v>6943.7276162790704</v>
          </cell>
          <cell r="L265">
            <v>7246.8863372093028</v>
          </cell>
          <cell r="M265">
            <v>4580.7741279069769</v>
          </cell>
          <cell r="N265">
            <v>3931.604651162791</v>
          </cell>
          <cell r="O265">
            <v>4253.8215064993201</v>
          </cell>
          <cell r="P265">
            <v>4456.8710455480759</v>
          </cell>
          <cell r="Q265">
            <v>38582.123573341371</v>
          </cell>
          <cell r="R265">
            <v>39003.152401001775</v>
          </cell>
          <cell r="S265">
            <v>40633.50404270384</v>
          </cell>
          <cell r="T265">
            <v>45020.101388544223</v>
          </cell>
          <cell r="U265">
            <v>45707.28</v>
          </cell>
          <cell r="V265">
            <v>48600.023853065126</v>
          </cell>
          <cell r="W265">
            <v>47087.58</v>
          </cell>
          <cell r="X265">
            <v>44942.955000000002</v>
          </cell>
          <cell r="Y265">
            <v>45884.654999999999</v>
          </cell>
          <cell r="Z265">
            <v>44280.54</v>
          </cell>
          <cell r="AA265">
            <v>50904.044999999998</v>
          </cell>
          <cell r="AB265">
            <v>45805.32</v>
          </cell>
          <cell r="AC265">
            <v>47900.28</v>
          </cell>
          <cell r="AD265">
            <v>47655.18</v>
          </cell>
          <cell r="AE265">
            <v>43666.757999999994</v>
          </cell>
        </row>
        <row r="266">
          <cell r="B266">
            <v>1264</v>
          </cell>
          <cell r="C266">
            <v>1781.3572674418606</v>
          </cell>
          <cell r="D266">
            <v>1896.0706395348839</v>
          </cell>
          <cell r="E266">
            <v>1865.0180232558141</v>
          </cell>
          <cell r="F266">
            <v>1999.1188953488374</v>
          </cell>
          <cell r="G266">
            <v>2053.5401162790699</v>
          </cell>
          <cell r="H266">
            <v>2087.5377906976746</v>
          </cell>
          <cell r="I266">
            <v>1826.1087209302327</v>
          </cell>
          <cell r="J266">
            <v>1730.6389534883722</v>
          </cell>
          <cell r="K266">
            <v>1888.9909883720932</v>
          </cell>
          <cell r="L266">
            <v>1858.1014534883723</v>
          </cell>
          <cell r="M266">
            <v>1816.3828394726552</v>
          </cell>
          <cell r="N266">
            <v>1982.108854915994</v>
          </cell>
          <cell r="O266">
            <v>2093.4514482142272</v>
          </cell>
          <cell r="P266">
            <v>1995.9445539250814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B267">
            <v>1265</v>
          </cell>
          <cell r="C267">
            <v>212441.525020181</v>
          </cell>
          <cell r="D267">
            <v>202510.68051772602</v>
          </cell>
          <cell r="E267">
            <v>211043.39163855044</v>
          </cell>
          <cell r="F267">
            <v>228652.34254255393</v>
          </cell>
          <cell r="G267">
            <v>230588.92020138743</v>
          </cell>
          <cell r="H267">
            <v>232978.04765008416</v>
          </cell>
          <cell r="I267">
            <v>213394.18822059245</v>
          </cell>
          <cell r="J267">
            <v>188920.308544637</v>
          </cell>
          <cell r="K267">
            <v>207832.30027594324</v>
          </cell>
          <cell r="L267">
            <v>195679.72064303176</v>
          </cell>
          <cell r="M267">
            <v>198198.70832540683</v>
          </cell>
          <cell r="N267">
            <v>156519.82320132683</v>
          </cell>
          <cell r="O267">
            <v>167409.81891459221</v>
          </cell>
          <cell r="P267">
            <v>178604.77773830009</v>
          </cell>
          <cell r="Q267">
            <v>0</v>
          </cell>
          <cell r="R267">
            <v>0</v>
          </cell>
          <cell r="S267">
            <v>0</v>
          </cell>
          <cell r="T267">
            <v>20272</v>
          </cell>
          <cell r="U267">
            <v>16174.99507230448</v>
          </cell>
          <cell r="V267">
            <v>16174.99507230448</v>
          </cell>
          <cell r="W267">
            <v>14657.381949119052</v>
          </cell>
          <cell r="X267">
            <v>19067.566411053616</v>
          </cell>
          <cell r="Y267">
            <v>19267.974000000002</v>
          </cell>
          <cell r="Z267">
            <v>33669.071199999998</v>
          </cell>
          <cell r="AA267">
            <v>60207.849000000002</v>
          </cell>
          <cell r="AB267">
            <v>59164.900349397591</v>
          </cell>
          <cell r="AC267">
            <v>66781.933842168684</v>
          </cell>
          <cell r="AD267">
            <v>63889.193727710845</v>
          </cell>
        </row>
        <row r="268">
          <cell r="B268">
            <v>1266</v>
          </cell>
          <cell r="C268">
            <v>2930.160174418605</v>
          </cell>
          <cell r="D268">
            <v>3002.6642441860467</v>
          </cell>
          <cell r="E268">
            <v>3291.8747093023258</v>
          </cell>
          <cell r="F268">
            <v>3516.3130813953489</v>
          </cell>
          <cell r="G268">
            <v>3547.2601744186049</v>
          </cell>
          <cell r="H268">
            <v>3548.7087209302326</v>
          </cell>
          <cell r="I268">
            <v>3764.9738372093025</v>
          </cell>
          <cell r="J268">
            <v>3597.3645348837213</v>
          </cell>
          <cell r="K268">
            <v>4142.5552325581402</v>
          </cell>
          <cell r="L268">
            <v>4549.0595930232557</v>
          </cell>
          <cell r="M268">
            <v>5125.4110346732605</v>
          </cell>
          <cell r="N268">
            <v>4339.7531352459018</v>
          </cell>
          <cell r="O268">
            <v>4663.3940413855507</v>
          </cell>
          <cell r="P268">
            <v>4901.2548662544878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B269">
            <v>1267</v>
          </cell>
          <cell r="C269">
            <v>0</v>
          </cell>
          <cell r="D269">
            <v>0</v>
          </cell>
          <cell r="E269">
            <v>0</v>
          </cell>
          <cell r="F269">
            <v>173.66250000000002</v>
          </cell>
          <cell r="G269">
            <v>566.17063953488378</v>
          </cell>
          <cell r="H269">
            <v>856.26366279069771</v>
          </cell>
          <cell r="I269">
            <v>901.76337209302335</v>
          </cell>
          <cell r="J269">
            <v>1091.1392441860467</v>
          </cell>
          <cell r="K269">
            <v>1352.3572674418606</v>
          </cell>
          <cell r="L269">
            <v>1694.243023255814</v>
          </cell>
          <cell r="M269">
            <v>1892.1828517052322</v>
          </cell>
          <cell r="N269">
            <v>1516.4779724023592</v>
          </cell>
          <cell r="O269">
            <v>1715.2439247218831</v>
          </cell>
          <cell r="P269">
            <v>1635.3528395043952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B270">
            <v>1268</v>
          </cell>
          <cell r="C270">
            <v>1159.0770348837211</v>
          </cell>
          <cell r="D270">
            <v>1165.1398255813954</v>
          </cell>
          <cell r="E270">
            <v>1154.3668604651164</v>
          </cell>
          <cell r="F270">
            <v>1301.4566860465118</v>
          </cell>
          <cell r="G270">
            <v>1265.3389534883722</v>
          </cell>
          <cell r="H270">
            <v>1447.5584302325583</v>
          </cell>
          <cell r="I270">
            <v>1244.934593023256</v>
          </cell>
          <cell r="J270">
            <v>1216.8558139534885</v>
          </cell>
          <cell r="K270">
            <v>1199.3119133078419</v>
          </cell>
          <cell r="L270">
            <v>1211.1862886871274</v>
          </cell>
          <cell r="M270">
            <v>1364.6397551271255</v>
          </cell>
          <cell r="N270">
            <v>1260.0009931275035</v>
          </cell>
          <cell r="O270">
            <v>1274.3277023147527</v>
          </cell>
          <cell r="P270">
            <v>1214.9732154145056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B271">
            <v>1269</v>
          </cell>
          <cell r="C271">
            <v>27686.290116279073</v>
          </cell>
          <cell r="D271">
            <v>28518.897383720934</v>
          </cell>
          <cell r="E271">
            <v>29380.68662790698</v>
          </cell>
          <cell r="F271">
            <v>29442.398546511631</v>
          </cell>
          <cell r="G271">
            <v>31356.936303816117</v>
          </cell>
          <cell r="H271">
            <v>31739.714250921541</v>
          </cell>
          <cell r="I271">
            <v>28877.740343023259</v>
          </cell>
          <cell r="J271">
            <v>26844.367159883725</v>
          </cell>
          <cell r="K271">
            <v>31416.904238372092</v>
          </cell>
          <cell r="L271">
            <v>29234.530875000004</v>
          </cell>
          <cell r="M271">
            <v>33198.555820157497</v>
          </cell>
          <cell r="N271">
            <v>27709.905694602679</v>
          </cell>
          <cell r="O271">
            <v>30250.474582111296</v>
          </cell>
          <cell r="P271">
            <v>31511.382222162105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B272">
            <v>1270</v>
          </cell>
          <cell r="C272">
            <v>22152.94796511628</v>
          </cell>
          <cell r="D272">
            <v>22809.964534883722</v>
          </cell>
          <cell r="E272">
            <v>23771.003197674421</v>
          </cell>
          <cell r="F272">
            <v>23995.163372093026</v>
          </cell>
          <cell r="G272">
            <v>25381.396996417596</v>
          </cell>
          <cell r="H272">
            <v>25938.930040558313</v>
          </cell>
          <cell r="I272">
            <v>22508.874261627909</v>
          </cell>
          <cell r="J272">
            <v>20834.096921511631</v>
          </cell>
          <cell r="K272">
            <v>22693.702369186045</v>
          </cell>
          <cell r="L272">
            <v>21522.667918604653</v>
          </cell>
          <cell r="M272">
            <v>26102.410363813509</v>
          </cell>
          <cell r="N272">
            <v>22912.322379912206</v>
          </cell>
          <cell r="O272">
            <v>25715.93109723369</v>
          </cell>
          <cell r="P272">
            <v>27915.54491479187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B273">
            <v>1271</v>
          </cell>
          <cell r="C273">
            <v>3051.2049418604656</v>
          </cell>
          <cell r="D273">
            <v>3051.1090116279074</v>
          </cell>
          <cell r="E273">
            <v>3295.9997093023258</v>
          </cell>
          <cell r="F273">
            <v>3174.7534883720937</v>
          </cell>
          <cell r="G273">
            <v>3011.1286913990407</v>
          </cell>
          <cell r="H273">
            <v>2938.151162790698</v>
          </cell>
          <cell r="I273">
            <v>2829.8651162790702</v>
          </cell>
          <cell r="J273">
            <v>2764.680523255814</v>
          </cell>
          <cell r="K273">
            <v>3118.1162790697676</v>
          </cell>
          <cell r="L273">
            <v>3121.0805232558141</v>
          </cell>
          <cell r="M273">
            <v>3432.8898636120052</v>
          </cell>
          <cell r="N273">
            <v>3048.826248472968</v>
          </cell>
          <cell r="O273">
            <v>3570.6318382135587</v>
          </cell>
          <cell r="P273">
            <v>3404.3221674107608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B274">
            <v>1272</v>
          </cell>
          <cell r="C274">
            <v>5303685.1744186049</v>
          </cell>
          <cell r="D274">
            <v>4973234.3023255821</v>
          </cell>
          <cell r="E274">
            <v>5247604.3604651168</v>
          </cell>
          <cell r="F274">
            <v>5195484.5825581402</v>
          </cell>
          <cell r="G274">
            <v>4967642.9028479792</v>
          </cell>
          <cell r="H274">
            <v>5175635.684889691</v>
          </cell>
          <cell r="I274">
            <v>4865365.1310070995</v>
          </cell>
          <cell r="J274">
            <v>4291266.416606796</v>
          </cell>
          <cell r="K274">
            <v>4467325.6570903342</v>
          </cell>
          <cell r="L274">
            <v>4454986.8326313514</v>
          </cell>
          <cell r="M274">
            <v>4989886.2940718792</v>
          </cell>
          <cell r="N274">
            <v>4041920.1044928301</v>
          </cell>
          <cell r="O274">
            <v>4311142.1467997376</v>
          </cell>
          <cell r="P274">
            <v>4409989.0238171276</v>
          </cell>
          <cell r="Q274">
            <v>920323.31758364581</v>
          </cell>
          <cell r="R274">
            <v>1007867.1471162981</v>
          </cell>
          <cell r="S274">
            <v>995644.31053797749</v>
          </cell>
          <cell r="T274">
            <v>1005835.9154269834</v>
          </cell>
          <cell r="U274">
            <v>1050931.1449507554</v>
          </cell>
          <cell r="V274">
            <v>1087349.0253634236</v>
          </cell>
          <cell r="W274">
            <v>867189.7738653284</v>
          </cell>
          <cell r="X274">
            <v>936945.39462497795</v>
          </cell>
          <cell r="Y274">
            <v>1241316.4286870628</v>
          </cell>
          <cell r="Z274">
            <v>1310176.4619161186</v>
          </cell>
          <cell r="AA274">
            <v>1505704.9291965377</v>
          </cell>
          <cell r="AB274">
            <v>1379768.1521441943</v>
          </cell>
          <cell r="AC274">
            <v>1575759.13586789</v>
          </cell>
          <cell r="AD274">
            <v>1685605.9527707701</v>
          </cell>
          <cell r="AE274">
            <v>1446718.5153833481</v>
          </cell>
        </row>
        <row r="275">
          <cell r="B275">
            <v>1273</v>
          </cell>
          <cell r="C275">
            <v>8230.2365097621368</v>
          </cell>
          <cell r="D275">
            <v>8670.6827604798764</v>
          </cell>
          <cell r="E275">
            <v>8882.8685454971819</v>
          </cell>
          <cell r="F275">
            <v>9114.3439473342423</v>
          </cell>
          <cell r="G275">
            <v>8873.2237370873045</v>
          </cell>
          <cell r="H275">
            <v>9809.6836718563191</v>
          </cell>
          <cell r="I275">
            <v>8876.5480110477201</v>
          </cell>
          <cell r="J275">
            <v>8095.6002906976746</v>
          </cell>
          <cell r="K275">
            <v>7767.8168954889316</v>
          </cell>
          <cell r="L275">
            <v>7844.7259736620899</v>
          </cell>
          <cell r="M275">
            <v>8838.6279069767443</v>
          </cell>
          <cell r="N275">
            <v>7450.7441860465169</v>
          </cell>
          <cell r="O275">
            <v>8090.0622517297379</v>
          </cell>
          <cell r="P275">
            <v>8376.8591410081917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B276">
            <v>1274</v>
          </cell>
          <cell r="C276">
            <v>2279.8970930232558</v>
          </cell>
          <cell r="D276">
            <v>2493.5049418604654</v>
          </cell>
          <cell r="E276">
            <v>2433.5773255813956</v>
          </cell>
          <cell r="F276">
            <v>2535.1098837209306</v>
          </cell>
          <cell r="G276">
            <v>2380.7293604651163</v>
          </cell>
          <cell r="H276">
            <v>2574.9497093023256</v>
          </cell>
          <cell r="I276">
            <v>2336.2081395348837</v>
          </cell>
          <cell r="J276">
            <v>2557.1546511627907</v>
          </cell>
          <cell r="K276">
            <v>2987.2962209302327</v>
          </cell>
          <cell r="L276">
            <v>3146.8186046511632</v>
          </cell>
          <cell r="M276">
            <v>3499.3124013662832</v>
          </cell>
          <cell r="N276">
            <v>4463.5540315827693</v>
          </cell>
          <cell r="O276">
            <v>4445.7061384843237</v>
          </cell>
          <cell r="P276">
            <v>4268.1848115829534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B277">
            <v>1275</v>
          </cell>
          <cell r="C277">
            <v>23797.700581395351</v>
          </cell>
          <cell r="D277">
            <v>25621.574127906977</v>
          </cell>
          <cell r="E277">
            <v>26289.776162790698</v>
          </cell>
          <cell r="F277">
            <v>26150.053779069771</v>
          </cell>
          <cell r="G277">
            <v>27583.069187848309</v>
          </cell>
          <cell r="H277">
            <v>28824.020575610324</v>
          </cell>
          <cell r="I277">
            <v>26950.24305523256</v>
          </cell>
          <cell r="J277">
            <v>23662.259372093024</v>
          </cell>
          <cell r="K277">
            <v>26202.124997093022</v>
          </cell>
          <cell r="L277">
            <v>25182.30556395349</v>
          </cell>
          <cell r="M277">
            <v>27723.525823427182</v>
          </cell>
          <cell r="N277">
            <v>24128.020347064088</v>
          </cell>
          <cell r="O277">
            <v>26198.34767435828</v>
          </cell>
          <cell r="P277">
            <v>27127.092643611748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B278">
            <v>1276</v>
          </cell>
          <cell r="C278">
            <v>9355.3561046511641</v>
          </cell>
          <cell r="D278">
            <v>9951.8311046511644</v>
          </cell>
          <cell r="E278">
            <v>10517.368604651163</v>
          </cell>
          <cell r="F278">
            <v>10488.877325581396</v>
          </cell>
          <cell r="G278">
            <v>10440.336260261653</v>
          </cell>
          <cell r="H278">
            <v>10077.518705038245</v>
          </cell>
          <cell r="I278">
            <v>10050.968668604652</v>
          </cell>
          <cell r="J278">
            <v>8966.2041802325584</v>
          </cell>
          <cell r="K278">
            <v>10299.76459011628</v>
          </cell>
          <cell r="L278">
            <v>10280.818656976744</v>
          </cell>
          <cell r="M278">
            <v>11358.654262283713</v>
          </cell>
          <cell r="N278">
            <v>10117.253125904217</v>
          </cell>
          <cell r="O278">
            <v>10191.359814263578</v>
          </cell>
          <cell r="P278">
            <v>10733.693683666655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B279">
            <v>1277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B280">
            <v>1278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B281">
            <v>1279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B282">
            <v>1280</v>
          </cell>
          <cell r="C282">
            <v>59563.791279069774</v>
          </cell>
          <cell r="D282">
            <v>62166.771802325587</v>
          </cell>
          <cell r="E282">
            <v>64216.906395348844</v>
          </cell>
          <cell r="F282">
            <v>64245.954069767446</v>
          </cell>
          <cell r="G282">
            <v>64858.705915210812</v>
          </cell>
          <cell r="H282">
            <v>58469.569283265104</v>
          </cell>
          <cell r="I282">
            <v>61005.236363372103</v>
          </cell>
          <cell r="J282">
            <v>56388.575311046516</v>
          </cell>
          <cell r="K282">
            <v>58409.784252906982</v>
          </cell>
          <cell r="L282">
            <v>57747.090052325584</v>
          </cell>
          <cell r="M282">
            <v>62713.947445745478</v>
          </cell>
          <cell r="N282">
            <v>57000.171168197099</v>
          </cell>
          <cell r="O282">
            <v>61241.26783631889</v>
          </cell>
          <cell r="P282">
            <v>64483.315905562573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B283">
            <v>1281</v>
          </cell>
          <cell r="C283">
            <v>711.52412790697679</v>
          </cell>
          <cell r="D283">
            <v>844.42587209302337</v>
          </cell>
          <cell r="E283">
            <v>815.00406976744193</v>
          </cell>
          <cell r="F283">
            <v>982.71889534883724</v>
          </cell>
          <cell r="G283">
            <v>1215.3113372093023</v>
          </cell>
          <cell r="H283">
            <v>1415.6136627906978</v>
          </cell>
          <cell r="I283">
            <v>1534.5671511627909</v>
          </cell>
          <cell r="J283">
            <v>1204.0203488372094</v>
          </cell>
          <cell r="K283">
            <v>1435.0203488372094</v>
          </cell>
          <cell r="L283">
            <v>1497.6723837209304</v>
          </cell>
          <cell r="M283">
            <v>1518.8729651162791</v>
          </cell>
          <cell r="N283">
            <v>1351.9063953488373</v>
          </cell>
          <cell r="O283">
            <v>1520.5613372093023</v>
          </cell>
          <cell r="P283">
            <v>1537.0229651162792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B284">
            <v>1282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B285">
            <v>1283</v>
          </cell>
          <cell r="C285">
            <v>6178.808720930233</v>
          </cell>
          <cell r="D285">
            <v>6368.0406976744189</v>
          </cell>
          <cell r="E285">
            <v>6544.3029069767445</v>
          </cell>
          <cell r="F285">
            <v>6582.7901162790704</v>
          </cell>
          <cell r="G285">
            <v>6695.4560051045846</v>
          </cell>
          <cell r="H285">
            <v>6771.8524865624204</v>
          </cell>
          <cell r="I285">
            <v>6449.2163808139539</v>
          </cell>
          <cell r="J285">
            <v>5918.8323226744196</v>
          </cell>
          <cell r="K285">
            <v>6330.5522180232565</v>
          </cell>
          <cell r="L285">
            <v>6144.4491017441869</v>
          </cell>
          <cell r="M285">
            <v>6540.5789364837237</v>
          </cell>
          <cell r="N285">
            <v>5784.497827815263</v>
          </cell>
          <cell r="O285">
            <v>6108.2795936459397</v>
          </cell>
          <cell r="P285">
            <v>6149.5675732471063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B286">
            <v>1284</v>
          </cell>
          <cell r="C286">
            <v>20518.60377906977</v>
          </cell>
          <cell r="D286">
            <v>21064.274127906978</v>
          </cell>
          <cell r="E286">
            <v>21767.14534883721</v>
          </cell>
          <cell r="F286">
            <v>21660.624418604653</v>
          </cell>
          <cell r="G286">
            <v>20462.20621525246</v>
          </cell>
          <cell r="H286">
            <v>22592.934485076687</v>
          </cell>
          <cell r="I286">
            <v>19746.439369186046</v>
          </cell>
          <cell r="J286">
            <v>17957.80867151163</v>
          </cell>
          <cell r="K286">
            <v>19040.705590116282</v>
          </cell>
          <cell r="L286">
            <v>19083.49421511628</v>
          </cell>
          <cell r="M286">
            <v>21705.635678776303</v>
          </cell>
          <cell r="N286">
            <v>19995.418338354502</v>
          </cell>
          <cell r="O286">
            <v>20900.450176855502</v>
          </cell>
          <cell r="P286">
            <v>21421.955811975029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B287">
            <v>1285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B288">
            <v>1286</v>
          </cell>
          <cell r="C288">
            <v>3715.8095930232562</v>
          </cell>
          <cell r="D288">
            <v>3757.9901162790702</v>
          </cell>
          <cell r="E288">
            <v>3812.1235465116283</v>
          </cell>
          <cell r="F288">
            <v>3812.9773255813957</v>
          </cell>
          <cell r="G288">
            <v>3710.0498727122613</v>
          </cell>
          <cell r="H288">
            <v>3663.1855614421361</v>
          </cell>
          <cell r="I288">
            <v>3607.7184767441863</v>
          </cell>
          <cell r="J288">
            <v>3146.7421482558143</v>
          </cell>
          <cell r="K288">
            <v>3608.0993197674425</v>
          </cell>
          <cell r="L288">
            <v>3744.4233750000003</v>
          </cell>
          <cell r="M288">
            <v>4515.6878402241264</v>
          </cell>
          <cell r="N288">
            <v>4300.1992088127899</v>
          </cell>
          <cell r="O288">
            <v>3724.3023661788225</v>
          </cell>
          <cell r="P288">
            <v>4337.1069558936615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B289">
            <v>1287</v>
          </cell>
          <cell r="C289">
            <v>11436.428197674419</v>
          </cell>
          <cell r="D289">
            <v>11711.335465116281</v>
          </cell>
          <cell r="E289">
            <v>12076.138953488373</v>
          </cell>
          <cell r="F289">
            <v>11990.981686046513</v>
          </cell>
          <cell r="G289">
            <v>11893.886135804431</v>
          </cell>
          <cell r="H289">
            <v>12415.320999004551</v>
          </cell>
          <cell r="I289">
            <v>11363.832514534884</v>
          </cell>
          <cell r="J289">
            <v>10660.029235465117</v>
          </cell>
          <cell r="K289">
            <v>11696.784863372093</v>
          </cell>
          <cell r="L289">
            <v>11782.993142441861</v>
          </cell>
          <cell r="M289">
            <v>16326.768222873403</v>
          </cell>
          <cell r="N289">
            <v>14044.733647240542</v>
          </cell>
          <cell r="O289">
            <v>15382.402301591772</v>
          </cell>
          <cell r="P289">
            <v>17334.485633245808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B290">
            <v>1288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B291">
            <v>1289</v>
          </cell>
          <cell r="C291">
            <v>2898.4072674418608</v>
          </cell>
          <cell r="D291">
            <v>3028.8052325581398</v>
          </cell>
          <cell r="E291">
            <v>3083.8787790697675</v>
          </cell>
          <cell r="F291">
            <v>3082.9002906976748</v>
          </cell>
          <cell r="G291">
            <v>2977.803959361022</v>
          </cell>
          <cell r="H291">
            <v>3176.6745190185125</v>
          </cell>
          <cell r="I291">
            <v>2822.0133226744188</v>
          </cell>
          <cell r="J291">
            <v>2414.1767790697677</v>
          </cell>
          <cell r="K291">
            <v>2792.4631656976749</v>
          </cell>
          <cell r="L291">
            <v>2572.3679389534886</v>
          </cell>
          <cell r="M291">
            <v>2854.8383384093022</v>
          </cell>
          <cell r="N291">
            <v>2711.7634370014525</v>
          </cell>
          <cell r="O291">
            <v>2944.4488321571503</v>
          </cell>
          <cell r="P291">
            <v>3048.8310654980241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B292">
            <v>1290</v>
          </cell>
          <cell r="C292">
            <v>6398.4986316201021</v>
          </cell>
          <cell r="D292">
            <v>6398.4986316201021</v>
          </cell>
          <cell r="E292">
            <v>6936.0024879854464</v>
          </cell>
          <cell r="F292">
            <v>5860.9947752547587</v>
          </cell>
          <cell r="G292">
            <v>6777.2427403586071</v>
          </cell>
          <cell r="H292">
            <v>6586.2476725935412</v>
          </cell>
          <cell r="I292">
            <v>6660.5223837209305</v>
          </cell>
          <cell r="J292">
            <v>5885.9720930232561</v>
          </cell>
          <cell r="K292">
            <v>6508.9718023255818</v>
          </cell>
          <cell r="L292">
            <v>6654.3636627906981</v>
          </cell>
          <cell r="M292">
            <v>7278.6532692343526</v>
          </cell>
          <cell r="N292">
            <v>6115.871325198369</v>
          </cell>
          <cell r="O292">
            <v>6555.7348890201765</v>
          </cell>
          <cell r="P292">
            <v>6590.2915457108911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B293">
            <v>1291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B294">
            <v>1292</v>
          </cell>
          <cell r="C294">
            <v>197121.5093023256</v>
          </cell>
          <cell r="D294">
            <v>199737.33488372093</v>
          </cell>
          <cell r="E294">
            <v>202071.31744186048</v>
          </cell>
          <cell r="F294">
            <v>201332.45319767445</v>
          </cell>
          <cell r="G294">
            <v>197495.85279667823</v>
          </cell>
          <cell r="H294">
            <v>197946.29685561775</v>
          </cell>
          <cell r="I294">
            <v>181181.66775712045</v>
          </cell>
          <cell r="J294">
            <v>165241.52861428694</v>
          </cell>
          <cell r="K294">
            <v>180425.88529776197</v>
          </cell>
          <cell r="L294">
            <v>182212.2802017002</v>
          </cell>
          <cell r="M294">
            <v>205297.99896028664</v>
          </cell>
          <cell r="N294">
            <v>175674.5409457901</v>
          </cell>
          <cell r="O294">
            <v>190748.45905420993</v>
          </cell>
          <cell r="P294">
            <v>187403.12685155941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B295">
            <v>1293</v>
          </cell>
          <cell r="C295">
            <v>21478.325435619849</v>
          </cell>
          <cell r="D295">
            <v>22264.117829605941</v>
          </cell>
          <cell r="E295">
            <v>21778.775468614531</v>
          </cell>
          <cell r="F295">
            <v>23250.210245588489</v>
          </cell>
          <cell r="G295">
            <v>22670.265233566122</v>
          </cell>
          <cell r="H295">
            <v>24177.669374614015</v>
          </cell>
          <cell r="I295">
            <v>22259.493812857123</v>
          </cell>
          <cell r="J295">
            <v>20672.946652856634</v>
          </cell>
          <cell r="K295">
            <v>22992.934048271287</v>
          </cell>
          <cell r="L295">
            <v>19225.080523255816</v>
          </cell>
          <cell r="M295">
            <v>21842.488861719445</v>
          </cell>
          <cell r="N295">
            <v>18449.498417348164</v>
          </cell>
          <cell r="O295">
            <v>21195.839360524984</v>
          </cell>
          <cell r="P295">
            <v>17664.82816531364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B296">
            <v>1294</v>
          </cell>
          <cell r="C296">
            <v>3774.1063953488374</v>
          </cell>
          <cell r="D296">
            <v>3918.9994186046515</v>
          </cell>
          <cell r="E296">
            <v>4032.6000000000004</v>
          </cell>
          <cell r="F296">
            <v>3963.6549418604654</v>
          </cell>
          <cell r="G296">
            <v>3891.4850189485633</v>
          </cell>
          <cell r="H296">
            <v>4052.2207888085968</v>
          </cell>
          <cell r="I296">
            <v>3822.2479273255817</v>
          </cell>
          <cell r="J296">
            <v>3360.4017034883723</v>
          </cell>
          <cell r="K296">
            <v>3804.4899941860467</v>
          </cell>
          <cell r="L296">
            <v>3808.0906395348838</v>
          </cell>
          <cell r="M296">
            <v>4290.5636617383989</v>
          </cell>
          <cell r="N296">
            <v>3581.2134445701363</v>
          </cell>
          <cell r="O296">
            <v>3888.502809902137</v>
          </cell>
          <cell r="P296">
            <v>4026.3522448174267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B297">
            <v>1295</v>
          </cell>
          <cell r="C297">
            <v>2293.8837209302328</v>
          </cell>
          <cell r="D297">
            <v>2395.1572674418608</v>
          </cell>
          <cell r="E297">
            <v>2829.4622093023258</v>
          </cell>
          <cell r="F297">
            <v>2872.6979651162792</v>
          </cell>
          <cell r="G297">
            <v>3178.7441860465119</v>
          </cell>
          <cell r="H297">
            <v>3389.7427325581398</v>
          </cell>
          <cell r="I297">
            <v>3274.0700581395349</v>
          </cell>
          <cell r="J297">
            <v>3255.3636627906981</v>
          </cell>
          <cell r="K297">
            <v>3909.6462209302326</v>
          </cell>
          <cell r="L297">
            <v>4314.970639534884</v>
          </cell>
          <cell r="M297">
            <v>4262.4954080189154</v>
          </cell>
          <cell r="N297">
            <v>3759.3855433870749</v>
          </cell>
          <cell r="O297">
            <v>4062.3146934515516</v>
          </cell>
          <cell r="P297">
            <v>3873.103861874105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B298">
            <v>1296</v>
          </cell>
          <cell r="C298">
            <v>973.58633720930243</v>
          </cell>
          <cell r="D298">
            <v>1007.2674418604652</v>
          </cell>
          <cell r="E298">
            <v>981.39505813953497</v>
          </cell>
          <cell r="F298">
            <v>1049.1985465116279</v>
          </cell>
          <cell r="G298">
            <v>1038.5886627906978</v>
          </cell>
          <cell r="H298">
            <v>1170.2529069767443</v>
          </cell>
          <cell r="I298">
            <v>1093.1633720930233</v>
          </cell>
          <cell r="J298">
            <v>1027.5470930232559</v>
          </cell>
          <cell r="K298">
            <v>1119.0837209302326</v>
          </cell>
          <cell r="L298">
            <v>1137.6270348837211</v>
          </cell>
          <cell r="M298">
            <v>1644.2552247383742</v>
          </cell>
          <cell r="N298">
            <v>1160.9859882108938</v>
          </cell>
          <cell r="O298">
            <v>1174.1868576659906</v>
          </cell>
          <cell r="P298">
            <v>1119.4966407498991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B299">
            <v>1297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B300">
            <v>1298</v>
          </cell>
          <cell r="C300">
            <v>0</v>
          </cell>
          <cell r="D300">
            <v>0</v>
          </cell>
          <cell r="E300">
            <v>0.62354651162790697</v>
          </cell>
          <cell r="F300">
            <v>168.46308139534884</v>
          </cell>
          <cell r="G300">
            <v>480.62005813953493</v>
          </cell>
          <cell r="H300">
            <v>615.01831395348847</v>
          </cell>
          <cell r="I300">
            <v>666.56162790697681</v>
          </cell>
          <cell r="J300">
            <v>863.36250000000007</v>
          </cell>
          <cell r="K300">
            <v>1009.6944767441861</v>
          </cell>
          <cell r="L300">
            <v>1036.5069767441862</v>
          </cell>
          <cell r="M300">
            <v>1433.4532728488389</v>
          </cell>
          <cell r="N300">
            <v>1729.7907789036171</v>
          </cell>
          <cell r="O300">
            <v>1749.4591835948104</v>
          </cell>
          <cell r="P300">
            <v>1667.9744508949107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B301">
            <v>1299</v>
          </cell>
          <cell r="C301">
            <v>21435.687209302327</v>
          </cell>
          <cell r="D301">
            <v>22014.021802325584</v>
          </cell>
          <cell r="E301">
            <v>22459.742441860468</v>
          </cell>
          <cell r="F301">
            <v>22472.798546511629</v>
          </cell>
          <cell r="G301">
            <v>23574.758174000588</v>
          </cell>
          <cell r="H301">
            <v>22962.151494678685</v>
          </cell>
          <cell r="I301">
            <v>21490.356697674419</v>
          </cell>
          <cell r="J301">
            <v>20822.811784883721</v>
          </cell>
          <cell r="K301">
            <v>22588.824148255815</v>
          </cell>
          <cell r="L301">
            <v>22936.957744186049</v>
          </cell>
          <cell r="M301">
            <v>25725.780125104815</v>
          </cell>
          <cell r="N301">
            <v>21648.22558414362</v>
          </cell>
          <cell r="O301">
            <v>25619.741568827838</v>
          </cell>
          <cell r="P301">
            <v>24898.664964805041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B302">
            <v>1300</v>
          </cell>
          <cell r="C302">
            <v>17300.576162790698</v>
          </cell>
          <cell r="D302">
            <v>17776.275000000001</v>
          </cell>
          <cell r="E302">
            <v>18381.565988372095</v>
          </cell>
          <cell r="F302">
            <v>18627.675000000003</v>
          </cell>
          <cell r="G302">
            <v>16225.4160479149</v>
          </cell>
          <cell r="H302">
            <v>15978.319341973285</v>
          </cell>
          <cell r="I302">
            <v>14801.788918604654</v>
          </cell>
          <cell r="J302">
            <v>13920.76422383721</v>
          </cell>
          <cell r="K302">
            <v>15684.952665697676</v>
          </cell>
          <cell r="L302">
            <v>16473.844430232559</v>
          </cell>
          <cell r="M302">
            <v>18487.810164598683</v>
          </cell>
          <cell r="N302">
            <v>15352.545338648986</v>
          </cell>
          <cell r="O302">
            <v>17006.976089999567</v>
          </cell>
          <cell r="P302">
            <v>17500.859868865551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B303">
            <v>1301</v>
          </cell>
          <cell r="C303">
            <v>3190.2941860465121</v>
          </cell>
          <cell r="D303">
            <v>3388.5723837209307</v>
          </cell>
          <cell r="E303">
            <v>3528.1604651162793</v>
          </cell>
          <cell r="F303">
            <v>3535.9595930232563</v>
          </cell>
          <cell r="G303">
            <v>3189.0802454585828</v>
          </cell>
          <cell r="H303">
            <v>2828.2059093859011</v>
          </cell>
          <cell r="I303">
            <v>3067.1233592304661</v>
          </cell>
          <cell r="J303">
            <v>2862.3351588122614</v>
          </cell>
          <cell r="K303">
            <v>3059.0036309089633</v>
          </cell>
          <cell r="L303">
            <v>3101.1368642883285</v>
          </cell>
          <cell r="M303">
            <v>4703.9557153668738</v>
          </cell>
          <cell r="N303">
            <v>4199.9810567415579</v>
          </cell>
          <cell r="O303">
            <v>5558.1294045045324</v>
          </cell>
          <cell r="P303">
            <v>5791.9247133069275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B304">
            <v>1302</v>
          </cell>
          <cell r="C304">
            <v>18644.021511627907</v>
          </cell>
          <cell r="D304">
            <v>19112.515988372095</v>
          </cell>
          <cell r="E304">
            <v>19496.486337209302</v>
          </cell>
          <cell r="F304">
            <v>19397.438372093024</v>
          </cell>
          <cell r="G304">
            <v>18213.809427079748</v>
          </cell>
          <cell r="H304">
            <v>18358.158379093002</v>
          </cell>
          <cell r="I304">
            <v>18503.646610465119</v>
          </cell>
          <cell r="J304">
            <v>17798.930075581397</v>
          </cell>
          <cell r="K304">
            <v>19611.9332877907</v>
          </cell>
          <cell r="L304">
            <v>19099.587758720932</v>
          </cell>
          <cell r="M304">
            <v>22268.649156355372</v>
          </cell>
          <cell r="N304">
            <v>20451.956797723284</v>
          </cell>
          <cell r="O304">
            <v>22307.430587080089</v>
          </cell>
          <cell r="P304">
            <v>23570.341633019561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B305">
            <v>1303</v>
          </cell>
          <cell r="C305">
            <v>12170.620639534885</v>
          </cell>
          <cell r="D305">
            <v>12917.015406976745</v>
          </cell>
          <cell r="E305">
            <v>13507.350872093024</v>
          </cell>
          <cell r="F305">
            <v>13483.406686046512</v>
          </cell>
          <cell r="G305">
            <v>13126.834172470542</v>
          </cell>
          <cell r="H305">
            <v>13810.211024263685</v>
          </cell>
          <cell r="I305">
            <v>13483.550677325582</v>
          </cell>
          <cell r="J305">
            <v>12445.196563953488</v>
          </cell>
          <cell r="K305">
            <v>13364.089718495819</v>
          </cell>
          <cell r="L305">
            <v>13496.407438480926</v>
          </cell>
          <cell r="M305">
            <v>14910.243046433707</v>
          </cell>
          <cell r="N305">
            <v>12834.522620546513</v>
          </cell>
          <cell r="O305">
            <v>12859.827601275378</v>
          </cell>
          <cell r="P305">
            <v>13666.11780888262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B306">
            <v>1304</v>
          </cell>
          <cell r="C306">
            <v>3252.7819400740377</v>
          </cell>
          <cell r="D306">
            <v>3661.830762229878</v>
          </cell>
          <cell r="E306">
            <v>4594.8223696398245</v>
          </cell>
          <cell r="F306">
            <v>4748.8983616773221</v>
          </cell>
          <cell r="G306">
            <v>4300.3251848343061</v>
          </cell>
          <cell r="H306">
            <v>4484.301343682946</v>
          </cell>
          <cell r="I306">
            <v>4761.742260968218</v>
          </cell>
          <cell r="J306">
            <v>4974.3881008963072</v>
          </cell>
          <cell r="K306">
            <v>5366.2572341586992</v>
          </cell>
          <cell r="L306">
            <v>4980.899704117026</v>
          </cell>
          <cell r="M306">
            <v>6748.7951680501956</v>
          </cell>
          <cell r="N306">
            <v>4679.5890672148989</v>
          </cell>
          <cell r="O306">
            <v>5493.0349813220246</v>
          </cell>
          <cell r="P306">
            <v>6644.9289571812042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B307">
            <v>1305</v>
          </cell>
          <cell r="C307">
            <v>9350.53081395349</v>
          </cell>
          <cell r="D307">
            <v>9537.7770348837221</v>
          </cell>
          <cell r="E307">
            <v>9726.4718023255828</v>
          </cell>
          <cell r="F307">
            <v>9701.4052325581397</v>
          </cell>
          <cell r="G307">
            <v>8603.0581984559431</v>
          </cell>
          <cell r="H307">
            <v>8388.8277018882891</v>
          </cell>
          <cell r="I307">
            <v>7696.7439680232565</v>
          </cell>
          <cell r="J307">
            <v>7119.8748052325591</v>
          </cell>
          <cell r="K307">
            <v>7494.1983139534896</v>
          </cell>
          <cell r="L307">
            <v>7064.8426046511631</v>
          </cell>
          <cell r="M307">
            <v>7702.9016269626427</v>
          </cell>
          <cell r="N307">
            <v>7075.9493056840147</v>
          </cell>
          <cell r="O307">
            <v>6895.86365928962</v>
          </cell>
          <cell r="P307">
            <v>7431.4808050275851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B308">
            <v>1306</v>
          </cell>
          <cell r="C308">
            <v>2275.0355124957937</v>
          </cell>
          <cell r="D308">
            <v>2242.772469291876</v>
          </cell>
          <cell r="E308">
            <v>2227.229689354222</v>
          </cell>
          <cell r="F308">
            <v>2210.2739294222361</v>
          </cell>
          <cell r="G308">
            <v>1950.5879696799225</v>
          </cell>
          <cell r="H308">
            <v>1969.8104149634128</v>
          </cell>
          <cell r="I308">
            <v>1889.186460818808</v>
          </cell>
          <cell r="J308">
            <v>2225.5816555818101</v>
          </cell>
          <cell r="K308">
            <v>1920.5348960255938</v>
          </cell>
          <cell r="L308">
            <v>1985.4728451458104</v>
          </cell>
          <cell r="M308">
            <v>2180.6079201805951</v>
          </cell>
          <cell r="N308">
            <v>1911.3973520127593</v>
          </cell>
          <cell r="O308">
            <v>1897.2407176694969</v>
          </cell>
          <cell r="P308">
            <v>1931.2324027931586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B309">
            <v>1307</v>
          </cell>
          <cell r="C309">
            <v>19500.210052291772</v>
          </cell>
          <cell r="D309">
            <v>20240.610931229821</v>
          </cell>
          <cell r="E309">
            <v>21195.801018162816</v>
          </cell>
          <cell r="F309">
            <v>22294.175786472217</v>
          </cell>
          <cell r="G309">
            <v>21750.892167911472</v>
          </cell>
          <cell r="H309">
            <v>23044.302622256706</v>
          </cell>
          <cell r="I309">
            <v>20702.56036908137</v>
          </cell>
          <cell r="J309">
            <v>18858.659587298087</v>
          </cell>
          <cell r="K309">
            <v>20567.03342476692</v>
          </cell>
          <cell r="L309">
            <v>20760.736428194625</v>
          </cell>
          <cell r="M309">
            <v>22148.439244186047</v>
          </cell>
          <cell r="N309">
            <v>19820.509883720933</v>
          </cell>
          <cell r="O309">
            <v>19057.87412790698</v>
          </cell>
          <cell r="P309">
            <v>19594.862790697676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B310">
            <v>1308</v>
          </cell>
          <cell r="C310">
            <v>10519.901162790698</v>
          </cell>
          <cell r="D310">
            <v>10638.528488372094</v>
          </cell>
          <cell r="E310">
            <v>10866.429941860466</v>
          </cell>
          <cell r="F310">
            <v>11061.676744186047</v>
          </cell>
          <cell r="G310">
            <v>29763.970630471169</v>
          </cell>
          <cell r="H310">
            <v>29842.759193486556</v>
          </cell>
          <cell r="I310">
            <v>27135.813087209302</v>
          </cell>
          <cell r="J310">
            <v>24773.496095930233</v>
          </cell>
          <cell r="K310">
            <v>26112.116825581397</v>
          </cell>
          <cell r="L310">
            <v>25982.066895348842</v>
          </cell>
          <cell r="M310">
            <v>29310.337915507269</v>
          </cell>
          <cell r="N310">
            <v>25759.919556417364</v>
          </cell>
          <cell r="O310">
            <v>27970.273519959188</v>
          </cell>
          <cell r="P310">
            <v>28961.834176501317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B311">
            <v>1309</v>
          </cell>
          <cell r="C311">
            <v>75420.755848643457</v>
          </cell>
          <cell r="D311">
            <v>79456.944735856014</v>
          </cell>
          <cell r="E311">
            <v>81401.386097578841</v>
          </cell>
          <cell r="F311">
            <v>83522.594855821939</v>
          </cell>
          <cell r="G311">
            <v>81313.002399318721</v>
          </cell>
          <cell r="H311">
            <v>84877.811562477247</v>
          </cell>
          <cell r="I311">
            <v>77689.270770653427</v>
          </cell>
          <cell r="J311">
            <v>74440.936460350145</v>
          </cell>
          <cell r="K311">
            <v>78775.208369057349</v>
          </cell>
          <cell r="L311">
            <v>79786.119504777351</v>
          </cell>
          <cell r="M311">
            <v>85681.800375221152</v>
          </cell>
          <cell r="N311">
            <v>76450.24999239856</v>
          </cell>
          <cell r="O311">
            <v>83010.135116044621</v>
          </cell>
          <cell r="P311">
            <v>85952.88732104472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B312">
            <v>1310</v>
          </cell>
          <cell r="C312">
            <v>5009.9084302325582</v>
          </cell>
          <cell r="D312">
            <v>5176.433720930233</v>
          </cell>
          <cell r="E312">
            <v>5389.1302325581401</v>
          </cell>
          <cell r="F312">
            <v>5275.3473837209303</v>
          </cell>
          <cell r="G312">
            <v>5555.8130935733152</v>
          </cell>
          <cell r="H312">
            <v>5133.8307623443652</v>
          </cell>
          <cell r="I312">
            <v>5101.4698081395345</v>
          </cell>
          <cell r="J312">
            <v>5071.2487151162795</v>
          </cell>
          <cell r="K312">
            <v>5324.964034883722</v>
          </cell>
          <cell r="L312">
            <v>5399.0580523255821</v>
          </cell>
          <cell r="M312">
            <v>6262.9706186917128</v>
          </cell>
          <cell r="N312">
            <v>5390.3113203579951</v>
          </cell>
          <cell r="O312">
            <v>5760.5467009147023</v>
          </cell>
          <cell r="P312">
            <v>5939.6145121194386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B313">
            <v>1311</v>
          </cell>
          <cell r="C313">
            <v>4249.7380813953496</v>
          </cell>
          <cell r="D313">
            <v>4249.7380813953496</v>
          </cell>
          <cell r="E313">
            <v>4249.7380813953496</v>
          </cell>
          <cell r="F313">
            <v>4249.7380813953496</v>
          </cell>
          <cell r="G313">
            <v>4916.3997214342962</v>
          </cell>
          <cell r="H313">
            <v>5284.8248065675316</v>
          </cell>
          <cell r="I313">
            <v>4130.1226744186051</v>
          </cell>
          <cell r="J313">
            <v>4331.7723320565901</v>
          </cell>
          <cell r="K313">
            <v>4647.6287884978001</v>
          </cell>
          <cell r="L313">
            <v>4587.4422642991831</v>
          </cell>
          <cell r="M313">
            <v>4940.3235591506609</v>
          </cell>
          <cell r="N313">
            <v>4164.5702730030307</v>
          </cell>
          <cell r="O313">
            <v>4528.3440889527537</v>
          </cell>
          <cell r="P313">
            <v>4931.9098122865798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B314">
            <v>1312</v>
          </cell>
          <cell r="C314">
            <v>0</v>
          </cell>
          <cell r="D314">
            <v>72.436918604651169</v>
          </cell>
          <cell r="E314">
            <v>536.88313953488375</v>
          </cell>
          <cell r="F314">
            <v>960.89476744186049</v>
          </cell>
          <cell r="G314">
            <v>1223.0049418604651</v>
          </cell>
          <cell r="H314">
            <v>1457.7654069767443</v>
          </cell>
          <cell r="I314">
            <v>1571.3084302325583</v>
          </cell>
          <cell r="J314">
            <v>1610.5726744186047</v>
          </cell>
          <cell r="K314">
            <v>1762.9194767441861</v>
          </cell>
          <cell r="L314">
            <v>1797.7805232558142</v>
          </cell>
          <cell r="M314">
            <v>1823.813391064584</v>
          </cell>
          <cell r="N314">
            <v>1677.1043266652462</v>
          </cell>
          <cell r="O314">
            <v>1753.6896886379752</v>
          </cell>
          <cell r="P314">
            <v>1791.4615583368632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B315">
            <v>1313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B316">
            <v>1314</v>
          </cell>
          <cell r="C316">
            <v>71253.340988372103</v>
          </cell>
          <cell r="D316">
            <v>72654.632267441862</v>
          </cell>
          <cell r="E316">
            <v>74981.631104651169</v>
          </cell>
          <cell r="F316">
            <v>75395.76191860465</v>
          </cell>
          <cell r="G316">
            <v>73401.165042451088</v>
          </cell>
          <cell r="H316">
            <v>76619.11466931217</v>
          </cell>
          <cell r="I316">
            <v>73509.720305232579</v>
          </cell>
          <cell r="J316">
            <v>68449.845174418602</v>
          </cell>
          <cell r="K316">
            <v>75346.208869186055</v>
          </cell>
          <cell r="L316">
            <v>75083.309380813967</v>
          </cell>
          <cell r="M316">
            <v>81168.743536721988</v>
          </cell>
          <cell r="N316">
            <v>73778.28177497453</v>
          </cell>
          <cell r="O316">
            <v>81314.219944937126</v>
          </cell>
          <cell r="P316">
            <v>83176.588970608835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B317">
            <v>1315</v>
          </cell>
          <cell r="C317">
            <v>38820.052265203158</v>
          </cell>
          <cell r="D317">
            <v>40897.531624708172</v>
          </cell>
          <cell r="E317">
            <v>41898.361097170447</v>
          </cell>
          <cell r="F317">
            <v>42990.175067129283</v>
          </cell>
          <cell r="G317">
            <v>41852.868848422164</v>
          </cell>
          <cell r="H317">
            <v>43274.38536338415</v>
          </cell>
          <cell r="I317">
            <v>41880.568125000005</v>
          </cell>
          <cell r="J317">
            <v>39180.123348837209</v>
          </cell>
          <cell r="K317">
            <v>42917.455081395346</v>
          </cell>
          <cell r="L317">
            <v>42276.385473837217</v>
          </cell>
          <cell r="M317">
            <v>43832.806020539771</v>
          </cell>
          <cell r="N317">
            <v>38040.921648957985</v>
          </cell>
          <cell r="O317">
            <v>41305.058470480442</v>
          </cell>
          <cell r="P317">
            <v>42769.344147425094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</sheetData>
      <sheetData sheetId="3">
        <row r="3">
          <cell r="B3">
            <v>1001</v>
          </cell>
          <cell r="C3">
            <v>908.78385950664199</v>
          </cell>
          <cell r="D3">
            <v>809.60631453176359</v>
          </cell>
          <cell r="E3">
            <v>964.83161952439536</v>
          </cell>
          <cell r="F3">
            <v>1004.6227345356666</v>
          </cell>
          <cell r="G3">
            <v>1111.6308815727421</v>
          </cell>
          <cell r="H3">
            <v>1176.4353865956311</v>
          </cell>
          <cell r="I3">
            <v>662.82420137765325</v>
          </cell>
          <cell r="J3">
            <v>816.28787741157385</v>
          </cell>
          <cell r="K3">
            <v>641.60874883351062</v>
          </cell>
          <cell r="L3">
            <v>744.39484458083177</v>
          </cell>
          <cell r="M3">
            <v>951.87045450455935</v>
          </cell>
          <cell r="N3">
            <v>718.87760256911668</v>
          </cell>
          <cell r="O3">
            <v>438.79338193768615</v>
          </cell>
          <cell r="P3">
            <v>275.25588343346601</v>
          </cell>
          <cell r="Q3">
            <v>2254.1726659244614</v>
          </cell>
          <cell r="R3">
            <v>2296.698454553401</v>
          </cell>
          <cell r="S3">
            <v>2822.8431736151533</v>
          </cell>
          <cell r="T3">
            <v>2843.6221996546378</v>
          </cell>
          <cell r="U3">
            <v>2948.6094217940549</v>
          </cell>
          <cell r="V3">
            <v>3334.4605383514258</v>
          </cell>
          <cell r="W3">
            <v>2921.3869130102034</v>
          </cell>
          <cell r="X3">
            <v>2547.3485366406649</v>
          </cell>
          <cell r="Y3">
            <v>3083.2484580230062</v>
          </cell>
          <cell r="Z3">
            <v>2969.4717602212058</v>
          </cell>
          <cell r="AA3">
            <v>3638.8189495224228</v>
          </cell>
          <cell r="AB3">
            <v>2321.2361382157455</v>
          </cell>
          <cell r="AC3">
            <v>2094.6538698775457</v>
          </cell>
          <cell r="AD3">
            <v>2133.362409812532</v>
          </cell>
          <cell r="AE3">
            <v>8788.2683505480909</v>
          </cell>
          <cell r="AF3">
            <v>8268.6176910425165</v>
          </cell>
          <cell r="AG3">
            <v>5905.0395470645371</v>
          </cell>
          <cell r="AH3">
            <v>4760.5872260469941</v>
          </cell>
          <cell r="AI3">
            <v>4130.8311589791811</v>
          </cell>
          <cell r="AJ3">
            <v>4414.3989601653329</v>
          </cell>
          <cell r="AK3">
            <v>3063.2412094111628</v>
          </cell>
          <cell r="AL3">
            <v>2568.0022638782666</v>
          </cell>
          <cell r="AM3">
            <v>1050.2345876101426</v>
          </cell>
          <cell r="AN3">
            <v>990.80978180221086</v>
          </cell>
          <cell r="AO3">
            <v>1512.4919708857806</v>
          </cell>
          <cell r="AP3">
            <v>1091.6329293759713</v>
          </cell>
          <cell r="AQ3">
            <v>731.64935379431199</v>
          </cell>
          <cell r="AR3">
            <v>1258.9556769572237</v>
          </cell>
        </row>
        <row r="4">
          <cell r="B4">
            <v>1002</v>
          </cell>
          <cell r="C4">
            <v>140.63621797163961</v>
          </cell>
          <cell r="D4">
            <v>174.33058401040509</v>
          </cell>
          <cell r="E4">
            <v>126.23768642305325</v>
          </cell>
          <cell r="F4">
            <v>110.42217811560974</v>
          </cell>
          <cell r="G4">
            <v>120.07642415615054</v>
          </cell>
          <cell r="H4">
            <v>180.9855315016745</v>
          </cell>
          <cell r="I4">
            <v>142.48318586686358</v>
          </cell>
          <cell r="J4">
            <v>207.87739000647738</v>
          </cell>
          <cell r="K4">
            <v>139.01339245461571</v>
          </cell>
          <cell r="L4">
            <v>191.10786858771866</v>
          </cell>
          <cell r="M4">
            <v>318.4489635858335</v>
          </cell>
          <cell r="N4">
            <v>288.54214674960008</v>
          </cell>
          <cell r="O4">
            <v>144.91866171776371</v>
          </cell>
          <cell r="P4">
            <v>109.56738718872509</v>
          </cell>
          <cell r="Q4">
            <v>348.8379718393839</v>
          </cell>
          <cell r="R4">
            <v>494.54256431985954</v>
          </cell>
          <cell r="S4">
            <v>369.33821835974356</v>
          </cell>
          <cell r="T4">
            <v>312.55410238042811</v>
          </cell>
          <cell r="U4">
            <v>318.50363413909542</v>
          </cell>
          <cell r="V4">
            <v>512.98109499346958</v>
          </cell>
          <cell r="W4">
            <v>627.99232986710501</v>
          </cell>
          <cell r="X4">
            <v>648.71251905985105</v>
          </cell>
          <cell r="Y4">
            <v>668.02834080658795</v>
          </cell>
          <cell r="Z4">
            <v>762.35001230677346</v>
          </cell>
          <cell r="AA4">
            <v>1217.3695671172413</v>
          </cell>
          <cell r="AB4">
            <v>931.69470858445186</v>
          </cell>
          <cell r="AC4">
            <v>691.79355952022308</v>
          </cell>
          <cell r="AD4">
            <v>849.19872467068217</v>
          </cell>
          <cell r="AE4">
            <v>1360.0030528842265</v>
          </cell>
          <cell r="AF4">
            <v>1780.461596167127</v>
          </cell>
          <cell r="AG4">
            <v>772.60997211670792</v>
          </cell>
          <cell r="AH4">
            <v>523.25553915761498</v>
          </cell>
          <cell r="AI4">
            <v>446.20515909135366</v>
          </cell>
          <cell r="AJ4">
            <v>679.12131101219393</v>
          </cell>
          <cell r="AK4">
            <v>658.48586350408073</v>
          </cell>
          <cell r="AL4">
            <v>653.97223567560263</v>
          </cell>
          <cell r="AM4">
            <v>227.54782125756918</v>
          </cell>
          <cell r="AN4">
            <v>254.36977022954378</v>
          </cell>
          <cell r="AO4">
            <v>506.00530595433503</v>
          </cell>
          <cell r="AP4">
            <v>438.15818962646466</v>
          </cell>
          <cell r="AQ4">
            <v>241.63911663917438</v>
          </cell>
          <cell r="AR4">
            <v>501.13546126601926</v>
          </cell>
        </row>
        <row r="5">
          <cell r="B5">
            <v>1003</v>
          </cell>
          <cell r="C5">
            <v>497.84222889239629</v>
          </cell>
          <cell r="D5">
            <v>454.38840838323335</v>
          </cell>
          <cell r="E5">
            <v>568.40158499629877</v>
          </cell>
          <cell r="F5">
            <v>618.4869663040929</v>
          </cell>
          <cell r="G5">
            <v>688.1166442212799</v>
          </cell>
          <cell r="H5">
            <v>681.09662828783689</v>
          </cell>
          <cell r="I5">
            <v>410.3049560901577</v>
          </cell>
          <cell r="J5">
            <v>516.80222129742549</v>
          </cell>
          <cell r="K5">
            <v>438.24549517036553</v>
          </cell>
          <cell r="L5">
            <v>518.17676588892266</v>
          </cell>
          <cell r="M5">
            <v>610.21150347845503</v>
          </cell>
          <cell r="N5">
            <v>491.4687360404435</v>
          </cell>
          <cell r="O5">
            <v>340.8942534414079</v>
          </cell>
          <cell r="P5">
            <v>209.77706669409346</v>
          </cell>
          <cell r="Q5">
            <v>1234.8616588782484</v>
          </cell>
          <cell r="R5">
            <v>1289.0131123845229</v>
          </cell>
          <cell r="S5">
            <v>1662.9933157349906</v>
          </cell>
          <cell r="T5">
            <v>1750.650475167929</v>
          </cell>
          <cell r="U5">
            <v>1825.2346656414854</v>
          </cell>
          <cell r="V5">
            <v>1930.4841181308575</v>
          </cell>
          <cell r="W5">
            <v>1808.4124366214264</v>
          </cell>
          <cell r="X5">
            <v>1612.758707539733</v>
          </cell>
          <cell r="Y5">
            <v>2105.9870983308288</v>
          </cell>
          <cell r="Z5">
            <v>2067.0633123156008</v>
          </cell>
          <cell r="AA5">
            <v>2332.7220333040968</v>
          </cell>
          <cell r="AB5">
            <v>1586.9391212401958</v>
          </cell>
          <cell r="AC5">
            <v>1627.3159454612426</v>
          </cell>
          <cell r="AD5">
            <v>1625.8708186126423</v>
          </cell>
          <cell r="AE5">
            <v>4814.3142706303624</v>
          </cell>
          <cell r="AF5">
            <v>4640.7296543076163</v>
          </cell>
          <cell r="AG5">
            <v>3478.7767835301988</v>
          </cell>
          <cell r="AH5">
            <v>2930.8127817998238</v>
          </cell>
          <cell r="AI5">
            <v>2557.0481371837</v>
          </cell>
          <cell r="AJ5">
            <v>2555.7138810543047</v>
          </cell>
          <cell r="AK5">
            <v>1896.223836288219</v>
          </cell>
          <cell r="AL5">
            <v>1625.8348445372715</v>
          </cell>
          <cell r="AM5">
            <v>717.35396022737768</v>
          </cell>
          <cell r="AN5">
            <v>689.7073671090269</v>
          </cell>
          <cell r="AO5">
            <v>969.60673081683842</v>
          </cell>
          <cell r="AP5">
            <v>746.30709609422433</v>
          </cell>
          <cell r="AQ5">
            <v>568.41117142924554</v>
          </cell>
          <cell r="AR5">
            <v>959.47096830647945</v>
          </cell>
        </row>
        <row r="6">
          <cell r="B6">
            <v>1004</v>
          </cell>
          <cell r="C6">
            <v>462.18374504447729</v>
          </cell>
          <cell r="D6">
            <v>397.74794226956175</v>
          </cell>
          <cell r="E6">
            <v>504.43930718873787</v>
          </cell>
          <cell r="F6">
            <v>513.17255854228438</v>
          </cell>
          <cell r="G6">
            <v>729.75492381196</v>
          </cell>
          <cell r="H6">
            <v>776.13276812502352</v>
          </cell>
          <cell r="I6">
            <v>396.36349811013991</v>
          </cell>
          <cell r="J6">
            <v>422.85860597679732</v>
          </cell>
          <cell r="K6">
            <v>316.55411575132399</v>
          </cell>
          <cell r="L6">
            <v>465.98016668303575</v>
          </cell>
          <cell r="M6">
            <v>519.33459487773814</v>
          </cell>
          <cell r="N6">
            <v>293.8350594172357</v>
          </cell>
          <cell r="O6">
            <v>236.81156787458659</v>
          </cell>
          <cell r="P6">
            <v>157.91229223004524</v>
          </cell>
          <cell r="Q6">
            <v>1146.4133675079281</v>
          </cell>
          <cell r="R6">
            <v>1128.3349300957777</v>
          </cell>
          <cell r="S6">
            <v>1475.8565390951949</v>
          </cell>
          <cell r="T6">
            <v>1452.5541076858854</v>
          </cell>
          <cell r="U6">
            <v>1935.680520955141</v>
          </cell>
          <cell r="V6">
            <v>2199.8522973058953</v>
          </cell>
          <cell r="W6">
            <v>1746.9656867796834</v>
          </cell>
          <cell r="X6">
            <v>1319.5935906295419</v>
          </cell>
          <cell r="Y6">
            <v>1521.1996267905779</v>
          </cell>
          <cell r="Z6">
            <v>1858.8454176729474</v>
          </cell>
          <cell r="AA6">
            <v>1985.3169683339643</v>
          </cell>
          <cell r="AB6">
            <v>948.78537898039667</v>
          </cell>
          <cell r="AC6">
            <v>1130.4597733215473</v>
          </cell>
          <cell r="AD6">
            <v>1223.8944508241207</v>
          </cell>
          <cell r="AE6">
            <v>4469.4838450555499</v>
          </cell>
          <cell r="AF6">
            <v>4062.2529901189691</v>
          </cell>
          <cell r="AG6">
            <v>3087.3097416849505</v>
          </cell>
          <cell r="AH6">
            <v>2431.7613398261392</v>
          </cell>
          <cell r="AI6">
            <v>2711.7763887919318</v>
          </cell>
          <cell r="AJ6">
            <v>2912.3228726364368</v>
          </cell>
          <cell r="AK6">
            <v>1831.7934058439148</v>
          </cell>
          <cell r="AL6">
            <v>1330.292764964473</v>
          </cell>
          <cell r="AM6">
            <v>518.16014325991273</v>
          </cell>
          <cell r="AN6">
            <v>620.23227409018148</v>
          </cell>
          <cell r="AO6">
            <v>825.20620451933166</v>
          </cell>
          <cell r="AP6">
            <v>446.19560481321304</v>
          </cell>
          <cell r="AQ6">
            <v>394.86245175654119</v>
          </cell>
          <cell r="AR6">
            <v>722.25368731272897</v>
          </cell>
        </row>
        <row r="7">
          <cell r="B7">
            <v>1005</v>
          </cell>
          <cell r="C7">
            <v>419.22365463766386</v>
          </cell>
          <cell r="D7">
            <v>398.63738270624901</v>
          </cell>
          <cell r="E7">
            <v>481.0424542877588</v>
          </cell>
          <cell r="F7">
            <v>522.48318352181377</v>
          </cell>
          <cell r="G7">
            <v>558.35919032210018</v>
          </cell>
          <cell r="H7">
            <v>551.06751519318493</v>
          </cell>
          <cell r="I7">
            <v>326.43316753080421</v>
          </cell>
          <cell r="J7">
            <v>407.94030744942006</v>
          </cell>
          <cell r="K7">
            <v>321.72127444313196</v>
          </cell>
          <cell r="L7">
            <v>391.2048712078581</v>
          </cell>
          <cell r="M7">
            <v>485.25007135758858</v>
          </cell>
          <cell r="N7">
            <v>351.95398699379541</v>
          </cell>
          <cell r="O7">
            <v>227.93565592723601</v>
          </cell>
          <cell r="P7">
            <v>146.86752997563522</v>
          </cell>
          <cell r="Q7">
            <v>1039.8539689142356</v>
          </cell>
          <cell r="R7">
            <v>1130.8581027041068</v>
          </cell>
          <cell r="S7">
            <v>1407.4035104432489</v>
          </cell>
          <cell r="T7">
            <v>1478.9081796915182</v>
          </cell>
          <cell r="U7">
            <v>1481.052026010407</v>
          </cell>
          <cell r="V7">
            <v>1561.9326860750466</v>
          </cell>
          <cell r="W7">
            <v>1438.7488893961049</v>
          </cell>
          <cell r="X7">
            <v>1273.0388064970291</v>
          </cell>
          <cell r="Y7">
            <v>1546.0303886806578</v>
          </cell>
          <cell r="Z7">
            <v>1560.5586550869318</v>
          </cell>
          <cell r="AA7">
            <v>1855.0183447306945</v>
          </cell>
          <cell r="AB7">
            <v>1136.4498082558703</v>
          </cell>
          <cell r="AC7">
            <v>1088.089117622254</v>
          </cell>
          <cell r="AD7">
            <v>1138.2923546038228</v>
          </cell>
          <cell r="AE7">
            <v>4054.044245298745</v>
          </cell>
          <cell r="AF7">
            <v>4071.3369643888268</v>
          </cell>
          <cell r="AG7">
            <v>2944.1144536561046</v>
          </cell>
          <cell r="AH7">
            <v>2475.8814267207963</v>
          </cell>
          <cell r="AI7">
            <v>2074.8681774850347</v>
          </cell>
          <cell r="AJ7">
            <v>2067.7989575689658</v>
          </cell>
          <cell r="AK7">
            <v>1508.6104714049898</v>
          </cell>
          <cell r="AL7">
            <v>1283.3605178349462</v>
          </cell>
          <cell r="AM7">
            <v>526.61814634617554</v>
          </cell>
          <cell r="AN7">
            <v>520.70432231389589</v>
          </cell>
          <cell r="AO7">
            <v>771.04697737688775</v>
          </cell>
          <cell r="AP7">
            <v>534.4505941686366</v>
          </cell>
          <cell r="AQ7">
            <v>380.0626495992322</v>
          </cell>
          <cell r="AR7">
            <v>671.73754223569404</v>
          </cell>
        </row>
        <row r="8">
          <cell r="B8">
            <v>1006</v>
          </cell>
          <cell r="C8">
            <v>1483.561074152225</v>
          </cell>
          <cell r="D8">
            <v>1342.9981115078576</v>
          </cell>
          <cell r="E8">
            <v>1621.2271882448126</v>
          </cell>
          <cell r="F8">
            <v>1680.8938247765072</v>
          </cell>
          <cell r="G8">
            <v>2456.5044359516746</v>
          </cell>
          <cell r="H8">
            <v>2092.7342951601536</v>
          </cell>
          <cell r="I8">
            <v>1314.5817810414319</v>
          </cell>
          <cell r="J8">
            <v>1680.9293167065969</v>
          </cell>
          <cell r="K8">
            <v>1264.0850484820173</v>
          </cell>
          <cell r="L8">
            <v>1725.7541650674825</v>
          </cell>
          <cell r="M8">
            <v>1740.0749633345272</v>
          </cell>
          <cell r="N8">
            <v>1394.2393444097922</v>
          </cell>
          <cell r="O8">
            <v>975.60556856052528</v>
          </cell>
          <cell r="P8">
            <v>516.70032992727181</v>
          </cell>
          <cell r="Q8">
            <v>3679.8659951982095</v>
          </cell>
          <cell r="R8">
            <v>3809.8290882922929</v>
          </cell>
          <cell r="S8">
            <v>4743.283707339614</v>
          </cell>
          <cell r="T8">
            <v>4757.8327974093581</v>
          </cell>
          <cell r="U8">
            <v>6515.8968184458618</v>
          </cell>
          <cell r="V8">
            <v>5931.5964174280407</v>
          </cell>
          <cell r="W8">
            <v>5793.9978703764345</v>
          </cell>
          <cell r="X8">
            <v>5245.5916026669029</v>
          </cell>
          <cell r="Y8">
            <v>6074.5560025919567</v>
          </cell>
          <cell r="Z8">
            <v>6884.220512217089</v>
          </cell>
          <cell r="AA8">
            <v>6651.9742473432188</v>
          </cell>
          <cell r="AB8">
            <v>4501.9607510376973</v>
          </cell>
          <cell r="AC8">
            <v>4657.2169585492893</v>
          </cell>
          <cell r="AD8">
            <v>4004.6702989766304</v>
          </cell>
          <cell r="AE8">
            <v>14346.571737261185</v>
          </cell>
          <cell r="AF8">
            <v>13716.219531060593</v>
          </cell>
          <cell r="AG8">
            <v>9922.3641386058462</v>
          </cell>
          <cell r="AH8">
            <v>7965.2205703575219</v>
          </cell>
          <cell r="AI8">
            <v>9128.394356805873</v>
          </cell>
          <cell r="AJ8">
            <v>7852.6744449524886</v>
          </cell>
          <cell r="AK8">
            <v>6075.3380405506123</v>
          </cell>
          <cell r="AL8">
            <v>5288.1224996379988</v>
          </cell>
          <cell r="AM8">
            <v>2069.1517096833581</v>
          </cell>
          <cell r="AN8">
            <v>2297.0257252353881</v>
          </cell>
          <cell r="AO8">
            <v>2764.9239435136133</v>
          </cell>
          <cell r="AP8">
            <v>2117.1859776267861</v>
          </cell>
          <cell r="AQ8">
            <v>1626.736439468016</v>
          </cell>
          <cell r="AR8">
            <v>2363.2657930265336</v>
          </cell>
        </row>
        <row r="9">
          <cell r="B9">
            <v>1007</v>
          </cell>
          <cell r="C9">
            <v>294.53846752208318</v>
          </cell>
          <cell r="D9">
            <v>268.344654615651</v>
          </cell>
          <cell r="E9">
            <v>319.69181529195578</v>
          </cell>
          <cell r="F9">
            <v>324.30529660681088</v>
          </cell>
          <cell r="G9">
            <v>338.28384916312513</v>
          </cell>
          <cell r="H9">
            <v>308.63418269545275</v>
          </cell>
          <cell r="I9">
            <v>180.91289483998355</v>
          </cell>
          <cell r="J9">
            <v>209.98038980096027</v>
          </cell>
          <cell r="K9">
            <v>166.8204644499441</v>
          </cell>
          <cell r="L9">
            <v>208.8336527366379</v>
          </cell>
          <cell r="M9">
            <v>181.08157438057455</v>
          </cell>
          <cell r="N9">
            <v>140.52496739840618</v>
          </cell>
          <cell r="O9">
            <v>117.01208939253868</v>
          </cell>
          <cell r="P9">
            <v>71.80074284676077</v>
          </cell>
          <cell r="Q9">
            <v>730.5813759852623</v>
          </cell>
          <cell r="R9">
            <v>761.24252304019296</v>
          </cell>
          <cell r="S9">
            <v>935.33404191539967</v>
          </cell>
          <cell r="T9">
            <v>917.95826352959045</v>
          </cell>
          <cell r="U9">
            <v>897.30049912964591</v>
          </cell>
          <cell r="V9">
            <v>874.78540233512024</v>
          </cell>
          <cell r="W9">
            <v>797.37064863023841</v>
          </cell>
          <cell r="X9">
            <v>655.27524478109865</v>
          </cell>
          <cell r="Y9">
            <v>801.65512193699681</v>
          </cell>
          <cell r="Z9">
            <v>833.06008753255196</v>
          </cell>
          <cell r="AA9">
            <v>692.24027402799561</v>
          </cell>
          <cell r="AB9">
            <v>453.75128044194162</v>
          </cell>
          <cell r="AC9">
            <v>558.57685178885754</v>
          </cell>
          <cell r="AD9">
            <v>556.48948852684896</v>
          </cell>
          <cell r="AE9">
            <v>2848.2934254009406</v>
          </cell>
          <cell r="AF9">
            <v>2740.6398870973881</v>
          </cell>
          <cell r="AG9">
            <v>1956.6033844355345</v>
          </cell>
          <cell r="AH9">
            <v>1536.779528565361</v>
          </cell>
          <cell r="AI9">
            <v>1257.0660710013833</v>
          </cell>
          <cell r="AJ9">
            <v>1158.1039049708434</v>
          </cell>
          <cell r="AK9">
            <v>836.08871498033011</v>
          </cell>
          <cell r="AL9">
            <v>660.58817152692575</v>
          </cell>
          <cell r="AM9">
            <v>273.06457713528141</v>
          </cell>
          <cell r="AN9">
            <v>277.96327098081963</v>
          </cell>
          <cell r="AO9">
            <v>287.73288006772924</v>
          </cell>
          <cell r="AP9">
            <v>213.39054278970414</v>
          </cell>
          <cell r="AQ9">
            <v>195.10736285975048</v>
          </cell>
          <cell r="AR9">
            <v>328.39971189398739</v>
          </cell>
        </row>
        <row r="10">
          <cell r="B10">
            <v>1008</v>
          </cell>
          <cell r="C10">
            <v>1419.1627703036381</v>
          </cell>
          <cell r="D10">
            <v>1415.0861090943717</v>
          </cell>
          <cell r="E10">
            <v>1257.8314651537287</v>
          </cell>
          <cell r="F10">
            <v>1229.255041555361</v>
          </cell>
          <cell r="G10">
            <v>970.34347111620139</v>
          </cell>
          <cell r="H10">
            <v>1386.3920399526128</v>
          </cell>
          <cell r="I10">
            <v>705.63986044518151</v>
          </cell>
          <cell r="J10">
            <v>954.07829572871481</v>
          </cell>
          <cell r="K10">
            <v>829.89003978418361</v>
          </cell>
          <cell r="L10">
            <v>1370.3582990950526</v>
          </cell>
          <cell r="M10">
            <v>1748.7877607102887</v>
          </cell>
          <cell r="N10">
            <v>1325.7412224062959</v>
          </cell>
          <cell r="O10">
            <v>519.11545967392522</v>
          </cell>
          <cell r="P10">
            <v>317.10474780426705</v>
          </cell>
          <cell r="Q10">
            <v>3520.1306579683105</v>
          </cell>
          <cell r="R10">
            <v>4014.3289664146005</v>
          </cell>
          <cell r="S10">
            <v>3680.0835431967025</v>
          </cell>
          <cell r="T10">
            <v>3479.4523407036327</v>
          </cell>
          <cell r="U10">
            <v>2573.8434841442936</v>
          </cell>
          <cell r="V10">
            <v>3929.5566935334896</v>
          </cell>
          <cell r="W10">
            <v>3110.0962356508185</v>
          </cell>
          <cell r="X10">
            <v>2977.3441670747293</v>
          </cell>
          <cell r="Y10">
            <v>3988.0335019515151</v>
          </cell>
          <cell r="Z10">
            <v>5466.5078622876672</v>
          </cell>
          <cell r="AA10">
            <v>6685.2816076507434</v>
          </cell>
          <cell r="AB10">
            <v>4280.7821865279748</v>
          </cell>
          <cell r="AC10">
            <v>2478.0847917931164</v>
          </cell>
          <cell r="AD10">
            <v>2457.7107689769969</v>
          </cell>
          <cell r="AE10">
            <v>13723.816865878724</v>
          </cell>
          <cell r="AF10">
            <v>14452.463902499834</v>
          </cell>
          <cell r="AG10">
            <v>7698.2806066578069</v>
          </cell>
          <cell r="AH10">
            <v>5825.0481969105385</v>
          </cell>
          <cell r="AI10">
            <v>3605.8057686629013</v>
          </cell>
          <cell r="AJ10">
            <v>5202.2301005910913</v>
          </cell>
          <cell r="AK10">
            <v>3261.1137237085459</v>
          </cell>
          <cell r="AL10">
            <v>3001.4842693947362</v>
          </cell>
          <cell r="AM10">
            <v>1358.4278974984347</v>
          </cell>
          <cell r="AN10">
            <v>1823.9841627083997</v>
          </cell>
          <cell r="AO10">
            <v>2778.7683022836868</v>
          </cell>
          <cell r="AP10">
            <v>2013.1699319018946</v>
          </cell>
          <cell r="AQ10">
            <v>865.57935066806044</v>
          </cell>
          <cell r="AR10">
            <v>1450.3625406966792</v>
          </cell>
        </row>
        <row r="11">
          <cell r="B11">
            <v>1009</v>
          </cell>
          <cell r="C11">
            <v>272.66243788331275</v>
          </cell>
          <cell r="D11">
            <v>253.6163494145525</v>
          </cell>
          <cell r="E11">
            <v>314.76067923323194</v>
          </cell>
          <cell r="F11">
            <v>166.37389633198691</v>
          </cell>
          <cell r="G11">
            <v>358.65283854328408</v>
          </cell>
          <cell r="H11">
            <v>344.13544152374527</v>
          </cell>
          <cell r="I11">
            <v>158.83499842200743</v>
          </cell>
          <cell r="J11">
            <v>142.9590384681853</v>
          </cell>
          <cell r="K11">
            <v>171.84228435150007</v>
          </cell>
          <cell r="L11">
            <v>137.89230197505688</v>
          </cell>
          <cell r="M11">
            <v>151.88041560066284</v>
          </cell>
          <cell r="N11">
            <v>156.55612660438933</v>
          </cell>
          <cell r="O11">
            <v>126.14473359541425</v>
          </cell>
          <cell r="P11">
            <v>76.663623155067285</v>
          </cell>
          <cell r="Q11">
            <v>676.31946592290683</v>
          </cell>
          <cell r="R11">
            <v>719.4611347451704</v>
          </cell>
          <cell r="S11">
            <v>920.90683671207341</v>
          </cell>
          <cell r="T11">
            <v>470.92753208630575</v>
          </cell>
          <cell r="U11">
            <v>951.32939936475452</v>
          </cell>
          <cell r="V11">
            <v>975.40932777424052</v>
          </cell>
          <cell r="W11">
            <v>700.06267838984343</v>
          </cell>
          <cell r="X11">
            <v>446.12508346473322</v>
          </cell>
          <cell r="Y11">
            <v>825.78745881066288</v>
          </cell>
          <cell r="Z11">
            <v>550.06734617754762</v>
          </cell>
          <cell r="AA11">
            <v>580.60982115123102</v>
          </cell>
          <cell r="AB11">
            <v>505.51545553020412</v>
          </cell>
          <cell r="AC11">
            <v>602.17306200810071</v>
          </cell>
          <cell r="AD11">
            <v>594.17909546186775</v>
          </cell>
          <cell r="AE11">
            <v>2636.7443129261355</v>
          </cell>
          <cell r="AF11">
            <v>2590.2177340595754</v>
          </cell>
          <cell r="AG11">
            <v>1926.4234516374429</v>
          </cell>
          <cell r="AH11">
            <v>788.39291447231767</v>
          </cell>
          <cell r="AI11">
            <v>1332.7574334880328</v>
          </cell>
          <cell r="AJ11">
            <v>1291.3171029431364</v>
          </cell>
          <cell r="AK11">
            <v>734.05574457265732</v>
          </cell>
          <cell r="AL11">
            <v>449.74223504615134</v>
          </cell>
          <cell r="AM11">
            <v>281.28467850227759</v>
          </cell>
          <cell r="AN11">
            <v>183.53840388167134</v>
          </cell>
          <cell r="AO11">
            <v>241.33316465880256</v>
          </cell>
          <cell r="AP11">
            <v>237.73424361273459</v>
          </cell>
          <cell r="AQ11">
            <v>210.33524346259918</v>
          </cell>
          <cell r="AR11">
            <v>350.64138278632208</v>
          </cell>
        </row>
        <row r="12">
          <cell r="B12">
            <v>1010</v>
          </cell>
          <cell r="C12">
            <v>349.38520716926428</v>
          </cell>
          <cell r="D12">
            <v>332.76873663824864</v>
          </cell>
          <cell r="E12">
            <v>399.62853739088121</v>
          </cell>
          <cell r="F12">
            <v>428.93535865416987</v>
          </cell>
          <cell r="G12">
            <v>480.87610287724209</v>
          </cell>
          <cell r="H12">
            <v>487.31633050029353</v>
          </cell>
          <cell r="I12">
            <v>290.65266450775687</v>
          </cell>
          <cell r="J12">
            <v>353.0133221592518</v>
          </cell>
          <cell r="K12">
            <v>294.66006962572249</v>
          </cell>
          <cell r="L12">
            <v>360.47909981026169</v>
          </cell>
          <cell r="M12">
            <v>451.77257620160185</v>
          </cell>
          <cell r="N12">
            <v>340.81213032433061</v>
          </cell>
          <cell r="O12">
            <v>224.51902692616511</v>
          </cell>
          <cell r="P12">
            <v>139.98502659099347</v>
          </cell>
          <cell r="Q12">
            <v>866.62474871293068</v>
          </cell>
          <cell r="R12">
            <v>944.00133675188681</v>
          </cell>
          <cell r="S12">
            <v>1169.2078347429551</v>
          </cell>
          <cell r="T12">
            <v>1214.1175648882531</v>
          </cell>
          <cell r="U12">
            <v>1275.5275435073981</v>
          </cell>
          <cell r="V12">
            <v>1381.2378412465926</v>
          </cell>
          <cell r="W12">
            <v>1281.046902873594</v>
          </cell>
          <cell r="X12">
            <v>1101.6309251933519</v>
          </cell>
          <cell r="Y12">
            <v>1415.9878695017724</v>
          </cell>
          <cell r="Z12">
            <v>1437.9902209549734</v>
          </cell>
          <cell r="AA12">
            <v>1727.040274627074</v>
          </cell>
          <cell r="AB12">
            <v>1100.4730574772211</v>
          </cell>
          <cell r="AC12">
            <v>1071.7792655287114</v>
          </cell>
          <cell r="AD12">
            <v>1084.9497200230389</v>
          </cell>
          <cell r="AE12">
            <v>3378.6812190769251</v>
          </cell>
          <cell r="AF12">
            <v>3398.6116627366523</v>
          </cell>
          <cell r="AG12">
            <v>2445.8384962465934</v>
          </cell>
          <cell r="AH12">
            <v>2032.5880741218998</v>
          </cell>
          <cell r="AI12">
            <v>1786.9402715435483</v>
          </cell>
          <cell r="AJ12">
            <v>1828.582110962549</v>
          </cell>
          <cell r="AK12">
            <v>1343.2509218806194</v>
          </cell>
          <cell r="AL12">
            <v>1110.5628731848331</v>
          </cell>
          <cell r="AM12">
            <v>482.32228327804205</v>
          </cell>
          <cell r="AN12">
            <v>479.80748500264372</v>
          </cell>
          <cell r="AO12">
            <v>717.85229905781716</v>
          </cell>
          <cell r="AP12">
            <v>517.53141684094169</v>
          </cell>
          <cell r="AQ12">
            <v>374.36572137814198</v>
          </cell>
          <cell r="AR12">
            <v>640.25859036120505</v>
          </cell>
        </row>
        <row r="13">
          <cell r="B13">
            <v>1011</v>
          </cell>
          <cell r="C13">
            <v>511.25746630437692</v>
          </cell>
          <cell r="D13">
            <v>483.95260717891347</v>
          </cell>
          <cell r="E13">
            <v>573.45814003587748</v>
          </cell>
          <cell r="F13">
            <v>609.22900013435731</v>
          </cell>
          <cell r="G13">
            <v>666.20904198865946</v>
          </cell>
          <cell r="H13">
            <v>695.79949465476307</v>
          </cell>
          <cell r="I13">
            <v>397.45360085920191</v>
          </cell>
          <cell r="J13">
            <v>483.5727268187552</v>
          </cell>
          <cell r="K13">
            <v>363.3803145015321</v>
          </cell>
          <cell r="L13">
            <v>463.65099481707665</v>
          </cell>
          <cell r="M13">
            <v>605.80426916684007</v>
          </cell>
          <cell r="N13">
            <v>396.49309641245958</v>
          </cell>
          <cell r="O13">
            <v>236.02545039813552</v>
          </cell>
          <cell r="P13">
            <v>154.12422185112169</v>
          </cell>
          <cell r="Q13">
            <v>1268.1371854675861</v>
          </cell>
          <cell r="R13">
            <v>1372.8810966941785</v>
          </cell>
          <cell r="S13">
            <v>1677.7874638398387</v>
          </cell>
          <cell r="T13">
            <v>1724.4454558916334</v>
          </cell>
          <cell r="U13">
            <v>1767.1245830386802</v>
          </cell>
          <cell r="V13">
            <v>1972.1575736047207</v>
          </cell>
          <cell r="W13">
            <v>1751.770296958864</v>
          </cell>
          <cell r="X13">
            <v>1509.0610948764613</v>
          </cell>
          <cell r="Y13">
            <v>1746.2227508582357</v>
          </cell>
          <cell r="Z13">
            <v>1849.554098514817</v>
          </cell>
          <cell r="AA13">
            <v>2315.8740182699107</v>
          </cell>
          <cell r="AB13">
            <v>1280.2653757141825</v>
          </cell>
          <cell r="AC13">
            <v>1126.7071095804599</v>
          </cell>
          <cell r="AD13">
            <v>1194.5351257796726</v>
          </cell>
          <cell r="AE13">
            <v>4944.044464591776</v>
          </cell>
          <cell r="AF13">
            <v>4942.6727750512327</v>
          </cell>
          <cell r="AG13">
            <v>3509.7243155931924</v>
          </cell>
          <cell r="AH13">
            <v>2886.9422282360633</v>
          </cell>
          <cell r="AI13">
            <v>2475.6392743847505</v>
          </cell>
          <cell r="AJ13">
            <v>2610.8842021285705</v>
          </cell>
          <cell r="AK13">
            <v>1836.8313143217263</v>
          </cell>
          <cell r="AL13">
            <v>1521.2964587421209</v>
          </cell>
          <cell r="AM13">
            <v>594.80886979798629</v>
          </cell>
          <cell r="AN13">
            <v>617.13208299523865</v>
          </cell>
          <cell r="AO13">
            <v>962.60377523755255</v>
          </cell>
          <cell r="AP13">
            <v>602.08430304026422</v>
          </cell>
          <cell r="AQ13">
            <v>393.55167003710875</v>
          </cell>
          <cell r="AR13">
            <v>704.92794426676028</v>
          </cell>
        </row>
        <row r="14">
          <cell r="B14">
            <v>1012</v>
          </cell>
          <cell r="C14">
            <v>263.09005899253367</v>
          </cell>
          <cell r="D14">
            <v>240.02848865706937</v>
          </cell>
          <cell r="E14">
            <v>323.99101990321822</v>
          </cell>
          <cell r="F14">
            <v>319.42398446813371</v>
          </cell>
          <cell r="G14">
            <v>382.39253143912271</v>
          </cell>
          <cell r="H14">
            <v>475.03859760659827</v>
          </cell>
          <cell r="I14">
            <v>254.671552726275</v>
          </cell>
          <cell r="J14">
            <v>311.16580617459425</v>
          </cell>
          <cell r="K14">
            <v>221.57403113669855</v>
          </cell>
          <cell r="L14">
            <v>287.61704803224956</v>
          </cell>
          <cell r="M14">
            <v>320.08827163336156</v>
          </cell>
          <cell r="N14">
            <v>272.46879815769569</v>
          </cell>
          <cell r="O14">
            <v>137.29963143140344</v>
          </cell>
          <cell r="P14">
            <v>101.51589167951666</v>
          </cell>
          <cell r="Q14">
            <v>652.57587208841619</v>
          </cell>
          <cell r="R14">
            <v>680.9149694766262</v>
          </cell>
          <cell r="S14">
            <v>947.91238215974136</v>
          </cell>
          <cell r="T14">
            <v>904.14152707339088</v>
          </cell>
          <cell r="U14">
            <v>1014.2991164745673</v>
          </cell>
          <cell r="V14">
            <v>1346.4381265313484</v>
          </cell>
          <cell r="W14">
            <v>1122.4607365032327</v>
          </cell>
          <cell r="X14">
            <v>971.03948612458794</v>
          </cell>
          <cell r="Y14">
            <v>1064.7731831621904</v>
          </cell>
          <cell r="Z14">
            <v>1147.3355949568374</v>
          </cell>
          <cell r="AA14">
            <v>1223.6363286909625</v>
          </cell>
          <cell r="AB14">
            <v>879.79430512170757</v>
          </cell>
          <cell r="AC14">
            <v>655.42283942512108</v>
          </cell>
          <cell r="AD14">
            <v>786.7958519405463</v>
          </cell>
          <cell r="AE14">
            <v>2544.1759496511127</v>
          </cell>
          <cell r="AF14">
            <v>2451.4430928220913</v>
          </cell>
          <cell r="AG14">
            <v>1982.9157199111705</v>
          </cell>
          <cell r="AH14">
            <v>1513.6485447493567</v>
          </cell>
          <cell r="AI14">
            <v>1420.9743629961304</v>
          </cell>
          <cell r="AJ14">
            <v>1782.5117428516778</v>
          </cell>
          <cell r="AK14">
            <v>1176.9642592325456</v>
          </cell>
          <cell r="AL14">
            <v>978.91260768407676</v>
          </cell>
          <cell r="AM14">
            <v>362.68942971716166</v>
          </cell>
          <cell r="AN14">
            <v>382.8261126175554</v>
          </cell>
          <cell r="AO14">
            <v>508.61011446368747</v>
          </cell>
          <cell r="AP14">
            <v>413.75042320620719</v>
          </cell>
          <cell r="AQ14">
            <v>228.93505405523496</v>
          </cell>
          <cell r="AR14">
            <v>464.30981433388484</v>
          </cell>
        </row>
        <row r="15">
          <cell r="B15">
            <v>1013</v>
          </cell>
          <cell r="C15">
            <v>1147.5350736695452</v>
          </cell>
          <cell r="D15">
            <v>1119.5617870799795</v>
          </cell>
          <cell r="E15">
            <v>1042.2962728267269</v>
          </cell>
          <cell r="F15">
            <v>1029.4508281834883</v>
          </cell>
          <cell r="G15">
            <v>721.48218147915838</v>
          </cell>
          <cell r="H15">
            <v>1200.2857219763412</v>
          </cell>
          <cell r="I15">
            <v>900.2523178374197</v>
          </cell>
          <cell r="J15">
            <v>1313.1565685250766</v>
          </cell>
          <cell r="K15">
            <v>1016.4387928393702</v>
          </cell>
          <cell r="L15">
            <v>1311.010910837673</v>
          </cell>
          <cell r="M15">
            <v>1466.4336823508777</v>
          </cell>
          <cell r="N15">
            <v>1318.6517011473968</v>
          </cell>
          <cell r="O15">
            <v>1001.7439307451547</v>
          </cell>
          <cell r="P15">
            <v>514.17942733327993</v>
          </cell>
          <cell r="Q15">
            <v>2846.3777929108305</v>
          </cell>
          <cell r="R15">
            <v>3175.9829191188351</v>
          </cell>
          <cell r="S15">
            <v>3049.4843443084833</v>
          </cell>
          <cell r="T15">
            <v>2913.8990467187073</v>
          </cell>
          <cell r="U15">
            <v>1913.737008597818</v>
          </cell>
          <cell r="V15">
            <v>3402.0613628927231</v>
          </cell>
          <cell r="W15">
            <v>3967.8474839497749</v>
          </cell>
          <cell r="X15">
            <v>4097.90167877973</v>
          </cell>
          <cell r="Y15">
            <v>4884.4928414621263</v>
          </cell>
          <cell r="Z15">
            <v>5229.7646946581181</v>
          </cell>
          <cell r="AA15">
            <v>5605.8958929802147</v>
          </cell>
          <cell r="AB15">
            <v>4257.8903160760465</v>
          </cell>
          <cell r="AC15">
            <v>4781.9928183412458</v>
          </cell>
          <cell r="AD15">
            <v>3985.1321195715709</v>
          </cell>
          <cell r="AE15">
            <v>11097.078874781919</v>
          </cell>
          <cell r="AF15">
            <v>11434.234433088159</v>
          </cell>
          <cell r="AG15">
            <v>6379.1449059616643</v>
          </cell>
          <cell r="AH15">
            <v>4878.2396555647756</v>
          </cell>
          <cell r="AI15">
            <v>2681.03479788705</v>
          </cell>
          <cell r="AJ15">
            <v>4503.8937993242216</v>
          </cell>
          <cell r="AK15">
            <v>4160.514949719327</v>
          </cell>
          <cell r="AL15">
            <v>4131.1271845566671</v>
          </cell>
          <cell r="AM15">
            <v>1663.7852559981377</v>
          </cell>
          <cell r="AN15">
            <v>1744.9911749977759</v>
          </cell>
          <cell r="AO15">
            <v>2330.1166244797528</v>
          </cell>
          <cell r="AP15">
            <v>2002.4043233587054</v>
          </cell>
          <cell r="AQ15">
            <v>1670.3198584274696</v>
          </cell>
          <cell r="AR15">
            <v>2351.7357774200577</v>
          </cell>
        </row>
        <row r="16">
          <cell r="B16">
            <v>1014</v>
          </cell>
          <cell r="C16">
            <v>438.84406213635776</v>
          </cell>
          <cell r="D16">
            <v>400.50048456676382</v>
          </cell>
          <cell r="E16">
            <v>483.76797770160647</v>
          </cell>
          <cell r="F16">
            <v>514.07457711773293</v>
          </cell>
          <cell r="G16">
            <v>575.70954767691899</v>
          </cell>
          <cell r="H16">
            <v>579.53352087709482</v>
          </cell>
          <cell r="I16">
            <v>325.83423137248889</v>
          </cell>
          <cell r="J16">
            <v>392.05331162299564</v>
          </cell>
          <cell r="K16">
            <v>303.23756064358474</v>
          </cell>
          <cell r="L16">
            <v>373.07236339863113</v>
          </cell>
          <cell r="M16">
            <v>533.00579307099372</v>
          </cell>
          <cell r="N16">
            <v>349.12381025454386</v>
          </cell>
          <cell r="O16">
            <v>222.53288209097252</v>
          </cell>
          <cell r="P16">
            <v>146.50640299047774</v>
          </cell>
          <cell r="Q16">
            <v>1088.5209713210184</v>
          </cell>
          <cell r="R16">
            <v>1136.1433667724766</v>
          </cell>
          <cell r="S16">
            <v>1415.3776740253884</v>
          </cell>
          <cell r="T16">
            <v>1455.1073049782322</v>
          </cell>
          <cell r="U16">
            <v>1527.0739816936928</v>
          </cell>
          <cell r="V16">
            <v>1642.6160569758156</v>
          </cell>
          <cell r="W16">
            <v>1436.1090879962853</v>
          </cell>
          <cell r="X16">
            <v>1223.461057408819</v>
          </cell>
          <cell r="Y16">
            <v>1457.2069707104322</v>
          </cell>
          <cell r="Z16">
            <v>1488.2261150734269</v>
          </cell>
          <cell r="AA16">
            <v>2037.5793479601798</v>
          </cell>
          <cell r="AB16">
            <v>1127.3112448881841</v>
          </cell>
          <cell r="AC16">
            <v>1062.2980697394726</v>
          </cell>
          <cell r="AD16">
            <v>1135.4934508140329</v>
          </cell>
          <cell r="AE16">
            <v>4243.7806765104915</v>
          </cell>
          <cell r="AF16">
            <v>4090.3650731468183</v>
          </cell>
          <cell r="AG16">
            <v>2960.7954197641129</v>
          </cell>
          <cell r="AH16">
            <v>2436.0357186156284</v>
          </cell>
          <cell r="AI16">
            <v>2139.3422740298415</v>
          </cell>
          <cell r="AJ16">
            <v>2174.6134136138048</v>
          </cell>
          <cell r="AK16">
            <v>1505.84248870589</v>
          </cell>
          <cell r="AL16">
            <v>1233.3807957571773</v>
          </cell>
          <cell r="AM16">
            <v>496.36258082425246</v>
          </cell>
          <cell r="AN16">
            <v>496.56946130998398</v>
          </cell>
          <cell r="AO16">
            <v>846.92930497048485</v>
          </cell>
          <cell r="AP16">
            <v>530.15290272091363</v>
          </cell>
          <cell r="AQ16">
            <v>371.05399963157993</v>
          </cell>
          <cell r="AR16">
            <v>670.08583233436377</v>
          </cell>
        </row>
        <row r="17">
          <cell r="B17">
            <v>1015</v>
          </cell>
          <cell r="C17">
            <v>312.10506985586585</v>
          </cell>
          <cell r="D17">
            <v>285.36795069253162</v>
          </cell>
          <cell r="E17">
            <v>400.79536354899943</v>
          </cell>
          <cell r="F17">
            <v>434.66776100036765</v>
          </cell>
          <cell r="G17">
            <v>511.61595074318649</v>
          </cell>
          <cell r="H17">
            <v>509.99426401632377</v>
          </cell>
          <cell r="I17">
            <v>301.7747635479077</v>
          </cell>
          <cell r="J17">
            <v>374.59410813094524</v>
          </cell>
          <cell r="K17">
            <v>330.25727391553841</v>
          </cell>
          <cell r="L17">
            <v>377.27457461677807</v>
          </cell>
          <cell r="M17">
            <v>451.80861009581895</v>
          </cell>
          <cell r="N17">
            <v>285.96968876126476</v>
          </cell>
          <cell r="O17">
            <v>221.26168302460664</v>
          </cell>
          <cell r="P17">
            <v>134.08925104039136</v>
          </cell>
          <cell r="Q17">
            <v>774.15406315366636</v>
          </cell>
          <cell r="R17">
            <v>809.53436203577758</v>
          </cell>
          <cell r="S17">
            <v>1172.621660729362</v>
          </cell>
          <cell r="T17">
            <v>1230.3433439878418</v>
          </cell>
          <cell r="U17">
            <v>1357.0652252545999</v>
          </cell>
          <cell r="V17">
            <v>1445.5156377683254</v>
          </cell>
          <cell r="W17">
            <v>1330.0673739329893</v>
          </cell>
          <cell r="X17">
            <v>1168.9769989080189</v>
          </cell>
          <cell r="Y17">
            <v>1587.0501024218299</v>
          </cell>
          <cell r="Z17">
            <v>1504.9891913273984</v>
          </cell>
          <cell r="AA17">
            <v>1727.1780253225404</v>
          </cell>
          <cell r="AB17">
            <v>923.38831202233132</v>
          </cell>
          <cell r="AC17">
            <v>1056.229787597227</v>
          </cell>
          <cell r="AD17">
            <v>1039.2546897135901</v>
          </cell>
          <cell r="AE17">
            <v>3018.1688184349414</v>
          </cell>
          <cell r="AF17">
            <v>2914.5010892330929</v>
          </cell>
          <cell r="AG17">
            <v>2452.9797989037697</v>
          </cell>
          <cell r="AH17">
            <v>2059.7521034094552</v>
          </cell>
          <cell r="AI17">
            <v>1901.1698449494877</v>
          </cell>
          <cell r="AJ17">
            <v>1913.6776863528466</v>
          </cell>
          <cell r="AK17">
            <v>1394.6516885456415</v>
          </cell>
          <cell r="AL17">
            <v>1178.4549842465763</v>
          </cell>
          <cell r="AM17">
            <v>540.59052733699241</v>
          </cell>
          <cell r="AN17">
            <v>502.16271871960964</v>
          </cell>
          <cell r="AO17">
            <v>717.90955577318755</v>
          </cell>
          <cell r="AP17">
            <v>434.25185030045532</v>
          </cell>
          <cell r="AQ17">
            <v>368.93438704457276</v>
          </cell>
          <cell r="AR17">
            <v>613.29269954386916</v>
          </cell>
        </row>
        <row r="18">
          <cell r="B18">
            <v>1016</v>
          </cell>
          <cell r="C18">
            <v>1418.9627330387705</v>
          </cell>
          <cell r="D18">
            <v>813.21952990854118</v>
          </cell>
          <cell r="E18">
            <v>1411.9256451446058</v>
          </cell>
          <cell r="F18">
            <v>1440.7599460893994</v>
          </cell>
          <cell r="G18">
            <v>1344.1012064560302</v>
          </cell>
          <cell r="H18">
            <v>1453.5498531688618</v>
          </cell>
          <cell r="I18">
            <v>863.61257872452018</v>
          </cell>
          <cell r="J18">
            <v>1038.3127174428669</v>
          </cell>
          <cell r="K18">
            <v>812.82474314593867</v>
          </cell>
          <cell r="L18">
            <v>1104.2002340586619</v>
          </cell>
          <cell r="M18">
            <v>1203.6345210817362</v>
          </cell>
          <cell r="N18">
            <v>1021.3727391068686</v>
          </cell>
          <cell r="O18">
            <v>764.41026829076247</v>
          </cell>
          <cell r="P18">
            <v>418.99994436944638</v>
          </cell>
          <cell r="Q18">
            <v>3519.634479993852</v>
          </cell>
          <cell r="R18">
            <v>2306.948456341755</v>
          </cell>
          <cell r="S18">
            <v>4130.9225240911019</v>
          </cell>
          <cell r="T18">
            <v>4078.1248783570932</v>
          </cell>
          <cell r="U18">
            <v>3565.2387378747571</v>
          </cell>
          <cell r="V18">
            <v>4119.9072053959226</v>
          </cell>
          <cell r="W18">
            <v>3806.3584283026553</v>
          </cell>
          <cell r="X18">
            <v>3240.2102916688218</v>
          </cell>
          <cell r="Y18">
            <v>3906.0262823784742</v>
          </cell>
          <cell r="Z18">
            <v>4404.7744776002364</v>
          </cell>
          <cell r="AA18">
            <v>4601.2648915457958</v>
          </cell>
          <cell r="AB18">
            <v>3297.9846696160212</v>
          </cell>
          <cell r="AC18">
            <v>3649.0407388978451</v>
          </cell>
          <cell r="AD18">
            <v>3247.4464119760928</v>
          </cell>
          <cell r="AE18">
            <v>13721.882433235167</v>
          </cell>
          <cell r="AF18">
            <v>8305.5199434702863</v>
          </cell>
          <cell r="AG18">
            <v>8641.3801158417536</v>
          </cell>
          <cell r="AH18">
            <v>6827.3025876957636</v>
          </cell>
          <cell r="AI18">
            <v>4994.6931454393507</v>
          </cell>
          <cell r="AJ18">
            <v>5454.2298144782144</v>
          </cell>
          <cell r="AK18">
            <v>3991.1844416910599</v>
          </cell>
          <cell r="AL18">
            <v>3266.4816944996455</v>
          </cell>
          <cell r="AM18">
            <v>1330.4941063680981</v>
          </cell>
          <cell r="AN18">
            <v>1469.7205400309738</v>
          </cell>
          <cell r="AO18">
            <v>1912.5370898969929</v>
          </cell>
          <cell r="AP18">
            <v>1550.9790695820047</v>
          </cell>
          <cell r="AQ18">
            <v>1274.5868598995814</v>
          </cell>
          <cell r="AR18">
            <v>1916.4072063737794</v>
          </cell>
        </row>
        <row r="19">
          <cell r="B19">
            <v>1017</v>
          </cell>
          <cell r="C19">
            <v>279.49456283189858</v>
          </cell>
          <cell r="D19">
            <v>240.62794592245396</v>
          </cell>
          <cell r="E19">
            <v>289.46089939655968</v>
          </cell>
          <cell r="F19">
            <v>314.13235406157287</v>
          </cell>
          <cell r="G19">
            <v>372.31233913091876</v>
          </cell>
          <cell r="H19">
            <v>337.32194360071696</v>
          </cell>
          <cell r="I19">
            <v>200.3283258793619</v>
          </cell>
          <cell r="J19">
            <v>246.63058961466072</v>
          </cell>
          <cell r="K19">
            <v>195.30053399013764</v>
          </cell>
          <cell r="L19">
            <v>235.37752509237907</v>
          </cell>
          <cell r="M19">
            <v>327.37413681634297</v>
          </cell>
          <cell r="N19">
            <v>259.29474674666596</v>
          </cell>
          <cell r="O19">
            <v>163.83842021575697</v>
          </cell>
          <cell r="P19">
            <v>99.860873321723361</v>
          </cell>
          <cell r="Q19">
            <v>693.26605795155876</v>
          </cell>
          <cell r="R19">
            <v>682.61551522369825</v>
          </cell>
          <cell r="S19">
            <v>846.88634509393887</v>
          </cell>
          <cell r="T19">
            <v>889.16336942357532</v>
          </cell>
          <cell r="U19">
            <v>987.5613292232681</v>
          </cell>
          <cell r="V19">
            <v>956.09731097217661</v>
          </cell>
          <cell r="W19">
            <v>882.94384591392509</v>
          </cell>
          <cell r="X19">
            <v>769.64768059266862</v>
          </cell>
          <cell r="Y19">
            <v>938.51599026810425</v>
          </cell>
          <cell r="Z19">
            <v>938.94647288450051</v>
          </cell>
          <cell r="AA19">
            <v>1251.4887997557332</v>
          </cell>
          <cell r="AB19">
            <v>837.2556530442082</v>
          </cell>
          <cell r="AC19">
            <v>782.11020281134313</v>
          </cell>
          <cell r="AD19">
            <v>773.96868215211441</v>
          </cell>
          <cell r="AE19">
            <v>2702.8134302685617</v>
          </cell>
          <cell r="AF19">
            <v>2457.5654301366785</v>
          </cell>
          <cell r="AG19">
            <v>1771.5817181739201</v>
          </cell>
          <cell r="AH19">
            <v>1488.5731933239492</v>
          </cell>
          <cell r="AI19">
            <v>1383.5162704174868</v>
          </cell>
          <cell r="AJ19">
            <v>1265.7504645291533</v>
          </cell>
          <cell r="AK19">
            <v>925.81710500394388</v>
          </cell>
          <cell r="AL19">
            <v>775.88793120437981</v>
          </cell>
          <cell r="AM19">
            <v>319.68294719808546</v>
          </cell>
          <cell r="AN19">
            <v>313.29388694147576</v>
          </cell>
          <cell r="AO19">
            <v>520.18712322372016</v>
          </cell>
          <cell r="AP19">
            <v>393.74530928670742</v>
          </cell>
          <cell r="AQ19">
            <v>273.1861491351363</v>
          </cell>
          <cell r="AR19">
            <v>456.74014958767816</v>
          </cell>
        </row>
        <row r="20">
          <cell r="B20">
            <v>1018</v>
          </cell>
          <cell r="C20">
            <v>896.75707153705878</v>
          </cell>
          <cell r="D20">
            <v>827.09260737475404</v>
          </cell>
          <cell r="E20">
            <v>1032.9171610474996</v>
          </cell>
          <cell r="F20">
            <v>1390.6457440893826</v>
          </cell>
          <cell r="G20">
            <v>1179.416859918952</v>
          </cell>
          <cell r="H20">
            <v>1168.1804363863507</v>
          </cell>
          <cell r="I20">
            <v>592.27787883769224</v>
          </cell>
          <cell r="J20">
            <v>757.06958815958876</v>
          </cell>
          <cell r="K20">
            <v>518.11650975016289</v>
          </cell>
          <cell r="L20">
            <v>670.99885104480529</v>
          </cell>
          <cell r="M20">
            <v>745.91556217344441</v>
          </cell>
          <cell r="N20">
            <v>648.50702825311714</v>
          </cell>
          <cell r="O20">
            <v>402.14113195438625</v>
          </cell>
          <cell r="P20">
            <v>224.04033222741023</v>
          </cell>
          <cell r="Q20">
            <v>2224.3410878035415</v>
          </cell>
          <cell r="R20">
            <v>2346.3037269277788</v>
          </cell>
          <cell r="S20">
            <v>3022.0435337827921</v>
          </cell>
          <cell r="T20">
            <v>3936.274756489116</v>
          </cell>
          <cell r="U20">
            <v>3128.41224819123</v>
          </cell>
          <cell r="V20">
            <v>3311.0629034005119</v>
          </cell>
          <cell r="W20">
            <v>2610.4551410548606</v>
          </cell>
          <cell r="X20">
            <v>2362.548998827182</v>
          </cell>
          <cell r="Y20">
            <v>2489.8069620587075</v>
          </cell>
          <cell r="Z20">
            <v>2676.6871826475458</v>
          </cell>
          <cell r="AA20">
            <v>2851.4927315326186</v>
          </cell>
          <cell r="AB20">
            <v>2094.0114763462866</v>
          </cell>
          <cell r="AC20">
            <v>1919.6882016894574</v>
          </cell>
          <cell r="AD20">
            <v>1736.4178272737954</v>
          </cell>
          <cell r="AE20">
            <v>8671.9649644720885</v>
          </cell>
          <cell r="AF20">
            <v>8447.2075411425903</v>
          </cell>
          <cell r="AG20">
            <v>6321.7421168615556</v>
          </cell>
          <cell r="AH20">
            <v>6589.8273428267676</v>
          </cell>
          <cell r="AI20">
            <v>4382.7245132716134</v>
          </cell>
          <cell r="AJ20">
            <v>4383.4234862589283</v>
          </cell>
          <cell r="AK20">
            <v>2737.2114689043074</v>
          </cell>
          <cell r="AL20">
            <v>2381.7043840857673</v>
          </cell>
          <cell r="AM20">
            <v>848.09298492385005</v>
          </cell>
          <cell r="AN20">
            <v>893.11771841676875</v>
          </cell>
          <cell r="AO20">
            <v>1185.2361772624849</v>
          </cell>
          <cell r="AP20">
            <v>984.77351977980413</v>
          </cell>
          <cell r="AQ20">
            <v>670.53495207528795</v>
          </cell>
          <cell r="AR20">
            <v>1024.7077904631178</v>
          </cell>
        </row>
        <row r="21">
          <cell r="B21">
            <v>1019</v>
          </cell>
          <cell r="C21">
            <v>263.6273238768012</v>
          </cell>
          <cell r="D21">
            <v>253.27940920102077</v>
          </cell>
          <cell r="E21">
            <v>278.93173461880542</v>
          </cell>
          <cell r="F21">
            <v>359.39053239430433</v>
          </cell>
          <cell r="G21">
            <v>402.42442440100524</v>
          </cell>
          <cell r="H21">
            <v>400.75368666411708</v>
          </cell>
          <cell r="I21">
            <v>238.08918495809922</v>
          </cell>
          <cell r="J21">
            <v>299.50464663918677</v>
          </cell>
          <cell r="K21">
            <v>262.34903255676971</v>
          </cell>
          <cell r="L21">
            <v>311.66394805724008</v>
          </cell>
          <cell r="M21">
            <v>341.35548002174045</v>
          </cell>
          <cell r="N21">
            <v>287.01349952782806</v>
          </cell>
          <cell r="O21">
            <v>207.15420339983925</v>
          </cell>
          <cell r="P21">
            <v>129.02056115636486</v>
          </cell>
          <cell r="Q21">
            <v>653.90851879401941</v>
          </cell>
          <cell r="R21">
            <v>718.50529972535242</v>
          </cell>
          <cell r="S21">
            <v>816.08078242860665</v>
          </cell>
          <cell r="T21">
            <v>1017.2683347988285</v>
          </cell>
          <cell r="U21">
            <v>1067.4338658800621</v>
          </cell>
          <cell r="V21">
            <v>1135.8867380276004</v>
          </cell>
          <cell r="W21">
            <v>1049.3742196198978</v>
          </cell>
          <cell r="X21">
            <v>934.64909187758838</v>
          </cell>
          <cell r="Y21">
            <v>1260.7173009487497</v>
          </cell>
          <cell r="Z21">
            <v>1243.2612868996412</v>
          </cell>
          <cell r="AA21">
            <v>1304.9368045286697</v>
          </cell>
          <cell r="AB21">
            <v>926.7587484695739</v>
          </cell>
          <cell r="AC21">
            <v>988.88536535515641</v>
          </cell>
          <cell r="AD21">
            <v>999.96996187890647</v>
          </cell>
          <cell r="AE21">
            <v>2549.3714952463351</v>
          </cell>
          <cell r="AF21">
            <v>2586.7765185447938</v>
          </cell>
          <cell r="AG21">
            <v>1707.1402828477783</v>
          </cell>
          <cell r="AH21">
            <v>1703.0372883899854</v>
          </cell>
          <cell r="AI21">
            <v>1495.4130719164937</v>
          </cell>
          <cell r="AJ21">
            <v>1503.7686538925739</v>
          </cell>
          <cell r="AK21">
            <v>1100.3288675381709</v>
          </cell>
          <cell r="AL21">
            <v>942.22716261618041</v>
          </cell>
          <cell r="AM21">
            <v>429.43309067731406</v>
          </cell>
          <cell r="AN21">
            <v>414.83319050133201</v>
          </cell>
          <cell r="AO21">
            <v>542.40303426527976</v>
          </cell>
          <cell r="AP21">
            <v>435.83690205439154</v>
          </cell>
          <cell r="AQ21">
            <v>345.41140612460691</v>
          </cell>
          <cell r="AR21">
            <v>590.10970405388105</v>
          </cell>
        </row>
        <row r="22">
          <cell r="B22">
            <v>1020</v>
          </cell>
          <cell r="C22">
            <v>1142.1873131605944</v>
          </cell>
          <cell r="D22">
            <v>1038.8806010040973</v>
          </cell>
          <cell r="E22">
            <v>1266.5280759052491</v>
          </cell>
          <cell r="F22">
            <v>1397.3052617139115</v>
          </cell>
          <cell r="G22">
            <v>1622.4248153265344</v>
          </cell>
          <cell r="H22">
            <v>1669.8162933350568</v>
          </cell>
          <cell r="I22">
            <v>358.75438635953668</v>
          </cell>
          <cell r="J22">
            <v>393.72815230405456</v>
          </cell>
          <cell r="K22">
            <v>139.07918985721702</v>
          </cell>
          <cell r="L22">
            <v>159.64426239063539</v>
          </cell>
          <cell r="M22">
            <v>151.28360255067236</v>
          </cell>
          <cell r="N22">
            <v>257.26480752953518</v>
          </cell>
          <cell r="O22">
            <v>104.72193903008353</v>
          </cell>
          <cell r="P22">
            <v>60.760692684148147</v>
          </cell>
          <cell r="Q22">
            <v>2833.1130595673808</v>
          </cell>
          <cell r="R22">
            <v>2947.1058068161933</v>
          </cell>
          <cell r="S22">
            <v>3705.5275354920823</v>
          </cell>
          <cell r="T22">
            <v>3955.1247700365939</v>
          </cell>
          <cell r="U22">
            <v>4303.4942406925693</v>
          </cell>
          <cell r="V22">
            <v>4732.8876705540888</v>
          </cell>
          <cell r="W22">
            <v>1581.2041369603069</v>
          </cell>
          <cell r="X22">
            <v>1228.6876485123526</v>
          </cell>
          <cell r="Y22">
            <v>668.34452998025688</v>
          </cell>
          <cell r="Z22">
            <v>636.83827514587165</v>
          </cell>
          <cell r="AA22">
            <v>578.32831884663631</v>
          </cell>
          <cell r="AB22">
            <v>830.70103477213274</v>
          </cell>
          <cell r="AC22">
            <v>499.90775585944465</v>
          </cell>
          <cell r="AD22">
            <v>470.92391323168732</v>
          </cell>
          <cell r="AE22">
            <v>11045.364098011307</v>
          </cell>
          <cell r="AF22">
            <v>10610.226677038028</v>
          </cell>
          <cell r="AG22">
            <v>7751.5062984510223</v>
          </cell>
          <cell r="AH22">
            <v>6621.3846761869563</v>
          </cell>
          <cell r="AI22">
            <v>6028.9463808075525</v>
          </cell>
          <cell r="AJ22">
            <v>6265.7374922190047</v>
          </cell>
          <cell r="AK22">
            <v>1657.9829433949772</v>
          </cell>
          <cell r="AL22">
            <v>1238.6497637029381</v>
          </cell>
          <cell r="AM22">
            <v>227.65552351086987</v>
          </cell>
          <cell r="AN22">
            <v>212.49085473490854</v>
          </cell>
          <cell r="AO22">
            <v>240.38484764574815</v>
          </cell>
          <cell r="AP22">
            <v>390.66279776300388</v>
          </cell>
          <cell r="AQ22">
            <v>174.61461857309618</v>
          </cell>
          <cell r="AR22">
            <v>277.9051188166581</v>
          </cell>
        </row>
        <row r="23">
          <cell r="B23">
            <v>1021</v>
          </cell>
          <cell r="C23">
            <v>562.3583488028886</v>
          </cell>
          <cell r="D23">
            <v>521.61107191262442</v>
          </cell>
          <cell r="E23">
            <v>659.61957963333259</v>
          </cell>
          <cell r="F23">
            <v>687.78725733584508</v>
          </cell>
          <cell r="G23">
            <v>902.53647986057013</v>
          </cell>
          <cell r="H23">
            <v>765.32749401392982</v>
          </cell>
          <cell r="I23">
            <v>452.83835268871758</v>
          </cell>
          <cell r="J23">
            <v>623.60794882069342</v>
          </cell>
          <cell r="K23">
            <v>490.23338910800095</v>
          </cell>
          <cell r="L23">
            <v>585.42529615061915</v>
          </cell>
          <cell r="M23">
            <v>640.91009951022693</v>
          </cell>
          <cell r="N23">
            <v>546.10938268617463</v>
          </cell>
          <cell r="O23">
            <v>369.94073900972813</v>
          </cell>
          <cell r="P23">
            <v>226.97461570622104</v>
          </cell>
          <cell r="Q23">
            <v>1394.8892303325738</v>
          </cell>
          <cell r="R23">
            <v>1479.7109672156173</v>
          </cell>
          <cell r="S23">
            <v>1929.873140422892</v>
          </cell>
          <cell r="T23">
            <v>1946.8075391542418</v>
          </cell>
          <cell r="U23">
            <v>2393.9849208440451</v>
          </cell>
          <cell r="V23">
            <v>2169.2260848168485</v>
          </cell>
          <cell r="W23">
            <v>1995.8776920098737</v>
          </cell>
          <cell r="X23">
            <v>1946.0619713024744</v>
          </cell>
          <cell r="Y23">
            <v>2355.8147294385703</v>
          </cell>
          <cell r="Z23">
            <v>2335.3249922321716</v>
          </cell>
          <cell r="AA23">
            <v>2450.0769027986939</v>
          </cell>
          <cell r="AB23">
            <v>1763.3722764202578</v>
          </cell>
          <cell r="AC23">
            <v>1765.9742204182348</v>
          </cell>
          <cell r="AD23">
            <v>1759.1599027395212</v>
          </cell>
          <cell r="AE23">
            <v>5438.208465909478</v>
          </cell>
          <cell r="AF23">
            <v>5327.2837175866198</v>
          </cell>
          <cell r="AG23">
            <v>4037.0564406595186</v>
          </cell>
          <cell r="AH23">
            <v>3259.2047929557143</v>
          </cell>
          <cell r="AI23">
            <v>3353.8343301948507</v>
          </cell>
          <cell r="AJ23">
            <v>2871.7776872877166</v>
          </cell>
          <cell r="AK23">
            <v>2092.7918749418086</v>
          </cell>
          <cell r="AL23">
            <v>1961.8405083046216</v>
          </cell>
          <cell r="AM23">
            <v>802.45174676719341</v>
          </cell>
          <cell r="AN23">
            <v>779.21698969733268</v>
          </cell>
          <cell r="AO23">
            <v>1018.3858265391531</v>
          </cell>
          <cell r="AP23">
            <v>829.28023219932641</v>
          </cell>
          <cell r="AQ23">
            <v>616.8436302375585</v>
          </cell>
          <cell r="AR23">
            <v>1038.1285130190579</v>
          </cell>
        </row>
        <row r="24">
          <cell r="B24">
            <v>1022</v>
          </cell>
          <cell r="C24">
            <v>5901.5635242531807</v>
          </cell>
          <cell r="D24">
            <v>4300.8783368385311</v>
          </cell>
          <cell r="E24">
            <v>3958.5666079069829</v>
          </cell>
          <cell r="F24">
            <v>3968.2813223177318</v>
          </cell>
          <cell r="G24">
            <v>4489.0358812973973</v>
          </cell>
          <cell r="H24">
            <v>3358.2192553586465</v>
          </cell>
          <cell r="I24">
            <v>1110.3981357071357</v>
          </cell>
          <cell r="J24">
            <v>1307.4503226335164</v>
          </cell>
          <cell r="K24">
            <v>642.29744220956923</v>
          </cell>
          <cell r="L24">
            <v>924.05179424364587</v>
          </cell>
          <cell r="M24">
            <v>1288.9963710205675</v>
          </cell>
          <cell r="N24">
            <v>1360.5187108329067</v>
          </cell>
          <cell r="O24">
            <v>1179.4284376802927</v>
          </cell>
          <cell r="P24">
            <v>797.83026316316796</v>
          </cell>
          <cell r="Q24">
            <v>14638.401687514925</v>
          </cell>
          <cell r="R24">
            <v>12200.770241215445</v>
          </cell>
          <cell r="S24">
            <v>11581.723173562077</v>
          </cell>
          <cell r="T24">
            <v>11232.368604352885</v>
          </cell>
          <cell r="U24">
            <v>11907.202034220321</v>
          </cell>
          <cell r="V24">
            <v>9518.4569537045772</v>
          </cell>
          <cell r="W24">
            <v>4894.0617665188356</v>
          </cell>
          <cell r="X24">
            <v>4080.0944841320888</v>
          </cell>
          <cell r="Y24">
            <v>3086.5579714821724</v>
          </cell>
          <cell r="Z24">
            <v>3686.1428151525638</v>
          </cell>
          <cell r="AA24">
            <v>4927.5869405743915</v>
          </cell>
          <cell r="AB24">
            <v>4393.0777465005322</v>
          </cell>
          <cell r="AC24">
            <v>5630.199640480203</v>
          </cell>
          <cell r="AD24">
            <v>6183.5593543436808</v>
          </cell>
          <cell r="AE24">
            <v>57070.252069726848</v>
          </cell>
          <cell r="AF24">
            <v>43925.446312226559</v>
          </cell>
          <cell r="AG24">
            <v>24227.535557865089</v>
          </cell>
          <cell r="AH24">
            <v>18804.421523586356</v>
          </cell>
          <cell r="AI24">
            <v>16681.300960264321</v>
          </cell>
          <cell r="AJ24">
            <v>12601.218696558937</v>
          </cell>
          <cell r="AK24">
            <v>5131.7035815555901</v>
          </cell>
          <cell r="AL24">
            <v>4113.1756103960424</v>
          </cell>
          <cell r="AM24">
            <v>1051.3618939399112</v>
          </cell>
          <cell r="AN24">
            <v>1229.938067537315</v>
          </cell>
          <cell r="AO24">
            <v>2048.1743628488462</v>
          </cell>
          <cell r="AP24">
            <v>2065.9803845183119</v>
          </cell>
          <cell r="AQ24">
            <v>1966.5931388134911</v>
          </cell>
          <cell r="AR24">
            <v>3649.0879923383513</v>
          </cell>
        </row>
        <row r="25">
          <cell r="B25">
            <v>1023</v>
          </cell>
          <cell r="C25">
            <v>189.51508852668832</v>
          </cell>
          <cell r="D25">
            <v>174.27192581589335</v>
          </cell>
          <cell r="E25">
            <v>197.66879921300037</v>
          </cell>
          <cell r="F25">
            <v>211.98451302535454</v>
          </cell>
          <cell r="G25">
            <v>254.80483863668192</v>
          </cell>
          <cell r="H25">
            <v>265.38139104605278</v>
          </cell>
          <cell r="I25">
            <v>179.76724185954998</v>
          </cell>
          <cell r="J25">
            <v>215.17726463232881</v>
          </cell>
          <cell r="K25">
            <v>169.27318620837883</v>
          </cell>
          <cell r="L25">
            <v>184.37585881039257</v>
          </cell>
          <cell r="M25">
            <v>234.42307744673295</v>
          </cell>
          <cell r="N25">
            <v>173.70643018368625</v>
          </cell>
          <cell r="O25">
            <v>114.15744836443999</v>
          </cell>
          <cell r="P25">
            <v>70.155074724387418</v>
          </cell>
          <cell r="Q25">
            <v>470.07847671175892</v>
          </cell>
          <cell r="R25">
            <v>494.37616222755378</v>
          </cell>
          <cell r="S25">
            <v>578.32683880134175</v>
          </cell>
          <cell r="T25">
            <v>600.03008741434655</v>
          </cell>
          <cell r="U25">
            <v>675.87178475993949</v>
          </cell>
          <cell r="V25">
            <v>752.19071624205901</v>
          </cell>
          <cell r="W25">
            <v>792.32120170761027</v>
          </cell>
          <cell r="X25">
            <v>671.49287077202905</v>
          </cell>
          <cell r="Y25">
            <v>813.44166723177682</v>
          </cell>
          <cell r="Z25">
            <v>735.49529525864625</v>
          </cell>
          <cell r="AA25">
            <v>896.15465253885407</v>
          </cell>
          <cell r="AB25">
            <v>560.89331722371446</v>
          </cell>
          <cell r="AC25">
            <v>544.94974362643927</v>
          </cell>
          <cell r="AD25">
            <v>543.73478745559396</v>
          </cell>
          <cell r="AE25">
            <v>1832.6793956866507</v>
          </cell>
          <cell r="AF25">
            <v>1779.8625121726491</v>
          </cell>
          <cell r="AG25">
            <v>1209.7883744200958</v>
          </cell>
          <cell r="AH25">
            <v>1004.5271026986373</v>
          </cell>
          <cell r="AI25">
            <v>946.85725661912682</v>
          </cell>
          <cell r="AJ25">
            <v>995.80423202927443</v>
          </cell>
          <cell r="AK25">
            <v>830.79408117840387</v>
          </cell>
          <cell r="AL25">
            <v>676.93728891718365</v>
          </cell>
          <cell r="AM25">
            <v>277.07938090654437</v>
          </cell>
          <cell r="AN25">
            <v>245.40928214029751</v>
          </cell>
          <cell r="AO25">
            <v>372.49083712033712</v>
          </cell>
          <cell r="AP25">
            <v>263.77739208341609</v>
          </cell>
          <cell r="AQ25">
            <v>190.34750013278764</v>
          </cell>
          <cell r="AR25">
            <v>320.8728129256308</v>
          </cell>
        </row>
        <row r="26">
          <cell r="B26">
            <v>1024</v>
          </cell>
          <cell r="C26">
            <v>842.08064883663178</v>
          </cell>
          <cell r="D26">
            <v>647.84490227137121</v>
          </cell>
          <cell r="E26">
            <v>530.47402091195499</v>
          </cell>
          <cell r="F26">
            <v>381.96842672025105</v>
          </cell>
          <cell r="G26">
            <v>551.84094176809447</v>
          </cell>
          <cell r="H26">
            <v>414.26892034310521</v>
          </cell>
          <cell r="I26">
            <v>145.86376694388923</v>
          </cell>
          <cell r="J26">
            <v>245.29486930495943</v>
          </cell>
          <cell r="K26">
            <v>205.12323629853867</v>
          </cell>
          <cell r="L26">
            <v>254.49053423158901</v>
          </cell>
          <cell r="M26">
            <v>323.42126241098384</v>
          </cell>
          <cell r="N26">
            <v>432.47455926946975</v>
          </cell>
          <cell r="O26">
            <v>146.03220762722594</v>
          </cell>
          <cell r="P26">
            <v>88.45639522431695</v>
          </cell>
          <cell r="Q26">
            <v>2088.7201739497855</v>
          </cell>
          <cell r="R26">
            <v>1837.8122293889069</v>
          </cell>
          <cell r="S26">
            <v>1552.0272536773259</v>
          </cell>
          <cell r="T26">
            <v>1081.1759085771514</v>
          </cell>
          <cell r="U26">
            <v>1463.7623218302349</v>
          </cell>
          <cell r="V26">
            <v>1174.1939955979428</v>
          </cell>
          <cell r="W26">
            <v>642.89218611294791</v>
          </cell>
          <cell r="X26">
            <v>765.47936538128954</v>
          </cell>
          <cell r="Y26">
            <v>985.71894970570258</v>
          </cell>
          <cell r="Z26">
            <v>1015.1903390328382</v>
          </cell>
          <cell r="AA26">
            <v>1236.377715864817</v>
          </cell>
          <cell r="AB26">
            <v>1396.4485362286725</v>
          </cell>
          <cell r="AC26">
            <v>697.10925785241125</v>
          </cell>
          <cell r="AD26">
            <v>685.57861915671936</v>
          </cell>
          <cell r="AE26">
            <v>8143.2241972227557</v>
          </cell>
          <cell r="AF26">
            <v>6616.5267288841087</v>
          </cell>
          <cell r="AG26">
            <v>3246.6494762262823</v>
          </cell>
          <cell r="AH26">
            <v>1810.026739876786</v>
          </cell>
          <cell r="AI26">
            <v>2050.6463025126855</v>
          </cell>
          <cell r="AJ26">
            <v>1554.4825597973986</v>
          </cell>
          <cell r="AK26">
            <v>674.10921468132642</v>
          </cell>
          <cell r="AL26">
            <v>771.68581957913057</v>
          </cell>
          <cell r="AM26">
            <v>335.76150243417948</v>
          </cell>
          <cell r="AN26">
            <v>338.73382188012761</v>
          </cell>
          <cell r="AO26">
            <v>513.90613112891094</v>
          </cell>
          <cell r="AP26">
            <v>656.72301978628263</v>
          </cell>
          <cell r="AQ26">
            <v>243.49585645936159</v>
          </cell>
          <cell r="AR26">
            <v>404.57874884168967</v>
          </cell>
        </row>
        <row r="27">
          <cell r="B27">
            <v>1025</v>
          </cell>
          <cell r="C27">
            <v>798.52032030871567</v>
          </cell>
          <cell r="D27">
            <v>732.4561975623559</v>
          </cell>
          <cell r="E27">
            <v>869.987500606048</v>
          </cell>
          <cell r="F27">
            <v>946.19948321892616</v>
          </cell>
          <cell r="G27">
            <v>1057.6271509688704</v>
          </cell>
          <cell r="H27">
            <v>1061.8621691866642</v>
          </cell>
          <cell r="I27">
            <v>747.21741547107206</v>
          </cell>
          <cell r="J27">
            <v>987.0211200848197</v>
          </cell>
          <cell r="K27">
            <v>791.02212844447001</v>
          </cell>
          <cell r="L27">
            <v>914.50151738119246</v>
          </cell>
          <cell r="M27">
            <v>1174.4825842617186</v>
          </cell>
          <cell r="N27">
            <v>829.51142561367419</v>
          </cell>
          <cell r="O27">
            <v>658.48876038684455</v>
          </cell>
          <cell r="P27">
            <v>389.81851955583591</v>
          </cell>
          <cell r="Q27">
            <v>1980.6719280889661</v>
          </cell>
          <cell r="R27">
            <v>2077.8383107627346</v>
          </cell>
          <cell r="S27">
            <v>2545.3542644330764</v>
          </cell>
          <cell r="T27">
            <v>2678.2530031302617</v>
          </cell>
          <cell r="U27">
            <v>2805.3641130227511</v>
          </cell>
          <cell r="V27">
            <v>3009.7169301982358</v>
          </cell>
          <cell r="W27">
            <v>3293.3486348166002</v>
          </cell>
          <cell r="X27">
            <v>3080.1471827000896</v>
          </cell>
          <cell r="Y27">
            <v>3801.2538984585403</v>
          </cell>
          <cell r="Z27">
            <v>3648.0457250775798</v>
          </cell>
          <cell r="AA27">
            <v>4489.822604820788</v>
          </cell>
          <cell r="AB27">
            <v>2678.4697301961023</v>
          </cell>
          <cell r="AC27">
            <v>3143.4066396449193</v>
          </cell>
          <cell r="AD27">
            <v>3021.2766604504181</v>
          </cell>
          <cell r="AE27">
            <v>7721.9800779123761</v>
          </cell>
          <cell r="AF27">
            <v>7480.6732165627336</v>
          </cell>
          <cell r="AG27">
            <v>5324.5669944595456</v>
          </cell>
          <cell r="AH27">
            <v>4483.7380424067724</v>
          </cell>
          <cell r="AI27">
            <v>3930.1527712359616</v>
          </cell>
          <cell r="AJ27">
            <v>3984.4799883665146</v>
          </cell>
          <cell r="AK27">
            <v>3453.2643417414288</v>
          </cell>
          <cell r="AL27">
            <v>3105.1208048205435</v>
          </cell>
          <cell r="AM27">
            <v>1294.8059083791372</v>
          </cell>
          <cell r="AN27">
            <v>1217.2263893155689</v>
          </cell>
          <cell r="AO27">
            <v>1866.2155866216385</v>
          </cell>
          <cell r="AP27">
            <v>1259.6330505462251</v>
          </cell>
          <cell r="AQ27">
            <v>1097.9720657825949</v>
          </cell>
          <cell r="AR27">
            <v>1782.9382320778118</v>
          </cell>
        </row>
        <row r="28">
          <cell r="B28">
            <v>1026</v>
          </cell>
          <cell r="C28">
            <v>429.92487348266218</v>
          </cell>
          <cell r="D28">
            <v>393.98945731594705</v>
          </cell>
          <cell r="E28">
            <v>467.81017592560823</v>
          </cell>
          <cell r="F28">
            <v>507.74118432580212</v>
          </cell>
          <cell r="G28">
            <v>587.08682813283008</v>
          </cell>
          <cell r="H28">
            <v>584.8541260164468</v>
          </cell>
          <cell r="I28">
            <v>332.65057809916783</v>
          </cell>
          <cell r="J28">
            <v>404.51902424286129</v>
          </cell>
          <cell r="K28">
            <v>327.63176637622797</v>
          </cell>
          <cell r="L28">
            <v>390.68997247155477</v>
          </cell>
          <cell r="M28">
            <v>482.37367980995543</v>
          </cell>
          <cell r="N28">
            <v>355.8846478757232</v>
          </cell>
          <cell r="O28">
            <v>236.89630154498596</v>
          </cell>
          <cell r="P28">
            <v>146.8430566270182</v>
          </cell>
          <cell r="Q28">
            <v>1066.3975686493436</v>
          </cell>
          <cell r="R28">
            <v>1117.6728262689053</v>
          </cell>
          <cell r="S28">
            <v>1368.6893494538065</v>
          </cell>
          <cell r="T28">
            <v>1437.1803999589151</v>
          </cell>
          <cell r="U28">
            <v>1557.252305184697</v>
          </cell>
          <cell r="V28">
            <v>1657.6966539040147</v>
          </cell>
          <cell r="W28">
            <v>1466.1520255964376</v>
          </cell>
          <cell r="X28">
            <v>1262.3621800141068</v>
          </cell>
          <cell r="Y28">
            <v>1574.433235699199</v>
          </cell>
          <cell r="Z28">
            <v>1558.5046681901158</v>
          </cell>
          <cell r="AA28">
            <v>1844.0224492070524</v>
          </cell>
          <cell r="AB28">
            <v>1149.1418048538926</v>
          </cell>
          <cell r="AC28">
            <v>1130.8642637216242</v>
          </cell>
          <cell r="AD28">
            <v>1138.1026746546406</v>
          </cell>
          <cell r="AE28">
            <v>4157.5288988871598</v>
          </cell>
          <cell r="AF28">
            <v>4023.8670800523591</v>
          </cell>
          <cell r="AG28">
            <v>2863.1292066502265</v>
          </cell>
          <cell r="AH28">
            <v>2406.0237869856524</v>
          </cell>
          <cell r="AI28">
            <v>2181.6203587707309</v>
          </cell>
          <cell r="AJ28">
            <v>2194.5781937132656</v>
          </cell>
          <cell r="AK28">
            <v>1537.3442264930732</v>
          </cell>
          <cell r="AL28">
            <v>1272.5973259967052</v>
          </cell>
          <cell r="AM28">
            <v>536.29289449949124</v>
          </cell>
          <cell r="AN28">
            <v>520.01897809331069</v>
          </cell>
          <cell r="AO28">
            <v>766.47648241054992</v>
          </cell>
          <cell r="AP28">
            <v>540.41939725498639</v>
          </cell>
          <cell r="AQ28">
            <v>395.00373769599304</v>
          </cell>
          <cell r="AR28">
            <v>671.62560689468978</v>
          </cell>
        </row>
        <row r="29">
          <cell r="B29">
            <v>1027</v>
          </cell>
          <cell r="C29">
            <v>670.09075707217085</v>
          </cell>
          <cell r="D29">
            <v>586.46991809007227</v>
          </cell>
          <cell r="E29">
            <v>746.35064605039031</v>
          </cell>
          <cell r="F29">
            <v>772.58756033374448</v>
          </cell>
          <cell r="G29">
            <v>929.32387644327275</v>
          </cell>
          <cell r="H29">
            <v>875.98288579565406</v>
          </cell>
          <cell r="I29">
            <v>507.24931589640158</v>
          </cell>
          <cell r="J29">
            <v>720.28716884295829</v>
          </cell>
          <cell r="K29">
            <v>574.12995461667742</v>
          </cell>
          <cell r="L29">
            <v>701.07827460779731</v>
          </cell>
          <cell r="M29">
            <v>779.45562233423186</v>
          </cell>
          <cell r="N29">
            <v>656.5687329534527</v>
          </cell>
          <cell r="O29">
            <v>459.45299164343498</v>
          </cell>
          <cell r="P29">
            <v>265.22539907128413</v>
          </cell>
          <cell r="Q29">
            <v>1662.1116808794695</v>
          </cell>
          <cell r="R29">
            <v>1663.7031237812603</v>
          </cell>
          <cell r="S29">
            <v>2183.6253950354012</v>
          </cell>
          <cell r="T29">
            <v>2186.8379663510946</v>
          </cell>
          <cell r="U29">
            <v>2465.0386953103875</v>
          </cell>
          <cell r="V29">
            <v>2482.8651009975151</v>
          </cell>
          <cell r="W29">
            <v>2235.6931295102327</v>
          </cell>
          <cell r="X29">
            <v>2247.7639522607246</v>
          </cell>
          <cell r="Y29">
            <v>2758.9793631944844</v>
          </cell>
          <cell r="Z29">
            <v>2796.6772651746933</v>
          </cell>
          <cell r="AA29">
            <v>2979.7099757002816</v>
          </cell>
          <cell r="AB29">
            <v>2120.0425005695561</v>
          </cell>
          <cell r="AC29">
            <v>2193.2759849814875</v>
          </cell>
          <cell r="AD29">
            <v>2055.6214437573458</v>
          </cell>
          <cell r="AE29">
            <v>6480.0197877294377</v>
          </cell>
          <cell r="AF29">
            <v>5989.6957977513057</v>
          </cell>
          <cell r="AG29">
            <v>4567.8748412880823</v>
          </cell>
          <cell r="AH29">
            <v>3661.0464249821912</v>
          </cell>
          <cell r="AI29">
            <v>3453.376556221539</v>
          </cell>
          <cell r="AJ29">
            <v>3286.9956006416205</v>
          </cell>
          <cell r="AK29">
            <v>2344.2520726761509</v>
          </cell>
          <cell r="AL29">
            <v>2265.9886682337219</v>
          </cell>
          <cell r="AM29">
            <v>939.7801030888678</v>
          </cell>
          <cell r="AN29">
            <v>933.15424918286556</v>
          </cell>
          <cell r="AO29">
            <v>1238.5302693904114</v>
          </cell>
          <cell r="AP29">
            <v>997.01541226100051</v>
          </cell>
          <cell r="AQ29">
            <v>766.09743508511065</v>
          </cell>
          <cell r="AR29">
            <v>1213.0786004243546</v>
          </cell>
        </row>
        <row r="30">
          <cell r="B30">
            <v>1028</v>
          </cell>
          <cell r="C30">
            <v>684.02941932526039</v>
          </cell>
          <cell r="D30">
            <v>536.80847367670219</v>
          </cell>
          <cell r="E30">
            <v>441.58009777408211</v>
          </cell>
          <cell r="F30">
            <v>301.79164780431506</v>
          </cell>
          <cell r="G30">
            <v>424.42909528364595</v>
          </cell>
          <cell r="H30">
            <v>337.36210326784396</v>
          </cell>
          <cell r="I30">
            <v>292.62693563227197</v>
          </cell>
          <cell r="J30">
            <v>498.64236331253431</v>
          </cell>
          <cell r="K30">
            <v>259.35164870931101</v>
          </cell>
          <cell r="L30">
            <v>301.35323145213607</v>
          </cell>
          <cell r="M30">
            <v>367.5868020184858</v>
          </cell>
          <cell r="N30">
            <v>230.94339813341747</v>
          </cell>
          <cell r="O30">
            <v>69.192949920071015</v>
          </cell>
          <cell r="P30">
            <v>42.271173399561427</v>
          </cell>
          <cell r="Q30">
            <v>1696.6855249478763</v>
          </cell>
          <cell r="R30">
            <v>1522.823092847902</v>
          </cell>
          <cell r="S30">
            <v>1291.9470500151472</v>
          </cell>
          <cell r="T30">
            <v>854.23253910668552</v>
          </cell>
          <cell r="U30">
            <v>1125.8014238200092</v>
          </cell>
          <cell r="V30">
            <v>956.21113857953537</v>
          </cell>
          <cell r="W30">
            <v>1289.7484708216332</v>
          </cell>
          <cell r="X30">
            <v>1556.0881517915543</v>
          </cell>
          <cell r="Y30">
            <v>1246.3133840093653</v>
          </cell>
          <cell r="Z30">
            <v>1202.1307202260621</v>
          </cell>
          <cell r="AA30">
            <v>1405.2141385934851</v>
          </cell>
          <cell r="AB30">
            <v>745.70992296020859</v>
          </cell>
          <cell r="AC30">
            <v>330.30416201423589</v>
          </cell>
          <cell r="AD30">
            <v>327.62145253505446</v>
          </cell>
          <cell r="AE30">
            <v>6614.811689067019</v>
          </cell>
          <cell r="AF30">
            <v>5482.4968166309509</v>
          </cell>
          <cell r="AG30">
            <v>2702.5937871293499</v>
          </cell>
          <cell r="AH30">
            <v>1430.094516155795</v>
          </cell>
          <cell r="AI30">
            <v>1577.1826427622511</v>
          </cell>
          <cell r="AJ30">
            <v>1265.9011577119886</v>
          </cell>
          <cell r="AK30">
            <v>1352.3750133887379</v>
          </cell>
          <cell r="AL30">
            <v>1568.7048078095606</v>
          </cell>
          <cell r="AM30">
            <v>424.52674207363884</v>
          </cell>
          <cell r="AN30">
            <v>401.10934630211517</v>
          </cell>
          <cell r="AO30">
            <v>584.08377319151032</v>
          </cell>
          <cell r="AP30">
            <v>350.69310453330615</v>
          </cell>
          <cell r="AQ30">
            <v>115.37315552159241</v>
          </cell>
          <cell r="AR30">
            <v>193.33840591961265</v>
          </cell>
        </row>
        <row r="31">
          <cell r="B31">
            <v>1029</v>
          </cell>
          <cell r="C31">
            <v>280.42688671602167</v>
          </cell>
          <cell r="D31">
            <v>261.60624063094468</v>
          </cell>
          <cell r="E31">
            <v>326.59186292916598</v>
          </cell>
          <cell r="F31">
            <v>359.92926651053864</v>
          </cell>
          <cell r="G31">
            <v>415.44991540748475</v>
          </cell>
          <cell r="H31">
            <v>418.63226188403212</v>
          </cell>
          <cell r="I31">
            <v>261.91844771416174</v>
          </cell>
          <cell r="J31">
            <v>330.93922452037629</v>
          </cell>
          <cell r="K31">
            <v>302.86805112303733</v>
          </cell>
          <cell r="L31">
            <v>370.60387722450736</v>
          </cell>
          <cell r="M31">
            <v>434.38280462946403</v>
          </cell>
          <cell r="N31">
            <v>363.06524695408035</v>
          </cell>
          <cell r="O31">
            <v>253.04690486224106</v>
          </cell>
          <cell r="P31">
            <v>157.64785582746916</v>
          </cell>
          <cell r="Q31">
            <v>695.57861994679456</v>
          </cell>
          <cell r="R31">
            <v>742.12692981045552</v>
          </cell>
          <cell r="S31">
            <v>955.52176376879368</v>
          </cell>
          <cell r="T31">
            <v>1018.7932418509702</v>
          </cell>
          <cell r="U31">
            <v>1101.9840804718524</v>
          </cell>
          <cell r="V31">
            <v>1186.561347302377</v>
          </cell>
          <cell r="W31">
            <v>1154.4013085788581</v>
          </cell>
          <cell r="X31">
            <v>1032.7453985622842</v>
          </cell>
          <cell r="Y31">
            <v>1455.4312940826992</v>
          </cell>
          <cell r="Z31">
            <v>1478.3790560322202</v>
          </cell>
          <cell r="AA31">
            <v>1660.5624991849345</v>
          </cell>
          <cell r="AB31">
            <v>1172.3277630965115</v>
          </cell>
          <cell r="AC31">
            <v>1207.9618798933961</v>
          </cell>
          <cell r="AD31">
            <v>1221.844944473866</v>
          </cell>
          <cell r="AE31">
            <v>2711.8293391643761</v>
          </cell>
          <cell r="AF31">
            <v>2671.8195628441927</v>
          </cell>
          <cell r="AG31">
            <v>1998.8336071498777</v>
          </cell>
          <cell r="AH31">
            <v>1705.5901778118698</v>
          </cell>
          <cell r="AI31">
            <v>1543.815923080941</v>
          </cell>
          <cell r="AJ31">
            <v>1570.8553505010623</v>
          </cell>
          <cell r="AK31">
            <v>1210.4557752650476</v>
          </cell>
          <cell r="AL31">
            <v>1041.1188274280187</v>
          </cell>
          <cell r="AM31">
            <v>495.75773919820585</v>
          </cell>
          <cell r="AN31">
            <v>493.28383908224987</v>
          </cell>
          <cell r="AO31">
            <v>690.2205034138542</v>
          </cell>
          <cell r="AP31">
            <v>551.32330965755398</v>
          </cell>
          <cell r="AQ31">
            <v>421.9334475933407</v>
          </cell>
          <cell r="AR31">
            <v>721.04421739671977</v>
          </cell>
        </row>
        <row r="32">
          <cell r="B32">
            <v>1030</v>
          </cell>
          <cell r="C32">
            <v>1139.1541170343644</v>
          </cell>
          <cell r="D32">
            <v>1050.2916278563287</v>
          </cell>
          <cell r="E32">
            <v>1240.5325999244212</v>
          </cell>
          <cell r="F32">
            <v>1337.2996939359048</v>
          </cell>
          <cell r="G32">
            <v>1593.8964312672108</v>
          </cell>
          <cell r="H32">
            <v>1553.7586297503472</v>
          </cell>
          <cell r="I32">
            <v>1046.8993286661366</v>
          </cell>
          <cell r="J32">
            <v>1129.3432688990222</v>
          </cell>
          <cell r="K32">
            <v>816.72845649294561</v>
          </cell>
          <cell r="L32">
            <v>992.86937537480901</v>
          </cell>
          <cell r="M32">
            <v>1210.4949826593993</v>
          </cell>
          <cell r="N32">
            <v>970.34660077246781</v>
          </cell>
          <cell r="O32">
            <v>727.6630231554683</v>
          </cell>
          <cell r="P32">
            <v>496.50594345956637</v>
          </cell>
          <cell r="Q32">
            <v>2825.5894358513442</v>
          </cell>
          <cell r="R32">
            <v>2979.4767101379448</v>
          </cell>
          <cell r="S32">
            <v>3629.4716202086161</v>
          </cell>
          <cell r="T32">
            <v>3785.2767676267276</v>
          </cell>
          <cell r="U32">
            <v>4227.822483618972</v>
          </cell>
          <cell r="V32">
            <v>4403.9365833920901</v>
          </cell>
          <cell r="W32">
            <v>4614.1918047766858</v>
          </cell>
          <cell r="X32">
            <v>3524.2847566440159</v>
          </cell>
          <cell r="Y32">
            <v>3924.7855623596238</v>
          </cell>
          <cell r="Z32">
            <v>3960.6636091416613</v>
          </cell>
          <cell r="AA32">
            <v>4627.4911258754082</v>
          </cell>
          <cell r="AB32">
            <v>3133.2226630211376</v>
          </cell>
          <cell r="AC32">
            <v>3473.6215954046697</v>
          </cell>
          <cell r="AD32">
            <v>3848.1543166766796</v>
          </cell>
          <cell r="AE32">
            <v>11016.031995291498</v>
          </cell>
          <cell r="AF32">
            <v>10726.769022138054</v>
          </cell>
          <cell r="AG32">
            <v>7592.4067098749101</v>
          </cell>
          <cell r="AH32">
            <v>6337.0373987109915</v>
          </cell>
          <cell r="AI32">
            <v>5922.9346283984705</v>
          </cell>
          <cell r="AJ32">
            <v>5830.2483567466988</v>
          </cell>
          <cell r="AK32">
            <v>4838.2439250250181</v>
          </cell>
          <cell r="AL32">
            <v>3552.8594157549965</v>
          </cell>
          <cell r="AM32">
            <v>1336.8840048609036</v>
          </cell>
          <cell r="AN32">
            <v>1321.5361395028974</v>
          </cell>
          <cell r="AO32">
            <v>1923.4381458166104</v>
          </cell>
          <cell r="AP32">
            <v>1473.494651280949</v>
          </cell>
          <cell r="AQ32">
            <v>1213.3140621234809</v>
          </cell>
          <cell r="AR32">
            <v>2270.9014185795431</v>
          </cell>
        </row>
        <row r="33">
          <cell r="B33">
            <v>1031</v>
          </cell>
          <cell r="C33">
            <v>382.62926982709956</v>
          </cell>
          <cell r="D33">
            <v>349.34742436460778</v>
          </cell>
          <cell r="E33">
            <v>391.34279653416451</v>
          </cell>
          <cell r="F33">
            <v>422.28749096181411</v>
          </cell>
          <cell r="G33">
            <v>462.85554755957099</v>
          </cell>
          <cell r="H33">
            <v>457.25547983824458</v>
          </cell>
          <cell r="I33">
            <v>268.16104589867109</v>
          </cell>
          <cell r="J33">
            <v>307.33446124957959</v>
          </cell>
          <cell r="K33">
            <v>233.22559669078046</v>
          </cell>
          <cell r="L33">
            <v>279.75938726211683</v>
          </cell>
          <cell r="M33">
            <v>375.02358813610016</v>
          </cell>
          <cell r="N33">
            <v>251.22791568024326</v>
          </cell>
          <cell r="O33">
            <v>153.91905194851773</v>
          </cell>
          <cell r="P33">
            <v>102.56185930537059</v>
          </cell>
          <cell r="Q33">
            <v>949.08424286399793</v>
          </cell>
          <cell r="R33">
            <v>991.03190679094803</v>
          </cell>
          <cell r="S33">
            <v>1144.9659395330359</v>
          </cell>
          <cell r="T33">
            <v>1195.3005269092282</v>
          </cell>
          <cell r="U33">
            <v>1227.727882597952</v>
          </cell>
          <cell r="V33">
            <v>1296.0340795916982</v>
          </cell>
          <cell r="W33">
            <v>1181.9154587886753</v>
          </cell>
          <cell r="X33">
            <v>959.08320065450403</v>
          </cell>
          <cell r="Y33">
            <v>1120.7647381300592</v>
          </cell>
          <cell r="Z33">
            <v>1115.9905340282573</v>
          </cell>
          <cell r="AA33">
            <v>1433.6435515669191</v>
          </cell>
          <cell r="AB33">
            <v>811.20807592490098</v>
          </cell>
          <cell r="AC33">
            <v>734.75843320178251</v>
          </cell>
          <cell r="AD33">
            <v>794.90259242886373</v>
          </cell>
          <cell r="AE33">
            <v>3700.1633191860715</v>
          </cell>
          <cell r="AF33">
            <v>3567.932020258474</v>
          </cell>
          <cell r="AG33">
            <v>2395.1274432032046</v>
          </cell>
          <cell r="AH33">
            <v>2001.0859460804647</v>
          </cell>
          <cell r="AI33">
            <v>1719.9757128556628</v>
          </cell>
          <cell r="AJ33">
            <v>1715.7832361444059</v>
          </cell>
          <cell r="AK33">
            <v>1239.3059348893323</v>
          </cell>
          <cell r="AL33">
            <v>966.85938147136494</v>
          </cell>
          <cell r="AM33">
            <v>381.76160908963942</v>
          </cell>
          <cell r="AN33">
            <v>372.36735244503569</v>
          </cell>
          <cell r="AO33">
            <v>595.90059053136679</v>
          </cell>
          <cell r="AP33">
            <v>381.49563229531236</v>
          </cell>
          <cell r="AQ33">
            <v>256.64647538088616</v>
          </cell>
          <cell r="AR33">
            <v>469.09382426695709</v>
          </cell>
        </row>
        <row r="34">
          <cell r="B34">
            <v>1032</v>
          </cell>
          <cell r="C34">
            <v>723.88580760019272</v>
          </cell>
          <cell r="D34">
            <v>719.62911729845985</v>
          </cell>
          <cell r="E34">
            <v>719.62221367985774</v>
          </cell>
          <cell r="F34">
            <v>710.52084220415702</v>
          </cell>
          <cell r="G34">
            <v>727.54486607834758</v>
          </cell>
          <cell r="H34">
            <v>835.90444991744153</v>
          </cell>
          <cell r="I34">
            <v>486.54945401959174</v>
          </cell>
          <cell r="J34">
            <v>612.02332041977695</v>
          </cell>
          <cell r="K34">
            <v>525.71583247247861</v>
          </cell>
          <cell r="L34">
            <v>668.06711836963018</v>
          </cell>
          <cell r="M34">
            <v>705.19118847125549</v>
          </cell>
          <cell r="N34">
            <v>592.11085884778765</v>
          </cell>
          <cell r="O34">
            <v>408.5268129560647</v>
          </cell>
          <cell r="P34">
            <v>224.38022930985304</v>
          </cell>
          <cell r="Q34">
            <v>1795.5464147755174</v>
          </cell>
          <cell r="R34">
            <v>2041.4503344219615</v>
          </cell>
          <cell r="S34">
            <v>2105.4250424228026</v>
          </cell>
          <cell r="T34">
            <v>2011.1558008319389</v>
          </cell>
          <cell r="U34">
            <v>1929.8183259009527</v>
          </cell>
          <cell r="V34">
            <v>2369.2677335624235</v>
          </cell>
          <cell r="W34">
            <v>2144.4588241509205</v>
          </cell>
          <cell r="X34">
            <v>1909.9104039189476</v>
          </cell>
          <cell r="Y34">
            <v>2526.3254791584163</v>
          </cell>
          <cell r="Z34">
            <v>2664.9921830773219</v>
          </cell>
          <cell r="AA34">
            <v>2695.8112288305638</v>
          </cell>
          <cell r="AB34">
            <v>1911.9097861381795</v>
          </cell>
          <cell r="AC34">
            <v>1950.1713219291078</v>
          </cell>
          <cell r="AD34">
            <v>1739.0521893438934</v>
          </cell>
          <cell r="AE34">
            <v>7000.2373675489162</v>
          </cell>
          <cell r="AF34">
            <v>7349.6685283695406</v>
          </cell>
          <cell r="AG34">
            <v>4404.289354468282</v>
          </cell>
          <cell r="AH34">
            <v>3366.9320123445555</v>
          </cell>
          <cell r="AI34">
            <v>2703.5637927760376</v>
          </cell>
          <cell r="AJ34">
            <v>3136.6072259958933</v>
          </cell>
          <cell r="AK34">
            <v>2248.5876871597943</v>
          </cell>
          <cell r="AL34">
            <v>1925.3958264920279</v>
          </cell>
          <cell r="AM34">
            <v>860.53214130988408</v>
          </cell>
          <cell r="AN34">
            <v>889.21550249824202</v>
          </cell>
          <cell r="AO34">
            <v>1120.5264387130596</v>
          </cell>
          <cell r="AP34">
            <v>899.13458014180867</v>
          </cell>
          <cell r="AQ34">
            <v>681.18251325267636</v>
          </cell>
          <cell r="AR34">
            <v>1026.262399782217</v>
          </cell>
        </row>
        <row r="35">
          <cell r="B35">
            <v>1033</v>
          </cell>
          <cell r="C35">
            <v>1057.9688283561541</v>
          </cell>
          <cell r="D35">
            <v>1014.717486190498</v>
          </cell>
          <cell r="E35">
            <v>1049.0394236979591</v>
          </cell>
          <cell r="F35">
            <v>1008.6205235671059</v>
          </cell>
          <cell r="G35">
            <v>943.68872548452612</v>
          </cell>
          <cell r="H35">
            <v>1087.0124241395811</v>
          </cell>
          <cell r="I35">
            <v>515.0372186471825</v>
          </cell>
          <cell r="J35">
            <v>599.71529048034893</v>
          </cell>
          <cell r="K35">
            <v>470.53310530032007</v>
          </cell>
          <cell r="L35">
            <v>647.09636368188524</v>
          </cell>
          <cell r="M35">
            <v>528.65981307913398</v>
          </cell>
          <cell r="N35">
            <v>414.84830409119797</v>
          </cell>
          <cell r="O35">
            <v>242.60674331340695</v>
          </cell>
          <cell r="P35">
            <v>173.04664965309183</v>
          </cell>
          <cell r="Q35">
            <v>2624.2151963121892</v>
          </cell>
          <cell r="R35">
            <v>2878.5596659900989</v>
          </cell>
          <cell r="S35">
            <v>3069.2130275526106</v>
          </cell>
          <cell r="T35">
            <v>2854.9380909325623</v>
          </cell>
          <cell r="U35">
            <v>2503.1415673408615</v>
          </cell>
          <cell r="V35">
            <v>3081.0022159228174</v>
          </cell>
          <cell r="W35">
            <v>2270.018184522768</v>
          </cell>
          <cell r="X35">
            <v>1871.5013537263242</v>
          </cell>
          <cell r="Y35">
            <v>2261.14508881556</v>
          </cell>
          <cell r="Z35">
            <v>2581.3375684744351</v>
          </cell>
          <cell r="AA35">
            <v>2020.9654964914355</v>
          </cell>
          <cell r="AB35">
            <v>1339.5338398255628</v>
          </cell>
          <cell r="AC35">
            <v>1158.1240161274434</v>
          </cell>
          <cell r="AD35">
            <v>1341.192830863286</v>
          </cell>
          <cell r="AE35">
            <v>10230.940913889419</v>
          </cell>
          <cell r="AF35">
            <v>10363.445550171486</v>
          </cell>
          <cell r="AG35">
            <v>6420.4148765561995</v>
          </cell>
          <cell r="AH35">
            <v>4779.5314752076483</v>
          </cell>
          <cell r="AI35">
            <v>3506.7564748593595</v>
          </cell>
          <cell r="AJ35">
            <v>4078.8525825413021</v>
          </cell>
          <cell r="AK35">
            <v>2380.2438554014866</v>
          </cell>
          <cell r="AL35">
            <v>1886.6753583545403</v>
          </cell>
          <cell r="AM35">
            <v>770.2048058110762</v>
          </cell>
          <cell r="AN35">
            <v>861.30285771348076</v>
          </cell>
          <cell r="AO35">
            <v>840.02368056307603</v>
          </cell>
          <cell r="AP35">
            <v>629.95712736534688</v>
          </cell>
          <cell r="AQ35">
            <v>404.52539686800532</v>
          </cell>
          <cell r="AR35">
            <v>791.47467891216809</v>
          </cell>
        </row>
        <row r="36">
          <cell r="B36">
            <v>1034</v>
          </cell>
          <cell r="C36">
            <v>261.78986009435636</v>
          </cell>
          <cell r="D36">
            <v>220.82223537344447</v>
          </cell>
          <cell r="E36">
            <v>201.73449771816937</v>
          </cell>
          <cell r="F36">
            <v>94.435067691395773</v>
          </cell>
          <cell r="G36">
            <v>161.41680129657792</v>
          </cell>
          <cell r="H36">
            <v>113.90087458236862</v>
          </cell>
          <cell r="I36">
            <v>111.28467941070608</v>
          </cell>
          <cell r="J36">
            <v>97.568467047434382</v>
          </cell>
          <cell r="K36">
            <v>35.472138818882669</v>
          </cell>
          <cell r="L36">
            <v>46.386286870107895</v>
          </cell>
          <cell r="M36">
            <v>58.29858310077833</v>
          </cell>
          <cell r="N36">
            <v>149.81265585781887</v>
          </cell>
          <cell r="O36">
            <v>52.962869259423968</v>
          </cell>
          <cell r="P36">
            <v>39.340065886456742</v>
          </cell>
          <cell r="Q36">
            <v>649.35082271514989</v>
          </cell>
          <cell r="R36">
            <v>626.43049789765394</v>
          </cell>
          <cell r="S36">
            <v>590.22200168681081</v>
          </cell>
          <cell r="T36">
            <v>267.30198877816434</v>
          </cell>
          <cell r="U36">
            <v>428.15930092331035</v>
          </cell>
          <cell r="V36">
            <v>322.8379356028064</v>
          </cell>
          <cell r="W36">
            <v>490.48541886861386</v>
          </cell>
          <cell r="X36">
            <v>304.47700943896302</v>
          </cell>
          <cell r="Y36">
            <v>170.46123126428563</v>
          </cell>
          <cell r="Z36">
            <v>185.03992864145636</v>
          </cell>
          <cell r="AA36">
            <v>222.86434872887824</v>
          </cell>
          <cell r="AB36">
            <v>483.74097272812645</v>
          </cell>
          <cell r="AC36">
            <v>252.82714740174805</v>
          </cell>
          <cell r="AD36">
            <v>304.90399229559648</v>
          </cell>
          <cell r="AE36">
            <v>2531.6025564215361</v>
          </cell>
          <cell r="AF36">
            <v>2255.2870564509185</v>
          </cell>
          <cell r="AG36">
            <v>1234.6715871731133</v>
          </cell>
          <cell r="AH36">
            <v>447.49771380629778</v>
          </cell>
          <cell r="AI36">
            <v>599.8264022993701</v>
          </cell>
          <cell r="AJ36">
            <v>427.39610525771758</v>
          </cell>
          <cell r="AK36">
            <v>514.30200532577862</v>
          </cell>
          <cell r="AL36">
            <v>306.94568815042282</v>
          </cell>
          <cell r="AM36">
            <v>58.063527269273472</v>
          </cell>
          <cell r="AN36">
            <v>61.741409289671267</v>
          </cell>
          <cell r="AO36">
            <v>92.634600051579113</v>
          </cell>
          <cell r="AP36">
            <v>227.4941210954496</v>
          </cell>
          <cell r="AQ36">
            <v>88.31092414755966</v>
          </cell>
          <cell r="AR36">
            <v>179.93220948389836</v>
          </cell>
        </row>
        <row r="37">
          <cell r="B37">
            <v>1035</v>
          </cell>
          <cell r="C37">
            <v>1066.0449388312022</v>
          </cell>
          <cell r="D37">
            <v>975.01930332907307</v>
          </cell>
          <cell r="E37">
            <v>1183.1507079461683</v>
          </cell>
          <cell r="F37">
            <v>1674.9705173605112</v>
          </cell>
          <cell r="G37">
            <v>1498.1975268145445</v>
          </cell>
          <cell r="H37">
            <v>1420.9602865246643</v>
          </cell>
          <cell r="I37">
            <v>606.84943651940148</v>
          </cell>
          <cell r="J37">
            <v>775.0301457868992</v>
          </cell>
          <cell r="K37">
            <v>582.81595860837297</v>
          </cell>
          <cell r="L37">
            <v>811.39526758240061</v>
          </cell>
          <cell r="M37">
            <v>1032.2785253599729</v>
          </cell>
          <cell r="N37">
            <v>822.09965887252974</v>
          </cell>
          <cell r="O37">
            <v>681.9221540760326</v>
          </cell>
          <cell r="P37">
            <v>395.90980030368559</v>
          </cell>
          <cell r="Q37">
            <v>2644.2474045093313</v>
          </cell>
          <cell r="R37">
            <v>2765.9435047893999</v>
          </cell>
          <cell r="S37">
            <v>3461.5873191740166</v>
          </cell>
          <cell r="T37">
            <v>4741.0666543742909</v>
          </cell>
          <cell r="U37">
            <v>3973.980407078896</v>
          </cell>
          <cell r="V37">
            <v>4027.5361111775519</v>
          </cell>
          <cell r="W37">
            <v>2674.6790451082134</v>
          </cell>
          <cell r="X37">
            <v>2418.5976079701445</v>
          </cell>
          <cell r="Y37">
            <v>2800.7199230956189</v>
          </cell>
          <cell r="Z37">
            <v>3236.7437133713725</v>
          </cell>
          <cell r="AA37">
            <v>3946.2036472389964</v>
          </cell>
          <cell r="AB37">
            <v>2654.5373378860832</v>
          </cell>
          <cell r="AC37">
            <v>3255.2698782349503</v>
          </cell>
          <cell r="AD37">
            <v>3068.4869478854489</v>
          </cell>
          <cell r="AE37">
            <v>10309.039820841755</v>
          </cell>
          <cell r="AF37">
            <v>9958.0026932934943</v>
          </cell>
          <cell r="AG37">
            <v>7241.2134710131922</v>
          </cell>
          <cell r="AH37">
            <v>7937.1519027361646</v>
          </cell>
          <cell r="AI37">
            <v>5567.3165694309564</v>
          </cell>
          <cell r="AJ37">
            <v>5331.9423087251826</v>
          </cell>
          <cell r="AK37">
            <v>2804.5539043240597</v>
          </cell>
          <cell r="AL37">
            <v>2438.2074315078398</v>
          </cell>
          <cell r="AM37">
            <v>953.99802302338162</v>
          </cell>
          <cell r="AN37">
            <v>1079.9891668800608</v>
          </cell>
          <cell r="AO37">
            <v>1640.2578459454583</v>
          </cell>
          <cell r="AP37">
            <v>1248.3781044878535</v>
          </cell>
          <cell r="AQ37">
            <v>1137.0451877932112</v>
          </cell>
          <cell r="AR37">
            <v>1810.7983176890216</v>
          </cell>
        </row>
        <row r="38">
          <cell r="B38">
            <v>1036</v>
          </cell>
          <cell r="C38">
            <v>325.19062908412252</v>
          </cell>
          <cell r="D38">
            <v>299.45478843739795</v>
          </cell>
          <cell r="E38">
            <v>363.72723443474376</v>
          </cell>
          <cell r="F38">
            <v>390.1452687906617</v>
          </cell>
          <cell r="G38">
            <v>441.78033171941024</v>
          </cell>
          <cell r="H38">
            <v>399.85216512466275</v>
          </cell>
          <cell r="I38">
            <v>236.60773613207854</v>
          </cell>
          <cell r="J38">
            <v>282.04880443154184</v>
          </cell>
          <cell r="K38">
            <v>220.40150073732272</v>
          </cell>
          <cell r="L38">
            <v>263.44733956394316</v>
          </cell>
          <cell r="M38">
            <v>315.82873868788283</v>
          </cell>
          <cell r="N38">
            <v>224.24453225484069</v>
          </cell>
          <cell r="O38">
            <v>136.98184746902703</v>
          </cell>
          <cell r="P38">
            <v>85.323568353040372</v>
          </cell>
          <cell r="Q38">
            <v>806.61184684129148</v>
          </cell>
          <cell r="R38">
            <v>849.49602969753573</v>
          </cell>
          <cell r="S38">
            <v>1064.1700790114642</v>
          </cell>
          <cell r="T38">
            <v>1104.3207656813825</v>
          </cell>
          <cell r="U38">
            <v>1171.8257112722313</v>
          </cell>
          <cell r="V38">
            <v>1133.331486772805</v>
          </cell>
          <cell r="W38">
            <v>1042.8447579562533</v>
          </cell>
          <cell r="X38">
            <v>880.17552276802951</v>
          </cell>
          <cell r="Y38">
            <v>1059.1385926856215</v>
          </cell>
          <cell r="Z38">
            <v>1050.9200068158025</v>
          </cell>
          <cell r="AA38">
            <v>1207.3529477699835</v>
          </cell>
          <cell r="AB38">
            <v>724.07946805823133</v>
          </cell>
          <cell r="AC38">
            <v>653.90584433363335</v>
          </cell>
          <cell r="AD38">
            <v>661.29773912514838</v>
          </cell>
          <cell r="AE38">
            <v>3144.7109052159949</v>
          </cell>
          <cell r="AF38">
            <v>3058.3718492523167</v>
          </cell>
          <cell r="AG38">
            <v>2226.1124741541171</v>
          </cell>
          <cell r="AH38">
            <v>1848.7741906079229</v>
          </cell>
          <cell r="AI38">
            <v>1641.6600059803936</v>
          </cell>
          <cell r="AJ38">
            <v>1500.3858282893336</v>
          </cell>
          <cell r="AK38">
            <v>1093.4823536600293</v>
          </cell>
          <cell r="AL38">
            <v>887.31192554408528</v>
          </cell>
          <cell r="AM38">
            <v>360.77014170450957</v>
          </cell>
          <cell r="AN38">
            <v>350.65557335597498</v>
          </cell>
          <cell r="AO38">
            <v>501.84185167196824</v>
          </cell>
          <cell r="AP38">
            <v>340.5207155808705</v>
          </cell>
          <cell r="AQ38">
            <v>228.40517726062117</v>
          </cell>
          <cell r="AR38">
            <v>390.24993550146132</v>
          </cell>
        </row>
        <row r="39">
          <cell r="B39">
            <v>1037</v>
          </cell>
          <cell r="C39">
            <v>314.09588804453387</v>
          </cell>
          <cell r="D39">
            <v>287.01583832569929</v>
          </cell>
          <cell r="E39">
            <v>352.1581714259292</v>
          </cell>
          <cell r="F39">
            <v>395.39274337257956</v>
          </cell>
          <cell r="G39">
            <v>462.18719908254644</v>
          </cell>
          <cell r="H39">
            <v>467.28383744927584</v>
          </cell>
          <cell r="I39">
            <v>273.22864427927391</v>
          </cell>
          <cell r="J39">
            <v>342.1171875352079</v>
          </cell>
          <cell r="K39">
            <v>285.11947098805541</v>
          </cell>
          <cell r="L39">
            <v>334.72513670288492</v>
          </cell>
          <cell r="M39">
            <v>411.29651956729305</v>
          </cell>
          <cell r="N39">
            <v>308.68395239013034</v>
          </cell>
          <cell r="O39">
            <v>202.4760677491131</v>
          </cell>
          <cell r="P39">
            <v>127.75993090418432</v>
          </cell>
          <cell r="Q39">
            <v>779.0921437509129</v>
          </cell>
          <cell r="R39">
            <v>814.20910445371794</v>
          </cell>
          <cell r="S39">
            <v>1030.322048040367</v>
          </cell>
          <cell r="T39">
            <v>1119.1739386191439</v>
          </cell>
          <cell r="U39">
            <v>1225.9550831471051</v>
          </cell>
          <cell r="V39">
            <v>1324.4582183922373</v>
          </cell>
          <cell r="W39">
            <v>1204.25081642757</v>
          </cell>
          <cell r="X39">
            <v>1067.6279057223142</v>
          </cell>
          <cell r="Y39">
            <v>1370.1405582054665</v>
          </cell>
          <cell r="Z39">
            <v>1335.254869255705</v>
          </cell>
          <cell r="AA39">
            <v>1572.3080406493671</v>
          </cell>
          <cell r="AB39">
            <v>996.73204870275299</v>
          </cell>
          <cell r="AC39">
            <v>966.55349949762365</v>
          </cell>
          <cell r="AD39">
            <v>990.19948518962417</v>
          </cell>
          <cell r="AE39">
            <v>3037.4207497892949</v>
          </cell>
          <cell r="AF39">
            <v>2931.3311862714804</v>
          </cell>
          <cell r="AG39">
            <v>2155.306570608785</v>
          </cell>
          <cell r="AH39">
            <v>1873.6403016413653</v>
          </cell>
          <cell r="AI39">
            <v>1717.4921234198932</v>
          </cell>
          <cell r="AJ39">
            <v>1753.4131577828639</v>
          </cell>
          <cell r="AK39">
            <v>1262.7258344040804</v>
          </cell>
          <cell r="AL39">
            <v>1076.2841595638556</v>
          </cell>
          <cell r="AM39">
            <v>466.7054970449974</v>
          </cell>
          <cell r="AN39">
            <v>445.52825973298064</v>
          </cell>
          <cell r="AO39">
            <v>653.53712845576877</v>
          </cell>
          <cell r="AP39">
            <v>468.74400592636744</v>
          </cell>
          <cell r="AQ39">
            <v>337.6110265685133</v>
          </cell>
          <cell r="AR39">
            <v>584.34387775171467</v>
          </cell>
        </row>
        <row r="40">
          <cell r="B40">
            <v>1038</v>
          </cell>
          <cell r="C40">
            <v>73.569538058453574</v>
          </cell>
          <cell r="D40">
            <v>117.36968937397086</v>
          </cell>
          <cell r="E40">
            <v>79.528702577643259</v>
          </cell>
          <cell r="F40">
            <v>95.725064141753464</v>
          </cell>
          <cell r="G40">
            <v>162.72456310706502</v>
          </cell>
          <cell r="H40">
            <v>117.49680224353848</v>
          </cell>
          <cell r="I40">
            <v>113.17624861987437</v>
          </cell>
          <cell r="J40">
            <v>211.26481329406903</v>
          </cell>
          <cell r="K40">
            <v>64.050983107449881</v>
          </cell>
          <cell r="L40">
            <v>100.65396358305917</v>
          </cell>
          <cell r="M40">
            <v>114.90442546338545</v>
          </cell>
          <cell r="N40">
            <v>183.65728272913987</v>
          </cell>
          <cell r="O40">
            <v>60.778340620256387</v>
          </cell>
          <cell r="P40">
            <v>34.930772332931369</v>
          </cell>
          <cell r="Q40">
            <v>182.48392068284022</v>
          </cell>
          <cell r="R40">
            <v>332.95538752376626</v>
          </cell>
          <cell r="S40">
            <v>232.68003518420531</v>
          </cell>
          <cell r="T40">
            <v>270.95337194680053</v>
          </cell>
          <cell r="U40">
            <v>431.6281491352359</v>
          </cell>
          <cell r="V40">
            <v>333.03014762019171</v>
          </cell>
          <cell r="W40">
            <v>498.82247946663034</v>
          </cell>
          <cell r="X40">
            <v>659.28348059610607</v>
          </cell>
          <cell r="Y40">
            <v>307.79676128161299</v>
          </cell>
          <cell r="Z40">
            <v>401.51957605581225</v>
          </cell>
          <cell r="AA40">
            <v>439.25767291283347</v>
          </cell>
          <cell r="AB40">
            <v>593.02434822539647</v>
          </cell>
          <cell r="AC40">
            <v>290.13561194283267</v>
          </cell>
          <cell r="AD40">
            <v>270.72989580187527</v>
          </cell>
          <cell r="AE40">
            <v>711.44402062174345</v>
          </cell>
          <cell r="AF40">
            <v>1198.712352572325</v>
          </cell>
          <cell r="AG40">
            <v>486.73791814494177</v>
          </cell>
          <cell r="AH40">
            <v>453.61059619697659</v>
          </cell>
          <cell r="AI40">
            <v>604.68605789623541</v>
          </cell>
          <cell r="AJ40">
            <v>440.88928942164671</v>
          </cell>
          <cell r="AK40">
            <v>523.04389003658787</v>
          </cell>
          <cell r="AL40">
            <v>664.62890584303591</v>
          </cell>
          <cell r="AM40">
            <v>104.84357944335358</v>
          </cell>
          <cell r="AN40">
            <v>133.97316279294736</v>
          </cell>
          <cell r="AO40">
            <v>182.57948874258469</v>
          </cell>
          <cell r="AP40">
            <v>278.88800100371208</v>
          </cell>
          <cell r="AQ40">
            <v>101.34253493781321</v>
          </cell>
          <cell r="AR40">
            <v>159.76513773473647</v>
          </cell>
        </row>
        <row r="41">
          <cell r="B41">
            <v>1039</v>
          </cell>
          <cell r="C41">
            <v>511.36931610291055</v>
          </cell>
          <cell r="D41">
            <v>480.66567732213031</v>
          </cell>
          <cell r="E41">
            <v>580.25208976558201</v>
          </cell>
          <cell r="F41">
            <v>576.50751531047467</v>
          </cell>
          <cell r="G41">
            <v>710.43630629568963</v>
          </cell>
          <cell r="H41">
            <v>697.25246310084083</v>
          </cell>
          <cell r="I41">
            <v>372.09490703170263</v>
          </cell>
          <cell r="J41">
            <v>459.51096259156532</v>
          </cell>
          <cell r="K41">
            <v>372.28573539970023</v>
          </cell>
          <cell r="L41">
            <v>438.17103076130854</v>
          </cell>
          <cell r="M41">
            <v>623.8400952301829</v>
          </cell>
          <cell r="N41">
            <v>422.68559557191406</v>
          </cell>
          <cell r="O41">
            <v>269.86455038200364</v>
          </cell>
          <cell r="P41">
            <v>177.84396587601859</v>
          </cell>
          <cell r="Q41">
            <v>1268.4146208070301</v>
          </cell>
          <cell r="R41">
            <v>1363.5567045954515</v>
          </cell>
          <cell r="S41">
            <v>1697.6647711629903</v>
          </cell>
          <cell r="T41">
            <v>1631.8260700742687</v>
          </cell>
          <cell r="U41">
            <v>1884.4377401285421</v>
          </cell>
          <cell r="V41">
            <v>1976.2758328836567</v>
          </cell>
          <cell r="W41">
            <v>1640.0022653681172</v>
          </cell>
          <cell r="X41">
            <v>1433.9727570617608</v>
          </cell>
          <cell r="Y41">
            <v>1789.0177178879756</v>
          </cell>
          <cell r="Z41">
            <v>1747.9117587459809</v>
          </cell>
          <cell r="AA41">
            <v>2384.8215366417694</v>
          </cell>
          <cell r="AB41">
            <v>1364.8402398938822</v>
          </cell>
          <cell r="AC41">
            <v>1288.2437339966609</v>
          </cell>
          <cell r="AD41">
            <v>1378.3742853350834</v>
          </cell>
          <cell r="AE41">
            <v>4945.1260925654515</v>
          </cell>
          <cell r="AF41">
            <v>4909.1029203265543</v>
          </cell>
          <cell r="AG41">
            <v>3551.3051894190826</v>
          </cell>
          <cell r="AH41">
            <v>2731.8855315131245</v>
          </cell>
          <cell r="AI41">
            <v>2639.9882183592194</v>
          </cell>
          <cell r="AJ41">
            <v>2616.3362502993414</v>
          </cell>
          <cell r="AK41">
            <v>1719.636142830127</v>
          </cell>
          <cell r="AL41">
            <v>1445.5993098339868</v>
          </cell>
          <cell r="AM41">
            <v>609.38594821452352</v>
          </cell>
          <cell r="AN41">
            <v>583.21755791461476</v>
          </cell>
          <cell r="AO41">
            <v>991.26213098334267</v>
          </cell>
          <cell r="AP41">
            <v>641.85824297514193</v>
          </cell>
          <cell r="AQ41">
            <v>449.97539166856723</v>
          </cell>
          <cell r="AR41">
            <v>813.41647509714426</v>
          </cell>
        </row>
        <row r="42">
          <cell r="B42">
            <v>1040</v>
          </cell>
          <cell r="C42">
            <v>354.3669317071359</v>
          </cell>
          <cell r="D42">
            <v>315.59829118043507</v>
          </cell>
          <cell r="E42">
            <v>293.86999355581912</v>
          </cell>
          <cell r="F42">
            <v>289.4172505258947</v>
          </cell>
          <cell r="G42">
            <v>282.37990419544161</v>
          </cell>
          <cell r="H42">
            <v>271.58099863959626</v>
          </cell>
          <cell r="I42">
            <v>193.07138839787333</v>
          </cell>
          <cell r="J42">
            <v>257.9055184098732</v>
          </cell>
          <cell r="K42">
            <v>180.23109922037668</v>
          </cell>
          <cell r="L42">
            <v>246.90815345189665</v>
          </cell>
          <cell r="M42">
            <v>257.42487605306627</v>
          </cell>
          <cell r="N42">
            <v>195.26487667437112</v>
          </cell>
          <cell r="O42">
            <v>133.71012482185967</v>
          </cell>
          <cell r="P42">
            <v>96.314983786267987</v>
          </cell>
          <cell r="Q42">
            <v>878.98155629150244</v>
          </cell>
          <cell r="R42">
            <v>895.29206307266475</v>
          </cell>
          <cell r="S42">
            <v>859.78619320984876</v>
          </cell>
          <cell r="T42">
            <v>819.20634509513366</v>
          </cell>
          <cell r="U42">
            <v>749.01485721409119</v>
          </cell>
          <cell r="V42">
            <v>769.76273686425088</v>
          </cell>
          <cell r="W42">
            <v>850.95901171069306</v>
          </cell>
          <cell r="X42">
            <v>804.83278398815946</v>
          </cell>
          <cell r="Y42">
            <v>866.09987748657431</v>
          </cell>
          <cell r="Z42">
            <v>984.94339983860061</v>
          </cell>
          <cell r="AA42">
            <v>984.08613548984965</v>
          </cell>
          <cell r="AB42">
            <v>630.50495194307109</v>
          </cell>
          <cell r="AC42">
            <v>638.28772704619371</v>
          </cell>
          <cell r="AD42">
            <v>746.48637241933591</v>
          </cell>
          <cell r="AE42">
            <v>3426.8562957239651</v>
          </cell>
          <cell r="AF42">
            <v>3223.2476042711874</v>
          </cell>
          <cell r="AG42">
            <v>1798.5666084390134</v>
          </cell>
          <cell r="AH42">
            <v>1371.4561879669488</v>
          </cell>
          <cell r="AI42">
            <v>1049.32646821557</v>
          </cell>
          <cell r="AJ42">
            <v>1019.0673382110494</v>
          </cell>
          <cell r="AK42">
            <v>892.27917759994659</v>
          </cell>
          <cell r="AL42">
            <v>811.3583130052026</v>
          </cell>
          <cell r="AM42">
            <v>295.01613640457396</v>
          </cell>
          <cell r="AN42">
            <v>328.64146686106699</v>
          </cell>
          <cell r="AO42">
            <v>409.03996577894105</v>
          </cell>
          <cell r="AP42">
            <v>296.51441158620247</v>
          </cell>
          <cell r="AQ42">
            <v>222.94986763397287</v>
          </cell>
          <cell r="AR42">
            <v>440.52208476435607</v>
          </cell>
        </row>
        <row r="43">
          <cell r="B43">
            <v>1041</v>
          </cell>
          <cell r="C43">
            <v>335.57774153169447</v>
          </cell>
          <cell r="D43">
            <v>321.71222317702029</v>
          </cell>
          <cell r="E43">
            <v>390.03144251863415</v>
          </cell>
          <cell r="F43">
            <v>426.34967693198206</v>
          </cell>
          <cell r="G43">
            <v>490.21642059495264</v>
          </cell>
          <cell r="H43">
            <v>491.99369717316301</v>
          </cell>
          <cell r="I43">
            <v>305.6007436110728</v>
          </cell>
          <cell r="J43">
            <v>442.5544289055639</v>
          </cell>
          <cell r="K43">
            <v>275.88719853452119</v>
          </cell>
          <cell r="L43">
            <v>306.72876501082447</v>
          </cell>
          <cell r="M43">
            <v>427.75372430143591</v>
          </cell>
          <cell r="N43">
            <v>323.02718265664146</v>
          </cell>
          <cell r="O43">
            <v>247.55366305025626</v>
          </cell>
          <cell r="P43">
            <v>154.00742777738475</v>
          </cell>
          <cell r="Q43">
            <v>832.37632836488672</v>
          </cell>
          <cell r="R43">
            <v>912.63612019742038</v>
          </cell>
          <cell r="S43">
            <v>1141.1292631057465</v>
          </cell>
          <cell r="T43">
            <v>1206.7986961291733</v>
          </cell>
          <cell r="U43">
            <v>1300.3028077444139</v>
          </cell>
          <cell r="V43">
            <v>1394.4952583319596</v>
          </cell>
          <cell r="W43">
            <v>1346.9303189834827</v>
          </cell>
          <cell r="X43">
            <v>1381.0573549508026</v>
          </cell>
          <cell r="Y43">
            <v>1325.774907241137</v>
          </cell>
          <cell r="Z43">
            <v>1223.5743065362751</v>
          </cell>
          <cell r="AA43">
            <v>1635.2207911810963</v>
          </cell>
          <cell r="AB43">
            <v>1043.0459473614255</v>
          </cell>
          <cell r="AC43">
            <v>1181.7389679414534</v>
          </cell>
          <cell r="AD43">
            <v>1193.6299168392088</v>
          </cell>
          <cell r="AE43">
            <v>3245.1580364251004</v>
          </cell>
          <cell r="AF43">
            <v>3285.6900103658495</v>
          </cell>
          <cell r="AG43">
            <v>2387.1015896084336</v>
          </cell>
          <cell r="AH43">
            <v>2020.3353518271372</v>
          </cell>
          <cell r="AI43">
            <v>1821.648982953667</v>
          </cell>
          <cell r="AJ43">
            <v>1846.1332343070937</v>
          </cell>
          <cell r="AK43">
            <v>1412.3334505747189</v>
          </cell>
          <cell r="AL43">
            <v>1392.2548732716577</v>
          </cell>
          <cell r="AM43">
            <v>451.59340284339856</v>
          </cell>
          <cell r="AN43">
            <v>408.26432765526209</v>
          </cell>
          <cell r="AO43">
            <v>679.68710496341259</v>
          </cell>
          <cell r="AP43">
            <v>490.52454605807952</v>
          </cell>
          <cell r="AQ43">
            <v>412.77395023668879</v>
          </cell>
          <cell r="AR43">
            <v>704.39375564077352</v>
          </cell>
        </row>
        <row r="44">
          <cell r="B44">
            <v>1042</v>
          </cell>
          <cell r="C44">
            <v>615.51334235450474</v>
          </cell>
          <cell r="D44">
            <v>363.30227851578911</v>
          </cell>
          <cell r="E44">
            <v>596.96940443733888</v>
          </cell>
          <cell r="F44">
            <v>557.22796820791496</v>
          </cell>
          <cell r="G44">
            <v>521.75062548341111</v>
          </cell>
          <cell r="H44">
            <v>563.53745183993851</v>
          </cell>
          <cell r="I44">
            <v>245.30183474607668</v>
          </cell>
          <cell r="J44">
            <v>296.70996796111854</v>
          </cell>
          <cell r="K44">
            <v>203.56182671062612</v>
          </cell>
          <cell r="L44">
            <v>239.08978910220085</v>
          </cell>
          <cell r="M44">
            <v>267.42689786633292</v>
          </cell>
          <cell r="N44">
            <v>220.43048238768355</v>
          </cell>
          <cell r="O44">
            <v>132.0770848631299</v>
          </cell>
          <cell r="P44">
            <v>78.007222114478608</v>
          </cell>
          <cell r="Q44">
            <v>1526.7363491694905</v>
          </cell>
          <cell r="R44">
            <v>1030.6191622103581</v>
          </cell>
          <cell r="S44">
            <v>1746.5752304052025</v>
          </cell>
          <cell r="T44">
            <v>1577.2545913933031</v>
          </cell>
          <cell r="U44">
            <v>1383.9475275738423</v>
          </cell>
          <cell r="V44">
            <v>1597.2771785462121</v>
          </cell>
          <cell r="W44">
            <v>1081.1638565325632</v>
          </cell>
          <cell r="X44">
            <v>925.9278786414784</v>
          </cell>
          <cell r="Y44">
            <v>978.21560173386433</v>
          </cell>
          <cell r="Z44">
            <v>953.75509659260604</v>
          </cell>
          <cell r="AA44">
            <v>1022.3219545925605</v>
          </cell>
          <cell r="AB44">
            <v>711.76400524096971</v>
          </cell>
          <cell r="AC44">
            <v>630.49213666123273</v>
          </cell>
          <cell r="AD44">
            <v>604.59261861028108</v>
          </cell>
          <cell r="AE44">
            <v>5952.2364634543019</v>
          </cell>
          <cell r="AF44">
            <v>3710.4548141636951</v>
          </cell>
          <cell r="AG44">
            <v>3653.6198340263027</v>
          </cell>
          <cell r="AH44">
            <v>2640.5258971894605</v>
          </cell>
          <cell r="AI44">
            <v>1938.8303947749919</v>
          </cell>
          <cell r="AJ44">
            <v>2114.59054170012</v>
          </cell>
          <cell r="AK44">
            <v>1133.6621194225493</v>
          </cell>
          <cell r="AL44">
            <v>933.43523838125395</v>
          </cell>
          <cell r="AM44">
            <v>333.20566703194532</v>
          </cell>
          <cell r="AN44">
            <v>318.23501129280692</v>
          </cell>
          <cell r="AO44">
            <v>424.93286130227591</v>
          </cell>
          <cell r="AP44">
            <v>334.7289891250856</v>
          </cell>
          <cell r="AQ44">
            <v>220.22691719828333</v>
          </cell>
          <cell r="AR44">
            <v>356.78668844302598</v>
          </cell>
        </row>
        <row r="45">
          <cell r="B45">
            <v>1043</v>
          </cell>
          <cell r="C45">
            <v>371.44026360281413</v>
          </cell>
          <cell r="D45">
            <v>354.21629345408678</v>
          </cell>
          <cell r="E45">
            <v>390.24196277790276</v>
          </cell>
          <cell r="F45">
            <v>341.30713312654518</v>
          </cell>
          <cell r="G45">
            <v>338.03591995302526</v>
          </cell>
          <cell r="H45">
            <v>339.92818439527434</v>
          </cell>
          <cell r="I45">
            <v>156.50828194322307</v>
          </cell>
          <cell r="J45">
            <v>183.49614298335339</v>
          </cell>
          <cell r="K45">
            <v>125.01851215129709</v>
          </cell>
          <cell r="L45">
            <v>191.57906579559133</v>
          </cell>
          <cell r="M45">
            <v>150.47388139567536</v>
          </cell>
          <cell r="N45">
            <v>111.99970313826022</v>
          </cell>
          <cell r="O45">
            <v>61.870399607411905</v>
          </cell>
          <cell r="P45">
            <v>35.080725771226518</v>
          </cell>
          <cell r="Q45">
            <v>921.33072179757494</v>
          </cell>
          <cell r="R45">
            <v>1004.8439582936549</v>
          </cell>
          <cell r="S45">
            <v>1141.7451899314835</v>
          </cell>
          <cell r="T45">
            <v>966.08259727240704</v>
          </cell>
          <cell r="U45">
            <v>896.64286500220589</v>
          </cell>
          <cell r="V45">
            <v>963.48437802397757</v>
          </cell>
          <cell r="W45">
            <v>689.80771326141553</v>
          </cell>
          <cell r="X45">
            <v>572.62718734725627</v>
          </cell>
          <cell r="Y45">
            <v>600.77599552003619</v>
          </cell>
          <cell r="Z45">
            <v>764.22966906750889</v>
          </cell>
          <cell r="AA45">
            <v>575.23290951999024</v>
          </cell>
          <cell r="AB45">
            <v>361.64398148566522</v>
          </cell>
          <cell r="AC45">
            <v>295.34873884433347</v>
          </cell>
          <cell r="AD45">
            <v>271.89210539569257</v>
          </cell>
          <cell r="AE45">
            <v>3591.9615853564733</v>
          </cell>
          <cell r="AF45">
            <v>3617.6584321774822</v>
          </cell>
          <cell r="AG45">
            <v>2388.3900325152404</v>
          </cell>
          <cell r="AH45">
            <v>1617.3458177531088</v>
          </cell>
          <cell r="AI45">
            <v>1256.1447636472255</v>
          </cell>
          <cell r="AJ45">
            <v>1275.5299958017781</v>
          </cell>
          <cell r="AK45">
            <v>723.30282730497981</v>
          </cell>
          <cell r="AL45">
            <v>577.27000931142379</v>
          </cell>
          <cell r="AM45">
            <v>204.6399239280347</v>
          </cell>
          <cell r="AN45">
            <v>254.99694652733368</v>
          </cell>
          <cell r="AO45">
            <v>239.09822640459748</v>
          </cell>
          <cell r="AP45">
            <v>170.07424294360763</v>
          </cell>
          <cell r="AQ45">
            <v>103.16344720574497</v>
          </cell>
          <cell r="AR45">
            <v>160.45098949589081</v>
          </cell>
        </row>
        <row r="46">
          <cell r="B46">
            <v>1044</v>
          </cell>
          <cell r="C46">
            <v>1690.6222533642208</v>
          </cell>
          <cell r="D46">
            <v>1522.0579376374269</v>
          </cell>
          <cell r="E46">
            <v>2706.6065929704228</v>
          </cell>
          <cell r="F46">
            <v>2489.2891429227484</v>
          </cell>
          <cell r="G46">
            <v>2387.9407160652358</v>
          </cell>
          <cell r="H46">
            <v>2376.7490436973626</v>
          </cell>
          <cell r="I46">
            <v>1329.2336754338423</v>
          </cell>
          <cell r="J46">
            <v>1594.9185044734099</v>
          </cell>
          <cell r="K46">
            <v>1255.1287327154773</v>
          </cell>
          <cell r="L46">
            <v>1689.5339912080415</v>
          </cell>
          <cell r="M46">
            <v>1831.968896273024</v>
          </cell>
          <cell r="N46">
            <v>1492.1660424111553</v>
          </cell>
          <cell r="O46">
            <v>992.95133414857469</v>
          </cell>
          <cell r="P46">
            <v>563.75505410872006</v>
          </cell>
          <cell r="Q46">
            <v>4193.4662814171534</v>
          </cell>
          <cell r="R46">
            <v>4317.7876090731334</v>
          </cell>
          <cell r="S46">
            <v>7918.8179471093117</v>
          </cell>
          <cell r="T46">
            <v>7046.0259606270001</v>
          </cell>
          <cell r="U46">
            <v>6334.0310266603956</v>
          </cell>
          <cell r="V46">
            <v>6736.6010799005462</v>
          </cell>
          <cell r="W46">
            <v>5858.575857178711</v>
          </cell>
          <cell r="X46">
            <v>4977.181985495763</v>
          </cell>
          <cell r="Y46">
            <v>6031.5164604614038</v>
          </cell>
          <cell r="Z46">
            <v>6739.7343108296036</v>
          </cell>
          <cell r="AA46">
            <v>7003.2672021148746</v>
          </cell>
          <cell r="AB46">
            <v>4818.1633834253826</v>
          </cell>
          <cell r="AC46">
            <v>4740.0198824551844</v>
          </cell>
          <cell r="AD46">
            <v>4369.3665173485188</v>
          </cell>
          <cell r="AE46">
            <v>16348.928170928293</v>
          </cell>
          <cell r="AF46">
            <v>15544.981510203808</v>
          </cell>
          <cell r="AG46">
            <v>16565.189869828719</v>
          </cell>
          <cell r="AH46">
            <v>11795.9485569603</v>
          </cell>
          <cell r="AI46">
            <v>8873.6109073916996</v>
          </cell>
          <cell r="AJ46">
            <v>8918.3975818961917</v>
          </cell>
          <cell r="AK46">
            <v>6143.0517519773912</v>
          </cell>
          <cell r="AL46">
            <v>5017.5366356983996</v>
          </cell>
          <cell r="AM46">
            <v>2054.4913226286626</v>
          </cell>
          <cell r="AN46">
            <v>2248.8156888282724</v>
          </cell>
          <cell r="AO46">
            <v>2910.9404892366711</v>
          </cell>
          <cell r="AP46">
            <v>2265.8900237972407</v>
          </cell>
          <cell r="AQ46">
            <v>1655.6589772864331</v>
          </cell>
          <cell r="AR46">
            <v>2578.4830352411218</v>
          </cell>
        </row>
        <row r="47">
          <cell r="B47">
            <v>1045</v>
          </cell>
          <cell r="C47">
            <v>1612.2297905014559</v>
          </cell>
          <cell r="D47">
            <v>1540.7843505762278</v>
          </cell>
          <cell r="E47">
            <v>1497.5092820766886</v>
          </cell>
          <cell r="F47">
            <v>1377.0877455923358</v>
          </cell>
          <cell r="G47">
            <v>1223.1869845307067</v>
          </cell>
          <cell r="H47">
            <v>1312.9375618383904</v>
          </cell>
          <cell r="I47">
            <v>665.23262668905852</v>
          </cell>
          <cell r="J47">
            <v>878.98652484924219</v>
          </cell>
          <cell r="K47">
            <v>638.12090414475779</v>
          </cell>
          <cell r="L47">
            <v>851.67241881460825</v>
          </cell>
          <cell r="M47">
            <v>1205.0109665425887</v>
          </cell>
          <cell r="N47">
            <v>997.55058128906558</v>
          </cell>
          <cell r="O47">
            <v>690.05522402318343</v>
          </cell>
          <cell r="P47">
            <v>346.20935374287615</v>
          </cell>
          <cell r="Q47">
            <v>3999.0194444149256</v>
          </cell>
          <cell r="R47">
            <v>4370.9108652581435</v>
          </cell>
          <cell r="S47">
            <v>4381.3177022735681</v>
          </cell>
          <cell r="T47">
            <v>3897.8983349890527</v>
          </cell>
          <cell r="U47">
            <v>3244.512838740427</v>
          </cell>
          <cell r="V47">
            <v>3721.3590641287374</v>
          </cell>
          <cell r="W47">
            <v>2932.0020084926527</v>
          </cell>
          <cell r="X47">
            <v>2743.009053254174</v>
          </cell>
          <cell r="Y47">
            <v>3066.4876333335483</v>
          </cell>
          <cell r="Z47">
            <v>3397.4136374538634</v>
          </cell>
          <cell r="AA47">
            <v>4606.5267796548678</v>
          </cell>
          <cell r="AB47">
            <v>3221.063572868336</v>
          </cell>
          <cell r="AC47">
            <v>3294.0944529437897</v>
          </cell>
          <cell r="AD47">
            <v>2683.2851381324649</v>
          </cell>
          <cell r="AE47">
            <v>15590.844724472323</v>
          </cell>
          <cell r="AF47">
            <v>15736.236872885966</v>
          </cell>
          <cell r="AG47">
            <v>9165.1759268814894</v>
          </cell>
          <cell r="AH47">
            <v>6525.5803053698273</v>
          </cell>
          <cell r="AI47">
            <v>4545.3747216958627</v>
          </cell>
          <cell r="AJ47">
            <v>4926.6030874108374</v>
          </cell>
          <cell r="AK47">
            <v>3074.3717439455863</v>
          </cell>
          <cell r="AL47">
            <v>2765.2491825420548</v>
          </cell>
          <cell r="AM47">
            <v>1044.525414948454</v>
          </cell>
          <cell r="AN47">
            <v>1133.5991504989961</v>
          </cell>
          <cell r="AO47">
            <v>1914.7242180908031</v>
          </cell>
          <cell r="AP47">
            <v>1514.8045499839975</v>
          </cell>
          <cell r="AQ47">
            <v>1150.6063662798135</v>
          </cell>
          <cell r="AR47">
            <v>1583.4801635244276</v>
          </cell>
        </row>
        <row r="48">
          <cell r="B48">
            <v>1046</v>
          </cell>
          <cell r="C48">
            <v>999.93987174955805</v>
          </cell>
          <cell r="D48">
            <v>1026.5559063290345</v>
          </cell>
          <cell r="E48">
            <v>1038.2870727930535</v>
          </cell>
          <cell r="F48">
            <v>993.84255175369299</v>
          </cell>
          <cell r="G48">
            <v>1020.1577056479603</v>
          </cell>
          <cell r="H48">
            <v>1205.8360131069055</v>
          </cell>
          <cell r="I48">
            <v>633.79350100793727</v>
          </cell>
          <cell r="J48">
            <v>817.62048002508857</v>
          </cell>
          <cell r="K48">
            <v>571.83209331465628</v>
          </cell>
          <cell r="L48">
            <v>722.32078858753823</v>
          </cell>
          <cell r="M48">
            <v>860.72659845446594</v>
          </cell>
          <cell r="N48">
            <v>541.67808219501376</v>
          </cell>
          <cell r="O48">
            <v>392.92220270442584</v>
          </cell>
          <cell r="P48">
            <v>217.27751286617377</v>
          </cell>
          <cell r="Q48">
            <v>2480.2785644647465</v>
          </cell>
          <cell r="R48">
            <v>2912.1430024198003</v>
          </cell>
          <cell r="S48">
            <v>3037.754481068418</v>
          </cell>
          <cell r="T48">
            <v>2813.1084893618645</v>
          </cell>
          <cell r="U48">
            <v>2705.9761225179163</v>
          </cell>
          <cell r="V48">
            <v>3417.7929763430675</v>
          </cell>
          <cell r="W48">
            <v>2793.4345721642676</v>
          </cell>
          <cell r="X48">
            <v>2551.50712261431</v>
          </cell>
          <cell r="Y48">
            <v>2747.9369992474712</v>
          </cell>
          <cell r="Z48">
            <v>2881.415957064029</v>
          </cell>
          <cell r="AA48">
            <v>3290.3933954377048</v>
          </cell>
          <cell r="AB48">
            <v>1749.0637282020139</v>
          </cell>
          <cell r="AC48">
            <v>1875.6800953130964</v>
          </cell>
          <cell r="AD48">
            <v>1684.0028001010821</v>
          </cell>
          <cell r="AE48">
            <v>9669.77993218148</v>
          </cell>
          <cell r="AF48">
            <v>10484.352920129573</v>
          </cell>
          <cell r="AG48">
            <v>6354.6074796669054</v>
          </cell>
          <cell r="AH48">
            <v>4709.50337269379</v>
          </cell>
          <cell r="AI48">
            <v>3790.915948287774</v>
          </cell>
          <cell r="AJ48">
            <v>4524.7204419724685</v>
          </cell>
          <cell r="AK48">
            <v>2929.0758643230556</v>
          </cell>
          <cell r="AL48">
            <v>2572.1945673817895</v>
          </cell>
          <cell r="AM48">
            <v>936.01878683297048</v>
          </cell>
          <cell r="AN48">
            <v>961.42861297571176</v>
          </cell>
          <cell r="AO48">
            <v>1367.66727355542</v>
          </cell>
          <cell r="AP48">
            <v>822.55119582536872</v>
          </cell>
          <cell r="AQ48">
            <v>655.16319874887415</v>
          </cell>
          <cell r="AR48">
            <v>993.77624516474873</v>
          </cell>
        </row>
        <row r="49">
          <cell r="B49">
            <v>1047</v>
          </cell>
          <cell r="C49">
            <v>2003.6321703428362</v>
          </cell>
          <cell r="D49">
            <v>1839.6309532680816</v>
          </cell>
          <cell r="E49">
            <v>3246.1349990400959</v>
          </cell>
          <cell r="F49">
            <v>3185.5191904361304</v>
          </cell>
          <cell r="G49">
            <v>2359.8402663166148</v>
          </cell>
          <cell r="H49">
            <v>2613.3885187902342</v>
          </cell>
          <cell r="I49">
            <v>1571.9427507579892</v>
          </cell>
          <cell r="J49">
            <v>1827.2323584916587</v>
          </cell>
          <cell r="K49">
            <v>1620.3999814673925</v>
          </cell>
          <cell r="L49">
            <v>2095.7465893502435</v>
          </cell>
          <cell r="M49">
            <v>2042.0329035268546</v>
          </cell>
          <cell r="N49">
            <v>1675.1903272709276</v>
          </cell>
          <cell r="O49">
            <v>1095.3781195751744</v>
          </cell>
          <cell r="P49">
            <v>636.78880881603368</v>
          </cell>
          <cell r="Q49">
            <v>4969.864752445812</v>
          </cell>
          <cell r="R49">
            <v>5218.681588177803</v>
          </cell>
          <cell r="S49">
            <v>9497.3359467536338</v>
          </cell>
          <cell r="T49">
            <v>9016.731132942974</v>
          </cell>
          <cell r="U49">
            <v>6259.4943686213455</v>
          </cell>
          <cell r="V49">
            <v>7407.3263917230433</v>
          </cell>
          <cell r="W49">
            <v>6928.3121686275763</v>
          </cell>
          <cell r="X49">
            <v>5702.1521491484073</v>
          </cell>
          <cell r="Y49">
            <v>7786.826088832323</v>
          </cell>
          <cell r="Z49">
            <v>8360.1604161562518</v>
          </cell>
          <cell r="AA49">
            <v>7806.3017816530219</v>
          </cell>
          <cell r="AB49">
            <v>5409.143798824748</v>
          </cell>
          <cell r="AC49">
            <v>5228.9713372959786</v>
          </cell>
          <cell r="AD49">
            <v>4935.4124270546172</v>
          </cell>
          <cell r="AE49">
            <v>19375.847188046624</v>
          </cell>
          <cell r="AF49">
            <v>18788.39723968714</v>
          </cell>
          <cell r="AG49">
            <v>19867.254717347496</v>
          </cell>
          <cell r="AH49">
            <v>15095.161044038081</v>
          </cell>
          <cell r="AI49">
            <v>8769.1893630399391</v>
          </cell>
          <cell r="AJ49">
            <v>9806.3520455977359</v>
          </cell>
          <cell r="AK49">
            <v>7264.7314370065724</v>
          </cell>
          <cell r="AL49">
            <v>5748.3848077193952</v>
          </cell>
          <cell r="AM49">
            <v>2652.3954191614148</v>
          </cell>
          <cell r="AN49">
            <v>2789.4957038238358</v>
          </cell>
          <cell r="AO49">
            <v>3244.7255361828775</v>
          </cell>
          <cell r="AP49">
            <v>2543.8168023119551</v>
          </cell>
          <cell r="AQ49">
            <v>1826.4466291823378</v>
          </cell>
          <cell r="AR49">
            <v>2912.5222534091822</v>
          </cell>
        </row>
        <row r="50">
          <cell r="B50">
            <v>1048</v>
          </cell>
          <cell r="C50">
            <v>1402.7917729171634</v>
          </cell>
          <cell r="D50">
            <v>1327.6547469143136</v>
          </cell>
          <cell r="E50">
            <v>1638.5574585661093</v>
          </cell>
          <cell r="F50">
            <v>1756.6329935536035</v>
          </cell>
          <cell r="G50">
            <v>178.95904710649725</v>
          </cell>
          <cell r="H50">
            <v>153.37557375754312</v>
          </cell>
          <cell r="I50">
            <v>159.67664300687841</v>
          </cell>
          <cell r="J50">
            <v>222.15135164240459</v>
          </cell>
          <cell r="K50">
            <v>189.10651441850607</v>
          </cell>
          <cell r="L50">
            <v>145.44491036011263</v>
          </cell>
          <cell r="M50">
            <v>292.76353668642867</v>
          </cell>
          <cell r="N50">
            <v>247.43685159363781</v>
          </cell>
          <cell r="O50">
            <v>77.22133393299606</v>
          </cell>
          <cell r="P50">
            <v>77.327554194036267</v>
          </cell>
          <cell r="Q50">
            <v>3479.5235824393221</v>
          </cell>
          <cell r="R50">
            <v>3766.3028939962137</v>
          </cell>
          <cell r="S50">
            <v>4793.9875133544847</v>
          </cell>
          <cell r="T50">
            <v>4972.2153455183106</v>
          </cell>
          <cell r="U50">
            <v>474.69024220246433</v>
          </cell>
          <cell r="V50">
            <v>434.72408605584127</v>
          </cell>
          <cell r="W50">
            <v>703.7722132416751</v>
          </cell>
          <cell r="X50">
            <v>693.25655345203506</v>
          </cell>
          <cell r="Y50">
            <v>908.75065223629224</v>
          </cell>
          <cell r="Z50">
            <v>580.19552006094113</v>
          </cell>
          <cell r="AA50">
            <v>1119.1790857488761</v>
          </cell>
          <cell r="AB50">
            <v>798.96683356504548</v>
          </cell>
          <cell r="AC50">
            <v>368.62900084219393</v>
          </cell>
          <cell r="AD50">
            <v>599.32487292382928</v>
          </cell>
          <cell r="AE50">
            <v>13565.503404769759</v>
          </cell>
          <cell r="AF50">
            <v>13559.515694095502</v>
          </cell>
          <cell r="AG50">
            <v>10028.430243341325</v>
          </cell>
          <cell r="AH50">
            <v>8324.1243727468955</v>
          </cell>
          <cell r="AI50">
            <v>665.01355820814103</v>
          </cell>
          <cell r="AJ50">
            <v>575.51904764556502</v>
          </cell>
          <cell r="AK50">
            <v>737.94540395850322</v>
          </cell>
          <cell r="AL50">
            <v>698.8774300438032</v>
          </cell>
          <cell r="AM50">
            <v>309.5440991816136</v>
          </cell>
          <cell r="AN50">
            <v>193.59113103381654</v>
          </cell>
          <cell r="AO50">
            <v>465.19197702887323</v>
          </cell>
          <cell r="AP50">
            <v>375.73881030013104</v>
          </cell>
          <cell r="AQ50">
            <v>128.75977942446468</v>
          </cell>
          <cell r="AR50">
            <v>353.67804721722115</v>
          </cell>
        </row>
        <row r="51">
          <cell r="B51">
            <v>1049</v>
          </cell>
          <cell r="C51">
            <v>396.63456498718784</v>
          </cell>
          <cell r="D51">
            <v>360.15857258610549</v>
          </cell>
          <cell r="E51">
            <v>428.36872694068006</v>
          </cell>
          <cell r="F51">
            <v>450.51223823985339</v>
          </cell>
          <cell r="G51">
            <v>511.10892266483199</v>
          </cell>
          <cell r="H51">
            <v>526.19407895020322</v>
          </cell>
          <cell r="I51">
            <v>315.37173451272207</v>
          </cell>
          <cell r="J51">
            <v>399.76393018751162</v>
          </cell>
          <cell r="K51">
            <v>313.85296630552966</v>
          </cell>
          <cell r="L51">
            <v>388.52070464840557</v>
          </cell>
          <cell r="M51">
            <v>489.2232495038445</v>
          </cell>
          <cell r="N51">
            <v>374.55448903482147</v>
          </cell>
          <cell r="O51">
            <v>239.72187650707582</v>
          </cell>
          <cell r="P51">
            <v>148.60512642443345</v>
          </cell>
          <cell r="Q51">
            <v>983.82336504120519</v>
          </cell>
          <cell r="R51">
            <v>1021.7010690326259</v>
          </cell>
          <cell r="S51">
            <v>1253.2940589475961</v>
          </cell>
          <cell r="T51">
            <v>1275.1917290295648</v>
          </cell>
          <cell r="U51">
            <v>1355.7203293959719</v>
          </cell>
          <cell r="V51">
            <v>1491.4320087319134</v>
          </cell>
          <cell r="W51">
            <v>1389.9958028446492</v>
          </cell>
          <cell r="X51">
            <v>1247.5231970784623</v>
          </cell>
          <cell r="Y51">
            <v>1508.2192631674561</v>
          </cell>
          <cell r="Z51">
            <v>1549.8512235993956</v>
          </cell>
          <cell r="AA51">
            <v>1870.2070459452407</v>
          </cell>
          <cell r="AB51">
            <v>1209.4262118772426</v>
          </cell>
          <cell r="AC51">
            <v>1144.3526201385655</v>
          </cell>
          <cell r="AD51">
            <v>1151.7595433921267</v>
          </cell>
          <cell r="AE51">
            <v>3835.5995848150701</v>
          </cell>
          <cell r="AF51">
            <v>3678.3477245831855</v>
          </cell>
          <cell r="AG51">
            <v>2621.7365000509781</v>
          </cell>
          <cell r="AH51">
            <v>2134.8340355185778</v>
          </cell>
          <cell r="AI51">
            <v>1899.2857236829209</v>
          </cell>
          <cell r="AJ51">
            <v>1974.4650844656583</v>
          </cell>
          <cell r="AK51">
            <v>1457.4900726843268</v>
          </cell>
          <cell r="AL51">
            <v>1257.6380296050779</v>
          </cell>
          <cell r="AM51">
            <v>513.73869392737981</v>
          </cell>
          <cell r="AN51">
            <v>517.13162362790547</v>
          </cell>
          <cell r="AO51">
            <v>777.36023147220351</v>
          </cell>
          <cell r="AP51">
            <v>568.77000008731079</v>
          </cell>
          <cell r="AQ51">
            <v>399.71513531548584</v>
          </cell>
          <cell r="AR51">
            <v>679.6848997496852</v>
          </cell>
        </row>
        <row r="52">
          <cell r="B52">
            <v>1050</v>
          </cell>
          <cell r="C52">
            <v>420.84323668179587</v>
          </cell>
          <cell r="D52">
            <v>378.25339151270538</v>
          </cell>
          <cell r="E52">
            <v>445.76029789001547</v>
          </cell>
          <cell r="F52">
            <v>690.35023669546138</v>
          </cell>
          <cell r="G52">
            <v>640.12226398885628</v>
          </cell>
          <cell r="H52">
            <v>695.36957745712141</v>
          </cell>
          <cell r="I52">
            <v>336.99866674779025</v>
          </cell>
          <cell r="J52">
            <v>393.27441250910397</v>
          </cell>
          <cell r="K52">
            <v>313.6645496388914</v>
          </cell>
          <cell r="L52">
            <v>430.46709558210262</v>
          </cell>
          <cell r="M52">
            <v>463.1281444652854</v>
          </cell>
          <cell r="N52">
            <v>346.77138039843135</v>
          </cell>
          <cell r="O52">
            <v>243.4652525788207</v>
          </cell>
          <cell r="P52">
            <v>148.52019215815326</v>
          </cell>
          <cell r="Q52">
            <v>1043.8712250922738</v>
          </cell>
          <cell r="R52">
            <v>1073.0326136589556</v>
          </cell>
          <cell r="S52">
            <v>1304.1772144529839</v>
          </cell>
          <cell r="T52">
            <v>1954.0621480275222</v>
          </cell>
          <cell r="U52">
            <v>1697.9292047260133</v>
          </cell>
          <cell r="V52">
            <v>1970.9390265033426</v>
          </cell>
          <cell r="W52">
            <v>1485.3161557659341</v>
          </cell>
          <cell r="X52">
            <v>1227.2716855479778</v>
          </cell>
          <cell r="Y52">
            <v>1507.3138275761642</v>
          </cell>
          <cell r="Z52">
            <v>1717.1799258702331</v>
          </cell>
          <cell r="AA52">
            <v>1770.4504432954502</v>
          </cell>
          <cell r="AB52">
            <v>1119.7153131536145</v>
          </cell>
          <cell r="AC52">
            <v>1162.2222542257109</v>
          </cell>
          <cell r="AD52">
            <v>1151.1012629269574</v>
          </cell>
          <cell r="AE52">
            <v>4069.7061889728861</v>
          </cell>
          <cell r="AF52">
            <v>3863.1525330526292</v>
          </cell>
          <cell r="AG52">
            <v>2728.1777817867783</v>
          </cell>
          <cell r="AH52">
            <v>3271.3499359836105</v>
          </cell>
          <cell r="AI52">
            <v>2378.7005538208709</v>
          </cell>
          <cell r="AJ52">
            <v>2609.2710017336735</v>
          </cell>
          <cell r="AK52">
            <v>1557.4389126903327</v>
          </cell>
          <cell r="AL52">
            <v>1237.2223202079551</v>
          </cell>
          <cell r="AM52">
            <v>513.43027902414553</v>
          </cell>
          <cell r="AN52">
            <v>572.96341068415461</v>
          </cell>
          <cell r="AO52">
            <v>735.89593697344753</v>
          </cell>
          <cell r="AP52">
            <v>526.58068140562705</v>
          </cell>
          <cell r="AQ52">
            <v>405.95688552558863</v>
          </cell>
          <cell r="AR52">
            <v>679.29643039030998</v>
          </cell>
        </row>
        <row r="53">
          <cell r="B53">
            <v>1051</v>
          </cell>
          <cell r="C53">
            <v>228.19266452011317</v>
          </cell>
          <cell r="D53">
            <v>166.78553085283431</v>
          </cell>
          <cell r="E53">
            <v>123.22234443769463</v>
          </cell>
          <cell r="F53">
            <v>71.919183133531035</v>
          </cell>
          <cell r="G53">
            <v>116.56355803816201</v>
          </cell>
          <cell r="H53">
            <v>83.858004832108463</v>
          </cell>
          <cell r="I53">
            <v>78.997169472548265</v>
          </cell>
          <cell r="J53">
            <v>148.23076131245256</v>
          </cell>
          <cell r="K53">
            <v>63.598512779538119</v>
          </cell>
          <cell r="L53">
            <v>73.290173088162874</v>
          </cell>
          <cell r="M53">
            <v>81.69045662355353</v>
          </cell>
          <cell r="N53">
            <v>42.235049299062425</v>
          </cell>
          <cell r="O53">
            <v>32.086753936564897</v>
          </cell>
          <cell r="P53">
            <v>18.511751909072427</v>
          </cell>
          <cell r="Q53">
            <v>566.01540789353157</v>
          </cell>
          <cell r="R53">
            <v>473.13868984966336</v>
          </cell>
          <cell r="S53">
            <v>360.51612197811733</v>
          </cell>
          <cell r="T53">
            <v>203.56993596612222</v>
          </cell>
          <cell r="U53">
            <v>309.18572987365485</v>
          </cell>
          <cell r="V53">
            <v>237.68513861752896</v>
          </cell>
          <cell r="W53">
            <v>348.17874269268094</v>
          </cell>
          <cell r="X53">
            <v>462.57628388620964</v>
          </cell>
          <cell r="Y53">
            <v>305.62241680240908</v>
          </cell>
          <cell r="Z53">
            <v>292.36244833153415</v>
          </cell>
          <cell r="AA53">
            <v>312.2870135848957</v>
          </cell>
          <cell r="AB53">
            <v>136.37582028142467</v>
          </cell>
          <cell r="AC53">
            <v>153.17150638926211</v>
          </cell>
          <cell r="AD53">
            <v>143.47477398112161</v>
          </cell>
          <cell r="AE53">
            <v>2206.7055333905741</v>
          </cell>
          <cell r="AF53">
            <v>1703.4029580380168</v>
          </cell>
          <cell r="AG53">
            <v>754.15523523708134</v>
          </cell>
          <cell r="AH53">
            <v>340.8021068639942</v>
          </cell>
          <cell r="AI53">
            <v>433.15131445816127</v>
          </cell>
          <cell r="AJ53">
            <v>314.66470113894979</v>
          </cell>
          <cell r="AK53">
            <v>365.08531893100218</v>
          </cell>
          <cell r="AL53">
            <v>466.32682067241973</v>
          </cell>
          <cell r="AM53">
            <v>104.10294118194554</v>
          </cell>
          <cell r="AN53">
            <v>97.551213491570152</v>
          </cell>
          <cell r="AO53">
            <v>129.80354538415401</v>
          </cell>
          <cell r="AP53">
            <v>64.134938164583147</v>
          </cell>
          <cell r="AQ53">
            <v>53.50183879112997</v>
          </cell>
          <cell r="AR53">
            <v>84.668399692839898</v>
          </cell>
        </row>
        <row r="54">
          <cell r="B54">
            <v>1052</v>
          </cell>
          <cell r="C54">
            <v>187.63832995946157</v>
          </cell>
          <cell r="D54">
            <v>172.12973617506742</v>
          </cell>
          <cell r="E54">
            <v>207.2493907357549</v>
          </cell>
          <cell r="F54">
            <v>219.48509381953795</v>
          </cell>
          <cell r="G54">
            <v>247.8829483500655</v>
          </cell>
          <cell r="H54">
            <v>257.73119852465925</v>
          </cell>
          <cell r="I54">
            <v>140.41231461595751</v>
          </cell>
          <cell r="J54">
            <v>172.81698198746787</v>
          </cell>
          <cell r="K54">
            <v>134.12089600348625</v>
          </cell>
          <cell r="L54">
            <v>166.02350585932606</v>
          </cell>
          <cell r="M54">
            <v>221.56059558393181</v>
          </cell>
          <cell r="N54">
            <v>134.74827465121322</v>
          </cell>
          <cell r="O54">
            <v>77.83105914910918</v>
          </cell>
          <cell r="P54">
            <v>48.153468448939968</v>
          </cell>
          <cell r="Q54">
            <v>465.42331275992689</v>
          </cell>
          <cell r="R54">
            <v>488.29917944081427</v>
          </cell>
          <cell r="S54">
            <v>606.35712598506211</v>
          </cell>
          <cell r="T54">
            <v>621.26076169975522</v>
          </cell>
          <cell r="U54">
            <v>657.51141779454372</v>
          </cell>
          <cell r="V54">
            <v>730.50719212842569</v>
          </cell>
          <cell r="W54">
            <v>618.86499842936962</v>
          </cell>
          <cell r="X54">
            <v>539.30126656832624</v>
          </cell>
          <cell r="Y54">
            <v>644.51746729332444</v>
          </cell>
          <cell r="Z54">
            <v>662.28576913344659</v>
          </cell>
          <cell r="AA54">
            <v>846.98384098697079</v>
          </cell>
          <cell r="AB54">
            <v>435.09849738647864</v>
          </cell>
          <cell r="AC54">
            <v>371.5396265172061</v>
          </cell>
          <cell r="AD54">
            <v>373.21200262697954</v>
          </cell>
          <cell r="AE54">
            <v>1814.5304620921072</v>
          </cell>
          <cell r="AF54">
            <v>1757.984042546402</v>
          </cell>
          <cell r="AG54">
            <v>1268.4242759404297</v>
          </cell>
          <cell r="AH54">
            <v>1040.069966590949</v>
          </cell>
          <cell r="AI54">
            <v>921.13544504572326</v>
          </cell>
          <cell r="AJ54">
            <v>967.0980214746678</v>
          </cell>
          <cell r="AK54">
            <v>648.91533463386827</v>
          </cell>
          <cell r="AL54">
            <v>543.67388425231388</v>
          </cell>
          <cell r="AM54">
            <v>219.53940646884044</v>
          </cell>
          <cell r="AN54">
            <v>220.98180127395358</v>
          </cell>
          <cell r="AO54">
            <v>352.052761275997</v>
          </cell>
          <cell r="AP54">
            <v>204.61849591665265</v>
          </cell>
          <cell r="AQ54">
            <v>129.77644257100368</v>
          </cell>
          <cell r="AR54">
            <v>220.24264009465631</v>
          </cell>
        </row>
        <row r="55">
          <cell r="B55">
            <v>1053</v>
          </cell>
          <cell r="C55">
            <v>555.49937944319061</v>
          </cell>
          <cell r="D55">
            <v>545.52155128398431</v>
          </cell>
          <cell r="E55">
            <v>650.42232855944303</v>
          </cell>
          <cell r="F55">
            <v>693.69338195510886</v>
          </cell>
          <cell r="G55">
            <v>519.10681880302332</v>
          </cell>
          <cell r="H55">
            <v>462.77956433581431</v>
          </cell>
          <cell r="I55">
            <v>234.39029574097651</v>
          </cell>
          <cell r="J55">
            <v>321.61115674196435</v>
          </cell>
          <cell r="K55">
            <v>206.53037635866613</v>
          </cell>
          <cell r="L55">
            <v>199.86469762954883</v>
          </cell>
          <cell r="M55">
            <v>376.91335520364078</v>
          </cell>
          <cell r="N55">
            <v>279.38817326096012</v>
          </cell>
          <cell r="O55">
            <v>203.73435856497133</v>
          </cell>
          <cell r="P55">
            <v>122.3430609091096</v>
          </cell>
          <cell r="Q55">
            <v>1377.8760526827878</v>
          </cell>
          <cell r="R55">
            <v>1547.5404295532394</v>
          </cell>
          <cell r="S55">
            <v>1902.9644064173131</v>
          </cell>
          <cell r="T55">
            <v>1963.525045640921</v>
          </cell>
          <cell r="U55">
            <v>1376.9348101184185</v>
          </cell>
          <cell r="V55">
            <v>1311.6914135834688</v>
          </cell>
          <cell r="W55">
            <v>1033.0714254112415</v>
          </cell>
          <cell r="X55">
            <v>1003.6357664550787</v>
          </cell>
          <cell r="Y55">
            <v>992.48095603510228</v>
          </cell>
          <cell r="Z55">
            <v>797.2819529805995</v>
          </cell>
          <cell r="AA55">
            <v>1440.8677701388983</v>
          </cell>
          <cell r="AB55">
            <v>902.13677828566074</v>
          </cell>
          <cell r="AC55">
            <v>972.5601619391349</v>
          </cell>
          <cell r="AD55">
            <v>948.2161979218439</v>
          </cell>
          <cell r="AE55">
            <v>5371.8797534101859</v>
          </cell>
          <cell r="AF55">
            <v>5571.4846448554217</v>
          </cell>
          <cell r="AG55">
            <v>3980.7666899749674</v>
          </cell>
          <cell r="AH55">
            <v>3287.1920367750618</v>
          </cell>
          <cell r="AI55">
            <v>1929.0059834576202</v>
          </cell>
          <cell r="AJ55">
            <v>1736.5115422968622</v>
          </cell>
          <cell r="AK55">
            <v>1083.2344556935423</v>
          </cell>
          <cell r="AL55">
            <v>1011.7731764200303</v>
          </cell>
          <cell r="AM55">
            <v>338.06481759851363</v>
          </cell>
          <cell r="AN55">
            <v>266.02534782438948</v>
          </cell>
          <cell r="AO55">
            <v>598.90337048211882</v>
          </cell>
          <cell r="AP55">
            <v>424.25766071984418</v>
          </cell>
          <cell r="AQ55">
            <v>339.70911578362995</v>
          </cell>
          <cell r="AR55">
            <v>559.56838831776406</v>
          </cell>
        </row>
        <row r="56">
          <cell r="B56">
            <v>1054</v>
          </cell>
          <cell r="C56">
            <v>639.29591839900911</v>
          </cell>
          <cell r="D56">
            <v>596.90466715130049</v>
          </cell>
          <cell r="E56">
            <v>727.09803947435489</v>
          </cell>
          <cell r="F56">
            <v>806.1436843358357</v>
          </cell>
          <cell r="G56">
            <v>932.84086502919104</v>
          </cell>
          <cell r="H56">
            <v>918.02377966566803</v>
          </cell>
          <cell r="I56">
            <v>585.25301417191974</v>
          </cell>
          <cell r="J56">
            <v>739.55739830941116</v>
          </cell>
          <cell r="K56">
            <v>658.89856135565935</v>
          </cell>
          <cell r="L56">
            <v>782.86661164141231</v>
          </cell>
          <cell r="M56">
            <v>917.46484059306306</v>
          </cell>
          <cell r="N56">
            <v>778.70689393923908</v>
          </cell>
          <cell r="O56">
            <v>559.29442123214699</v>
          </cell>
          <cell r="P56">
            <v>334.65086228760413</v>
          </cell>
          <cell r="Q56">
            <v>1585.7273097636801</v>
          </cell>
          <cell r="R56">
            <v>1693.3045135091004</v>
          </cell>
          <cell r="S56">
            <v>2127.2973394994001</v>
          </cell>
          <cell r="T56">
            <v>2281.8198295584943</v>
          </cell>
          <cell r="U56">
            <v>2474.367534453565</v>
          </cell>
          <cell r="V56">
            <v>2602.0248127877612</v>
          </cell>
          <cell r="W56">
            <v>2579.4931640214318</v>
          </cell>
          <cell r="X56">
            <v>2307.899588462692</v>
          </cell>
          <cell r="Y56">
            <v>3166.3345878417485</v>
          </cell>
          <cell r="Z56">
            <v>3122.9398110599127</v>
          </cell>
          <cell r="AA56">
            <v>3507.2928586781936</v>
          </cell>
          <cell r="AB56">
            <v>2514.4232854517245</v>
          </cell>
          <cell r="AC56">
            <v>2669.8858097208258</v>
          </cell>
          <cell r="AD56">
            <v>2593.7013992592611</v>
          </cell>
          <cell r="AE56">
            <v>6182.2225686871643</v>
          </cell>
          <cell r="AF56">
            <v>6096.2672870549204</v>
          </cell>
          <cell r="AG56">
            <v>4450.0435006531179</v>
          </cell>
          <cell r="AH56">
            <v>3820.0582109874517</v>
          </cell>
          <cell r="AI56">
            <v>3466.4457199856211</v>
          </cell>
          <cell r="AJ56">
            <v>3444.7478072640829</v>
          </cell>
          <cell r="AK56">
            <v>2704.7460657249953</v>
          </cell>
          <cell r="AL56">
            <v>2326.6118800499053</v>
          </cell>
          <cell r="AM56">
            <v>1078.5358836212536</v>
          </cell>
          <cell r="AN56">
            <v>1042.0167499916583</v>
          </cell>
          <cell r="AO56">
            <v>1457.8225412924232</v>
          </cell>
          <cell r="AP56">
            <v>1182.4851472882351</v>
          </cell>
          <cell r="AQ56">
            <v>932.57423361361543</v>
          </cell>
          <cell r="AR56">
            <v>1530.6143418999693</v>
          </cell>
        </row>
        <row r="57">
          <cell r="B57">
            <v>1055</v>
          </cell>
          <cell r="C57">
            <v>717.9976891460085</v>
          </cell>
          <cell r="D57">
            <v>410.78614817116477</v>
          </cell>
          <cell r="E57">
            <v>787.33870985835824</v>
          </cell>
          <cell r="F57">
            <v>746.98653076380617</v>
          </cell>
          <cell r="G57">
            <v>711.44509949567953</v>
          </cell>
          <cell r="H57">
            <v>803.09813495500487</v>
          </cell>
          <cell r="I57">
            <v>364.26379140882665</v>
          </cell>
          <cell r="J57">
            <v>477.12659495194578</v>
          </cell>
          <cell r="K57">
            <v>376.4226065132782</v>
          </cell>
          <cell r="L57">
            <v>500.7320886781572</v>
          </cell>
          <cell r="M57">
            <v>539.71476483464369</v>
          </cell>
          <cell r="N57">
            <v>408.58403648615842</v>
          </cell>
          <cell r="O57">
            <v>261.05561143959528</v>
          </cell>
          <cell r="P57">
            <v>152.7848390965294</v>
          </cell>
          <cell r="Q57">
            <v>1780.9413626123408</v>
          </cell>
          <cell r="R57">
            <v>1165.321829539218</v>
          </cell>
          <cell r="S57">
            <v>2303.5456731219124</v>
          </cell>
          <cell r="T57">
            <v>2114.3732952696273</v>
          </cell>
          <cell r="U57">
            <v>1887.1135718128182</v>
          </cell>
          <cell r="V57">
            <v>2276.2822930551215</v>
          </cell>
          <cell r="W57">
            <v>1605.4867503229677</v>
          </cell>
          <cell r="X57">
            <v>1488.9449752668218</v>
          </cell>
          <cell r="Y57">
            <v>1808.8974366498671</v>
          </cell>
          <cell r="Z57">
            <v>1997.474603150491</v>
          </cell>
          <cell r="AA57">
            <v>2063.2264656639086</v>
          </cell>
          <cell r="AB57">
            <v>1319.3066908751628</v>
          </cell>
          <cell r="AC57">
            <v>1246.1927851793632</v>
          </cell>
          <cell r="AD57">
            <v>1184.1542801993492</v>
          </cell>
          <cell r="AE57">
            <v>6943.2971341657239</v>
          </cell>
          <cell r="AF57">
            <v>4195.4139327183366</v>
          </cell>
          <cell r="AG57">
            <v>4818.7332634684872</v>
          </cell>
          <cell r="AH57">
            <v>3539.7312982638718</v>
          </cell>
          <cell r="AI57">
            <v>2643.736903694039</v>
          </cell>
          <cell r="AJ57">
            <v>3013.5064043892621</v>
          </cell>
          <cell r="AK57">
            <v>1683.4446518709888</v>
          </cell>
          <cell r="AL57">
            <v>1501.0172390142527</v>
          </cell>
          <cell r="AM57">
            <v>616.15749728685739</v>
          </cell>
          <cell r="AN57">
            <v>666.48802733707907</v>
          </cell>
          <cell r="AO57">
            <v>857.589648378981</v>
          </cell>
          <cell r="AP57">
            <v>620.44468634389091</v>
          </cell>
          <cell r="AQ57">
            <v>435.2872611038681</v>
          </cell>
          <cell r="AR57">
            <v>698.80192253934399</v>
          </cell>
        </row>
        <row r="58">
          <cell r="B58">
            <v>1056</v>
          </cell>
          <cell r="C58">
            <v>299.90503306553092</v>
          </cell>
          <cell r="D58">
            <v>274.55498961045214</v>
          </cell>
          <cell r="E58">
            <v>337.46375559740375</v>
          </cell>
          <cell r="F58">
            <v>353.93357763471175</v>
          </cell>
          <cell r="G58">
            <v>416.06483314019317</v>
          </cell>
          <cell r="H58">
            <v>414.84668523615562</v>
          </cell>
          <cell r="I58">
            <v>232.27436049512775</v>
          </cell>
          <cell r="J58">
            <v>273.30500320880452</v>
          </cell>
          <cell r="K58">
            <v>189.76851241221712</v>
          </cell>
          <cell r="L58">
            <v>232.5779350309065</v>
          </cell>
          <cell r="M58">
            <v>320.61524116473913</v>
          </cell>
          <cell r="N58">
            <v>175.57526233056157</v>
          </cell>
          <cell r="O58">
            <v>106.75000072705785</v>
          </cell>
          <cell r="P58">
            <v>70.985744725189576</v>
          </cell>
          <cell r="Q58">
            <v>743.89275385733322</v>
          </cell>
          <cell r="R58">
            <v>778.86005705494165</v>
          </cell>
          <cell r="S58">
            <v>987.33005796414773</v>
          </cell>
          <cell r="T58">
            <v>1001.8222203884668</v>
          </cell>
          <cell r="U58">
            <v>1103.6151544644415</v>
          </cell>
          <cell r="V58">
            <v>1175.8315986981829</v>
          </cell>
          <cell r="W58">
            <v>1023.7454751469758</v>
          </cell>
          <cell r="X58">
            <v>852.88918192459391</v>
          </cell>
          <cell r="Y58">
            <v>911.93188113479903</v>
          </cell>
          <cell r="Z58">
            <v>927.7786045304149</v>
          </cell>
          <cell r="AA58">
            <v>1225.6508325633363</v>
          </cell>
          <cell r="AB58">
            <v>566.9277251675469</v>
          </cell>
          <cell r="AC58">
            <v>509.58904882507329</v>
          </cell>
          <cell r="AD58">
            <v>550.17287020450863</v>
          </cell>
          <cell r="AE58">
            <v>2900.1900536511685</v>
          </cell>
          <cell r="AF58">
            <v>2804.0668699205298</v>
          </cell>
          <cell r="AG58">
            <v>2065.3726330879281</v>
          </cell>
          <cell r="AH58">
            <v>1677.1785175015884</v>
          </cell>
          <cell r="AI58">
            <v>1546.100963351581</v>
          </cell>
          <cell r="AJ58">
            <v>1556.6505366979254</v>
          </cell>
          <cell r="AK58">
            <v>1073.4556636276254</v>
          </cell>
          <cell r="AL58">
            <v>859.8043489203917</v>
          </cell>
          <cell r="AM58">
            <v>310.62770845469146</v>
          </cell>
          <cell r="AN58">
            <v>309.56755643537826</v>
          </cell>
          <cell r="AO58">
            <v>509.44745234022116</v>
          </cell>
          <cell r="AP58">
            <v>266.61525864611701</v>
          </cell>
          <cell r="AQ58">
            <v>177.99623299830409</v>
          </cell>
          <cell r="AR58">
            <v>324.67210215477712</v>
          </cell>
        </row>
        <row r="59">
          <cell r="B59">
            <v>1057</v>
          </cell>
          <cell r="C59">
            <v>272.77059965362076</v>
          </cell>
          <cell r="D59">
            <v>253.83897190435695</v>
          </cell>
          <cell r="E59">
            <v>290.41919875977129</v>
          </cell>
          <cell r="F59">
            <v>307.20959677738682</v>
          </cell>
          <cell r="G59">
            <v>329.06162877002248</v>
          </cell>
          <cell r="H59">
            <v>336.02969774787874</v>
          </cell>
          <cell r="I59">
            <v>188.99517463599815</v>
          </cell>
          <cell r="J59">
            <v>266.61688827487899</v>
          </cell>
          <cell r="K59">
            <v>203.51284836088951</v>
          </cell>
          <cell r="L59">
            <v>224.12962362699264</v>
          </cell>
          <cell r="M59">
            <v>295.78115059560457</v>
          </cell>
          <cell r="N59">
            <v>240.49578055344097</v>
          </cell>
          <cell r="O59">
            <v>142.29013896953373</v>
          </cell>
          <cell r="P59">
            <v>97.925265146877791</v>
          </cell>
          <cell r="Q59">
            <v>676.58775337495149</v>
          </cell>
          <cell r="R59">
            <v>720.0926722209847</v>
          </cell>
          <cell r="S59">
            <v>849.69007660623652</v>
          </cell>
          <cell r="T59">
            <v>869.56824618038991</v>
          </cell>
          <cell r="U59">
            <v>872.83848895006963</v>
          </cell>
          <cell r="V59">
            <v>952.43459999694278</v>
          </cell>
          <cell r="W59">
            <v>832.99316569326709</v>
          </cell>
          <cell r="X59">
            <v>832.01791792414883</v>
          </cell>
          <cell r="Y59">
            <v>977.98023645622982</v>
          </cell>
          <cell r="Z59">
            <v>894.07737417113765</v>
          </cell>
          <cell r="AA59">
            <v>1130.7148473885911</v>
          </cell>
          <cell r="AB59">
            <v>776.55430481349265</v>
          </cell>
          <cell r="AC59">
            <v>679.24586492572496</v>
          </cell>
          <cell r="AD59">
            <v>758.96680946248114</v>
          </cell>
          <cell r="AE59">
            <v>2637.7902763340394</v>
          </cell>
          <cell r="AF59">
            <v>2592.4914073555724</v>
          </cell>
          <cell r="AG59">
            <v>1777.4467784841127</v>
          </cell>
          <cell r="AH59">
            <v>1455.7684510429056</v>
          </cell>
          <cell r="AI59">
            <v>1222.7962103972013</v>
          </cell>
          <cell r="AJ59">
            <v>1260.9015040048064</v>
          </cell>
          <cell r="AK59">
            <v>873.44096084836679</v>
          </cell>
          <cell r="AL59">
            <v>838.76386214278523</v>
          </cell>
          <cell r="AM59">
            <v>333.12549549901195</v>
          </cell>
          <cell r="AN59">
            <v>298.32262420667297</v>
          </cell>
          <cell r="AO59">
            <v>469.98686984991093</v>
          </cell>
          <cell r="AP59">
            <v>365.19862698444859</v>
          </cell>
          <cell r="AQ59">
            <v>237.25628624714892</v>
          </cell>
          <cell r="AR59">
            <v>447.88713300656053</v>
          </cell>
        </row>
        <row r="60">
          <cell r="B60">
            <v>1058</v>
          </cell>
          <cell r="C60">
            <v>1810.8160649931597</v>
          </cell>
          <cell r="D60">
            <v>2436.2091816689967</v>
          </cell>
          <cell r="E60">
            <v>2445.5793037501749</v>
          </cell>
          <cell r="F60">
            <v>2035.5164774263897</v>
          </cell>
          <cell r="G60">
            <v>1248.9022926050188</v>
          </cell>
          <cell r="H60">
            <v>1492.951747148654</v>
          </cell>
          <cell r="I60">
            <v>743.23080141354149</v>
          </cell>
          <cell r="J60">
            <v>765.43374578644057</v>
          </cell>
          <cell r="K60">
            <v>733.77391624092706</v>
          </cell>
          <cell r="L60">
            <v>703.63779784899509</v>
          </cell>
          <cell r="M60">
            <v>890.92673021714506</v>
          </cell>
          <cell r="N60">
            <v>912.25662641000895</v>
          </cell>
          <cell r="O60">
            <v>535.5907487826131</v>
          </cell>
          <cell r="P60">
            <v>401.58292635628402</v>
          </cell>
          <cell r="Q60">
            <v>4491.5983421409355</v>
          </cell>
          <cell r="R60">
            <v>6911.0600573119291</v>
          </cell>
          <cell r="S60">
            <v>7155.1208557288865</v>
          </cell>
          <cell r="T60">
            <v>5761.6054703836626</v>
          </cell>
          <cell r="U60">
            <v>3312.7228902324982</v>
          </cell>
          <cell r="V60">
            <v>4231.5869985311183</v>
          </cell>
          <cell r="W60">
            <v>3275.7776980422859</v>
          </cell>
          <cell r="X60">
            <v>2388.6506049891586</v>
          </cell>
          <cell r="Y60">
            <v>3526.1478274736041</v>
          </cell>
          <cell r="Z60">
            <v>2806.8874809488866</v>
          </cell>
          <cell r="AA60">
            <v>3405.8427312334143</v>
          </cell>
          <cell r="AB60">
            <v>2945.6517228829643</v>
          </cell>
          <cell r="AC60">
            <v>2556.7323500960019</v>
          </cell>
          <cell r="AD60">
            <v>3112.4563399862614</v>
          </cell>
          <cell r="AE60">
            <v>17511.245766713699</v>
          </cell>
          <cell r="AF60">
            <v>24881.33056407647</v>
          </cell>
          <cell r="AG60">
            <v>14967.629803888487</v>
          </cell>
          <cell r="AH60">
            <v>9645.6643949263707</v>
          </cell>
          <cell r="AI60">
            <v>4640.9330564065976</v>
          </cell>
          <cell r="AJ60">
            <v>5602.0795661898455</v>
          </cell>
          <cell r="AK60">
            <v>3434.8402099102987</v>
          </cell>
          <cell r="AL60">
            <v>2408.0176202804537</v>
          </cell>
          <cell r="AM60">
            <v>1201.0976279912595</v>
          </cell>
          <cell r="AN60">
            <v>936.56104422260967</v>
          </cell>
          <cell r="AO60">
            <v>1415.6543253591444</v>
          </cell>
          <cell r="AP60">
            <v>1385.2836280774973</v>
          </cell>
          <cell r="AQ60">
            <v>893.0504455526634</v>
          </cell>
          <cell r="AR60">
            <v>1836.7458620645411</v>
          </cell>
        </row>
        <row r="61">
          <cell r="B61">
            <v>1059</v>
          </cell>
          <cell r="C61">
            <v>1213.8018981319399</v>
          </cell>
          <cell r="D61">
            <v>1142.7886081099882</v>
          </cell>
          <cell r="E61">
            <v>1281.4662025454611</v>
          </cell>
          <cell r="F61">
            <v>899.90040470884912</v>
          </cell>
          <cell r="G61">
            <v>1189.8934275064678</v>
          </cell>
          <cell r="H61">
            <v>969.89937201272994</v>
          </cell>
          <cell r="I61">
            <v>772.4501220781101</v>
          </cell>
          <cell r="J61">
            <v>1307.183764443309</v>
          </cell>
          <cell r="K61">
            <v>983.93328533543729</v>
          </cell>
          <cell r="L61">
            <v>1328.2932037547373</v>
          </cell>
          <cell r="M61">
            <v>1538.5296102188408</v>
          </cell>
          <cell r="N61">
            <v>2152.9566682176096</v>
          </cell>
          <cell r="O61">
            <v>1123.1147844613292</v>
          </cell>
          <cell r="P61">
            <v>666.08339679231256</v>
          </cell>
          <cell r="Q61">
            <v>3010.7478604446424</v>
          </cell>
          <cell r="R61">
            <v>3241.87297334187</v>
          </cell>
          <cell r="S61">
            <v>3749.2325592077304</v>
          </cell>
          <cell r="T61">
            <v>2547.2017308975469</v>
          </cell>
          <cell r="U61">
            <v>3156.2014239047594</v>
          </cell>
          <cell r="V61">
            <v>2749.0597605254725</v>
          </cell>
          <cell r="W61">
            <v>3404.5613797773522</v>
          </cell>
          <cell r="X61">
            <v>4079.2626493902731</v>
          </cell>
          <cell r="Y61">
            <v>4728.2877459565434</v>
          </cell>
          <cell r="Z61">
            <v>5298.7056352660438</v>
          </cell>
          <cell r="AA61">
            <v>5881.5048555946651</v>
          </cell>
          <cell r="AB61">
            <v>6951.8382606707983</v>
          </cell>
          <cell r="AC61">
            <v>5361.3769633442116</v>
          </cell>
          <cell r="AD61">
            <v>5162.4592462541996</v>
          </cell>
          <cell r="AE61">
            <v>11737.903015772214</v>
          </cell>
          <cell r="AF61">
            <v>11671.45306617958</v>
          </cell>
          <cell r="AG61">
            <v>7842.9318143488044</v>
          </cell>
          <cell r="AH61">
            <v>4264.3414528654321</v>
          </cell>
          <cell r="AI61">
            <v>4421.6555402402355</v>
          </cell>
          <cell r="AJ61">
            <v>3639.4032584040815</v>
          </cell>
          <cell r="AK61">
            <v>3569.8772634528086</v>
          </cell>
          <cell r="AL61">
            <v>4112.3370311951867</v>
          </cell>
          <cell r="AM61">
            <v>1610.5777392201678</v>
          </cell>
          <cell r="AN61">
            <v>1767.9943768587998</v>
          </cell>
          <cell r="AO61">
            <v>2444.6747678886804</v>
          </cell>
          <cell r="AP61">
            <v>3269.3164818971472</v>
          </cell>
          <cell r="AQ61">
            <v>1872.6950772577159</v>
          </cell>
          <cell r="AR61">
            <v>3046.508809397817</v>
          </cell>
        </row>
        <row r="62">
          <cell r="B62">
            <v>1060</v>
          </cell>
          <cell r="C62">
            <v>710.2052789002073</v>
          </cell>
          <cell r="D62">
            <v>637.22270738238217</v>
          </cell>
          <cell r="E62">
            <v>762.82213016364778</v>
          </cell>
          <cell r="F62">
            <v>824.67415940860622</v>
          </cell>
          <cell r="G62">
            <v>947.06399676980743</v>
          </cell>
          <cell r="H62">
            <v>926.10232204203908</v>
          </cell>
          <cell r="I62">
            <v>507.97889583857494</v>
          </cell>
          <cell r="J62">
            <v>625.71133835187311</v>
          </cell>
          <cell r="K62">
            <v>513.66483599934975</v>
          </cell>
          <cell r="L62">
            <v>638.476303571838</v>
          </cell>
          <cell r="M62">
            <v>795.31180707926558</v>
          </cell>
          <cell r="N62">
            <v>604.31121774311941</v>
          </cell>
          <cell r="O62">
            <v>380.30815387082447</v>
          </cell>
          <cell r="P62">
            <v>246.66986981372543</v>
          </cell>
          <cell r="Q62">
            <v>1761.6128523246573</v>
          </cell>
          <cell r="R62">
            <v>1807.6790916556427</v>
          </cell>
          <cell r="S62">
            <v>2231.8166188173695</v>
          </cell>
          <cell r="T62">
            <v>2334.2710318612494</v>
          </cell>
          <cell r="U62">
            <v>2512.0945002593953</v>
          </cell>
          <cell r="V62">
            <v>2624.9224415639242</v>
          </cell>
          <cell r="W62">
            <v>2238.9087412676636</v>
          </cell>
          <cell r="X62">
            <v>1952.625913255436</v>
          </cell>
          <cell r="Y62">
            <v>2468.414460393526</v>
          </cell>
          <cell r="Z62">
            <v>2546.9512139012672</v>
          </cell>
          <cell r="AA62">
            <v>3040.3251416026501</v>
          </cell>
          <cell r="AB62">
            <v>1951.3044116847768</v>
          </cell>
          <cell r="AC62">
            <v>1815.464815658127</v>
          </cell>
          <cell r="AD62">
            <v>1911.8073747591773</v>
          </cell>
          <cell r="AE62">
            <v>6867.9417109577917</v>
          </cell>
          <cell r="AF62">
            <v>6508.0408302438627</v>
          </cell>
          <cell r="AG62">
            <v>4668.6849340746103</v>
          </cell>
          <cell r="AH62">
            <v>3907.8682314970779</v>
          </cell>
          <cell r="AI62">
            <v>3519.2990157570366</v>
          </cell>
          <cell r="AJ62">
            <v>3475.0613369931593</v>
          </cell>
          <cell r="AK62">
            <v>2347.6238254573263</v>
          </cell>
          <cell r="AL62">
            <v>1968.4576702487821</v>
          </cell>
          <cell r="AM62">
            <v>840.80614266311068</v>
          </cell>
          <cell r="AN62">
            <v>849.82932328624099</v>
          </cell>
          <cell r="AO62">
            <v>1263.7252441921321</v>
          </cell>
          <cell r="AP62">
            <v>917.66111855773977</v>
          </cell>
          <cell r="AQ62">
            <v>634.13038226226399</v>
          </cell>
          <cell r="AR62">
            <v>1128.2099734349663</v>
          </cell>
        </row>
        <row r="63">
          <cell r="B63">
            <v>1061</v>
          </cell>
          <cell r="C63">
            <v>454.05892965349074</v>
          </cell>
          <cell r="D63">
            <v>516.28259404623611</v>
          </cell>
          <cell r="E63">
            <v>392.70277670710902</v>
          </cell>
          <cell r="F63">
            <v>447.20013409058322</v>
          </cell>
          <cell r="G63">
            <v>474.74074780235907</v>
          </cell>
          <cell r="H63">
            <v>491.59159459808092</v>
          </cell>
          <cell r="I63">
            <v>130.7004792926096</v>
          </cell>
          <cell r="J63">
            <v>145.41490645481147</v>
          </cell>
          <cell r="K63">
            <v>125.94786742251793</v>
          </cell>
          <cell r="L63">
            <v>155.93693192150752</v>
          </cell>
          <cell r="M63">
            <v>275.66400242689588</v>
          </cell>
          <cell r="N63">
            <v>178.51186121462959</v>
          </cell>
          <cell r="O63">
            <v>106.76396529749505</v>
          </cell>
          <cell r="P63">
            <v>74.142300407651405</v>
          </cell>
          <cell r="Q63">
            <v>1126.2603502877639</v>
          </cell>
          <cell r="R63">
            <v>1464.5950934122693</v>
          </cell>
          <cell r="S63">
            <v>1148.9448832883627</v>
          </cell>
          <cell r="T63">
            <v>1265.8166944393054</v>
          </cell>
          <cell r="U63">
            <v>1259.2534672112654</v>
          </cell>
          <cell r="V63">
            <v>1393.3555483366147</v>
          </cell>
          <cell r="W63">
            <v>576.06024181974578</v>
          </cell>
          <cell r="X63">
            <v>453.78898721123051</v>
          </cell>
          <cell r="Y63">
            <v>605.24200882200057</v>
          </cell>
          <cell r="Z63">
            <v>622.04933186660719</v>
          </cell>
          <cell r="AA63">
            <v>1053.8108321203065</v>
          </cell>
          <cell r="AB63">
            <v>576.40992273328254</v>
          </cell>
          <cell r="AC63">
            <v>509.65571104631789</v>
          </cell>
          <cell r="AD63">
            <v>574.63765967038739</v>
          </cell>
          <cell r="AE63">
            <v>4390.9139439644177</v>
          </cell>
          <cell r="AF63">
            <v>5272.8632596905763</v>
          </cell>
          <cell r="AG63">
            <v>2403.4509024907634</v>
          </cell>
          <cell r="AH63">
            <v>2119.1390286644473</v>
          </cell>
          <cell r="AI63">
            <v>1764.1412324606551</v>
          </cell>
          <cell r="AJ63">
            <v>1844.6244041498687</v>
          </cell>
          <cell r="AK63">
            <v>604.03209995465659</v>
          </cell>
          <cell r="AL63">
            <v>457.4682771986337</v>
          </cell>
          <cell r="AM63">
            <v>206.16116417263615</v>
          </cell>
          <cell r="AN63">
            <v>207.55629706040764</v>
          </cell>
          <cell r="AO63">
            <v>438.02135927197355</v>
          </cell>
          <cell r="AP63">
            <v>271.07455468032498</v>
          </cell>
          <cell r="AQ63">
            <v>178.01951769072872</v>
          </cell>
          <cell r="AR63">
            <v>339.10944549689486</v>
          </cell>
        </row>
        <row r="64">
          <cell r="B64">
            <v>1062</v>
          </cell>
          <cell r="C64">
            <v>460.81242928058589</v>
          </cell>
          <cell r="D64">
            <v>450.15535074550269</v>
          </cell>
          <cell r="E64">
            <v>416.0561875575101</v>
          </cell>
          <cell r="F64">
            <v>452.23292761460374</v>
          </cell>
          <cell r="G64">
            <v>344.06176966161871</v>
          </cell>
          <cell r="H64">
            <v>458.12506677635315</v>
          </cell>
          <cell r="I64">
            <v>176.14191656189877</v>
          </cell>
          <cell r="J64">
            <v>279.58150298558996</v>
          </cell>
          <cell r="K64">
            <v>252.51337924204583</v>
          </cell>
          <cell r="L64">
            <v>350.18873146570007</v>
          </cell>
          <cell r="M64">
            <v>265.14548254851519</v>
          </cell>
          <cell r="N64">
            <v>232.07210953426255</v>
          </cell>
          <cell r="O64">
            <v>218.33735724483239</v>
          </cell>
          <cell r="P64">
            <v>108.21628905191957</v>
          </cell>
          <cell r="Q64">
            <v>1143.011917890421</v>
          </cell>
          <cell r="R64">
            <v>1277.0047365108314</v>
          </cell>
          <cell r="S64">
            <v>1217.2708119433346</v>
          </cell>
          <cell r="T64">
            <v>1280.0622046186043</v>
          </cell>
          <cell r="U64">
            <v>912.6264774761014</v>
          </cell>
          <cell r="V64">
            <v>1298.4988161703723</v>
          </cell>
          <cell r="W64">
            <v>776.34263928042355</v>
          </cell>
          <cell r="X64">
            <v>872.47593919988094</v>
          </cell>
          <cell r="Y64">
            <v>1213.4521054983982</v>
          </cell>
          <cell r="Z64">
            <v>1396.9408256993463</v>
          </cell>
          <cell r="AA64">
            <v>1013.6005395607987</v>
          </cell>
          <cell r="AB64">
            <v>749.35450123597388</v>
          </cell>
          <cell r="AC64">
            <v>1042.2700275745549</v>
          </cell>
          <cell r="AD64">
            <v>838.72707937440521</v>
          </cell>
          <cell r="AE64">
            <v>4456.222726033302</v>
          </cell>
          <cell r="AF64">
            <v>4597.4968698761049</v>
          </cell>
          <cell r="AG64">
            <v>2546.380313011578</v>
          </cell>
          <cell r="AH64">
            <v>2142.987834527733</v>
          </cell>
          <cell r="AI64">
            <v>1278.5368797247911</v>
          </cell>
          <cell r="AJ64">
            <v>1719.0462319018425</v>
          </cell>
          <cell r="AK64">
            <v>814.03964489468933</v>
          </cell>
          <cell r="AL64">
            <v>879.54991428040466</v>
          </cell>
          <cell r="AM64">
            <v>413.33333623717346</v>
          </cell>
          <cell r="AN64">
            <v>466.11072489157567</v>
          </cell>
          <cell r="AO64">
            <v>421.30776469997494</v>
          </cell>
          <cell r="AP64">
            <v>352.40707994236209</v>
          </cell>
          <cell r="AQ64">
            <v>364.05833112593604</v>
          </cell>
          <cell r="AR64">
            <v>494.9558561355488</v>
          </cell>
        </row>
        <row r="65">
          <cell r="B65">
            <v>1063</v>
          </cell>
          <cell r="C65">
            <v>529.92297041584629</v>
          </cell>
          <cell r="D65">
            <v>481.40513523557735</v>
          </cell>
          <cell r="E65">
            <v>444.04507334946544</v>
          </cell>
          <cell r="F65">
            <v>463.88410725275759</v>
          </cell>
          <cell r="G65">
            <v>654.08559588644357</v>
          </cell>
          <cell r="H65">
            <v>517.2264700058455</v>
          </cell>
          <cell r="I65">
            <v>533.17182398077989</v>
          </cell>
          <cell r="J65">
            <v>775.83394791747685</v>
          </cell>
          <cell r="K65">
            <v>558.84937014851869</v>
          </cell>
          <cell r="L65">
            <v>1043.3608233015541</v>
          </cell>
          <cell r="M65">
            <v>862.94230543055755</v>
          </cell>
          <cell r="N65">
            <v>622.32170741483162</v>
          </cell>
          <cell r="O65">
            <v>174.68647924996037</v>
          </cell>
          <cell r="P65">
            <v>124.74697948289122</v>
          </cell>
          <cell r="Q65">
            <v>1314.4356190540018</v>
          </cell>
          <cell r="R65">
            <v>1365.6544054366354</v>
          </cell>
          <cell r="S65">
            <v>1299.1589192525266</v>
          </cell>
          <cell r="T65">
            <v>1313.0413040678434</v>
          </cell>
          <cell r="U65">
            <v>1734.9670494597008</v>
          </cell>
          <cell r="V65">
            <v>1466.0144307764774</v>
          </cell>
          <cell r="W65">
            <v>2349.9461632900834</v>
          </cell>
          <cell r="X65">
            <v>2421.1059928644154</v>
          </cell>
          <cell r="Y65">
            <v>2685.5485713220282</v>
          </cell>
          <cell r="Z65">
            <v>4162.0794704183145</v>
          </cell>
          <cell r="AA65">
            <v>3298.8636200287046</v>
          </cell>
          <cell r="AB65">
            <v>2009.4597907695222</v>
          </cell>
          <cell r="AC65">
            <v>833.89523369834285</v>
          </cell>
          <cell r="AD65">
            <v>966.84769621203566</v>
          </cell>
          <cell r="AE65">
            <v>5124.5466349526178</v>
          </cell>
          <cell r="AF65">
            <v>4916.6551030049295</v>
          </cell>
          <cell r="AG65">
            <v>2717.6801275442313</v>
          </cell>
          <cell r="AH65">
            <v>2198.1990646213967</v>
          </cell>
          <cell r="AI65">
            <v>2430.588430850803</v>
          </cell>
          <cell r="AJ65">
            <v>1940.8154645628624</v>
          </cell>
          <cell r="AK65">
            <v>2464.0529110437265</v>
          </cell>
          <cell r="AL65">
            <v>2440.7361542148078</v>
          </cell>
          <cell r="AM65">
            <v>914.76766621587421</v>
          </cell>
          <cell r="AN65">
            <v>1388.7416297979657</v>
          </cell>
          <cell r="AO65">
            <v>1371.1879616861577</v>
          </cell>
          <cell r="AP65">
            <v>945.01048029826859</v>
          </cell>
          <cell r="AQ65">
            <v>291.27433302534956</v>
          </cell>
          <cell r="AR65">
            <v>570.56334652775558</v>
          </cell>
        </row>
        <row r="66">
          <cell r="B66">
            <v>1064</v>
          </cell>
          <cell r="C66">
            <v>528.5619133143291</v>
          </cell>
          <cell r="D66">
            <v>489.39806833356732</v>
          </cell>
          <cell r="E66">
            <v>579.28073064213913</v>
          </cell>
          <cell r="F66">
            <v>608.58740372073362</v>
          </cell>
          <cell r="G66">
            <v>760.31166514882432</v>
          </cell>
          <cell r="H66">
            <v>783.27463648485548</v>
          </cell>
          <cell r="I66">
            <v>491.90092043083121</v>
          </cell>
          <cell r="J66">
            <v>635.87701806861583</v>
          </cell>
          <cell r="K66">
            <v>510.84931291939489</v>
          </cell>
          <cell r="L66">
            <v>612.129243797752</v>
          </cell>
          <cell r="M66">
            <v>834.12020402946757</v>
          </cell>
          <cell r="N66">
            <v>602.99129016647851</v>
          </cell>
          <cell r="O66">
            <v>380.55126104550175</v>
          </cell>
          <cell r="P66">
            <v>236.38239368847584</v>
          </cell>
          <cell r="Q66">
            <v>1311.0596153068973</v>
          </cell>
          <cell r="R66">
            <v>1388.3288297389204</v>
          </cell>
          <cell r="S66">
            <v>1694.8228302323118</v>
          </cell>
          <cell r="T66">
            <v>1722.6293932620708</v>
          </cell>
          <cell r="U66">
            <v>2016.7325112324604</v>
          </cell>
          <cell r="V66">
            <v>2220.09503948052</v>
          </cell>
          <cell r="W66">
            <v>2168.0453255289849</v>
          </cell>
          <cell r="X66">
            <v>1984.3494388240338</v>
          </cell>
          <cell r="Y66">
            <v>2454.8844746965083</v>
          </cell>
          <cell r="Z66">
            <v>2441.8499352806934</v>
          </cell>
          <cell r="AA66">
            <v>3188.6822311148835</v>
          </cell>
          <cell r="AB66">
            <v>1947.0424016015907</v>
          </cell>
          <cell r="AC66">
            <v>1816.6253285673783</v>
          </cell>
          <cell r="AD66">
            <v>1832.0746018073639</v>
          </cell>
          <cell r="AE66">
            <v>5111.3847209029491</v>
          </cell>
          <cell r="AF66">
            <v>4998.2879989335916</v>
          </cell>
          <cell r="AG66">
            <v>3545.3601997211294</v>
          </cell>
          <cell r="AH66">
            <v>2883.9019071424077</v>
          </cell>
          <cell r="AI66">
            <v>2825.3255365563441</v>
          </cell>
          <cell r="AJ66">
            <v>2939.121672315961</v>
          </cell>
          <cell r="AK66">
            <v>2273.319482419558</v>
          </cell>
          <cell r="AL66">
            <v>2000.4384079870865</v>
          </cell>
          <cell r="AM66">
            <v>836.19747776232941</v>
          </cell>
          <cell r="AN66">
            <v>814.76067022404584</v>
          </cell>
          <cell r="AO66">
            <v>1325.3905564332608</v>
          </cell>
          <cell r="AP66">
            <v>915.65677678675797</v>
          </cell>
          <cell r="AQ66">
            <v>634.53574208439704</v>
          </cell>
          <cell r="AR66">
            <v>1081.1574770163913</v>
          </cell>
        </row>
        <row r="67">
          <cell r="B67">
            <v>1065</v>
          </cell>
          <cell r="C67">
            <v>324.33570781005011</v>
          </cell>
          <cell r="D67">
            <v>358.35823261173329</v>
          </cell>
          <cell r="E67">
            <v>360.67297782743623</v>
          </cell>
          <cell r="F67">
            <v>332.17705637073777</v>
          </cell>
          <cell r="G67">
            <v>253.51464677091985</v>
          </cell>
          <cell r="H67">
            <v>298.72725307048762</v>
          </cell>
          <cell r="I67">
            <v>238.55502787506745</v>
          </cell>
          <cell r="J67">
            <v>250.29016118450835</v>
          </cell>
          <cell r="K67">
            <v>231.58054545264343</v>
          </cell>
          <cell r="L67">
            <v>293.37587173924521</v>
          </cell>
          <cell r="M67">
            <v>324.93240238922203</v>
          </cell>
          <cell r="N67">
            <v>309.99128217790599</v>
          </cell>
          <cell r="O67">
            <v>200.90681728248879</v>
          </cell>
          <cell r="P67">
            <v>114.40054374655566</v>
          </cell>
          <cell r="Q67">
            <v>804.49127642471569</v>
          </cell>
          <cell r="R67">
            <v>1016.5938484457871</v>
          </cell>
          <cell r="S67">
            <v>1055.2341286964681</v>
          </cell>
          <cell r="T67">
            <v>940.23957376232852</v>
          </cell>
          <cell r="U67">
            <v>672.44954096087747</v>
          </cell>
          <cell r="V67">
            <v>846.70543613632572</v>
          </cell>
          <cell r="W67">
            <v>1051.4274147179658</v>
          </cell>
          <cell r="X67">
            <v>781.06792158992994</v>
          </cell>
          <cell r="Y67">
            <v>1112.8594505189155</v>
          </cell>
          <cell r="Z67">
            <v>1170.3081672341821</v>
          </cell>
          <cell r="AA67">
            <v>1242.1545153885045</v>
          </cell>
          <cell r="AB67">
            <v>1000.9533808698782</v>
          </cell>
          <cell r="AC67">
            <v>959.06241896170843</v>
          </cell>
          <cell r="AD67">
            <v>886.65795857551154</v>
          </cell>
          <cell r="AE67">
            <v>3136.4435075322162</v>
          </cell>
          <cell r="AF67">
            <v>3659.960611371755</v>
          </cell>
          <cell r="AG67">
            <v>2207.4195688967993</v>
          </cell>
          <cell r="AH67">
            <v>1574.0812913967404</v>
          </cell>
          <cell r="AI67">
            <v>942.06289110760804</v>
          </cell>
          <cell r="AJ67">
            <v>1120.9296238048951</v>
          </cell>
          <cell r="AK67">
            <v>1102.4817599905039</v>
          </cell>
          <cell r="AL67">
            <v>787.40076673244528</v>
          </cell>
          <cell r="AM67">
            <v>379.06886259604266</v>
          </cell>
          <cell r="AN67">
            <v>390.49126358159617</v>
          </cell>
          <cell r="AO67">
            <v>516.30728464003607</v>
          </cell>
          <cell r="AP67">
            <v>470.72921765196543</v>
          </cell>
          <cell r="AQ67">
            <v>334.9944394979039</v>
          </cell>
          <cell r="AR67">
            <v>523.24118271402097</v>
          </cell>
        </row>
        <row r="68">
          <cell r="B68">
            <v>1066</v>
          </cell>
          <cell r="C68">
            <v>2629.1071806944301</v>
          </cell>
          <cell r="D68">
            <v>2329.7895245595646</v>
          </cell>
          <cell r="E68">
            <v>2656.9737756965251</v>
          </cell>
          <cell r="F68">
            <v>2817.0987689072495</v>
          </cell>
          <cell r="G68">
            <v>3111.8922033512881</v>
          </cell>
          <cell r="H68">
            <v>3307.1902901683375</v>
          </cell>
          <cell r="I68">
            <v>1754.0630285337515</v>
          </cell>
          <cell r="J68">
            <v>2172.3618522212619</v>
          </cell>
          <cell r="K68">
            <v>1994.2556980777897</v>
          </cell>
          <cell r="L68">
            <v>2562.4353098354181</v>
          </cell>
          <cell r="M68">
            <v>2730.0275791368595</v>
          </cell>
          <cell r="N68">
            <v>2015.6682320633765</v>
          </cell>
          <cell r="O68">
            <v>942.43219754432596</v>
          </cell>
          <cell r="P68">
            <v>500.14234443911562</v>
          </cell>
          <cell r="Q68">
            <v>6521.3102989356012</v>
          </cell>
          <cell r="R68">
            <v>6609.1678195288132</v>
          </cell>
          <cell r="S68">
            <v>7773.6053974853949</v>
          </cell>
          <cell r="T68">
            <v>7973.903359440651</v>
          </cell>
          <cell r="U68">
            <v>8254.3178878110666</v>
          </cell>
          <cell r="V68">
            <v>9373.8216658861893</v>
          </cell>
          <cell r="W68">
            <v>7731.0043379570361</v>
          </cell>
          <cell r="X68">
            <v>6779.1804073548692</v>
          </cell>
          <cell r="Y68">
            <v>9583.388345593572</v>
          </cell>
          <cell r="Z68">
            <v>10221.832331784371</v>
          </cell>
          <cell r="AA68">
            <v>10436.374026182624</v>
          </cell>
          <cell r="AB68">
            <v>6508.5376511909108</v>
          </cell>
          <cell r="AC68">
            <v>4498.8583031176231</v>
          </cell>
          <cell r="AD68">
            <v>3876.3381326228009</v>
          </cell>
          <cell r="AE68">
            <v>25424.416581120753</v>
          </cell>
          <cell r="AF68">
            <v>23794.452357156053</v>
          </cell>
          <cell r="AG68">
            <v>16261.423136956653</v>
          </cell>
          <cell r="AH68">
            <v>13349.333986524909</v>
          </cell>
          <cell r="AI68">
            <v>11563.821669654384</v>
          </cell>
          <cell r="AJ68">
            <v>12409.740088008852</v>
          </cell>
          <cell r="AK68">
            <v>8106.4000706994821</v>
          </cell>
          <cell r="AL68">
            <v>6834.1455371806624</v>
          </cell>
          <cell r="AM68">
            <v>3264.3512334701422</v>
          </cell>
          <cell r="AN68">
            <v>3410.6710822936393</v>
          </cell>
          <cell r="AO68">
            <v>4337.9272612158456</v>
          </cell>
          <cell r="AP68">
            <v>3060.8406896442066</v>
          </cell>
          <cell r="AQ68">
            <v>1571.422762310898</v>
          </cell>
          <cell r="AR68">
            <v>2287.533461461936</v>
          </cell>
        </row>
        <row r="69">
          <cell r="B69">
            <v>1067</v>
          </cell>
          <cell r="C69">
            <v>417.7427481719119</v>
          </cell>
          <cell r="D69">
            <v>388.47341101222145</v>
          </cell>
          <cell r="E69">
            <v>463.55969283816586</v>
          </cell>
          <cell r="F69">
            <v>487.69916692687627</v>
          </cell>
          <cell r="G69">
            <v>541.47748387116758</v>
          </cell>
          <cell r="H69">
            <v>536.7916644990629</v>
          </cell>
          <cell r="I69">
            <v>310.62624475508744</v>
          </cell>
          <cell r="J69">
            <v>385.07350387445865</v>
          </cell>
          <cell r="K69">
            <v>287.23239975125273</v>
          </cell>
          <cell r="L69">
            <v>352.77263906604901</v>
          </cell>
          <cell r="M69">
            <v>448.02880625734372</v>
          </cell>
          <cell r="N69">
            <v>312.37643839046513</v>
          </cell>
          <cell r="O69">
            <v>198.8509194153915</v>
          </cell>
          <cell r="P69">
            <v>124.95592558719905</v>
          </cell>
          <cell r="Q69">
            <v>1036.1806874832678</v>
          </cell>
          <cell r="R69">
            <v>1102.0248566401872</v>
          </cell>
          <cell r="S69">
            <v>1356.2535555544853</v>
          </cell>
          <cell r="T69">
            <v>1380.4507206054097</v>
          </cell>
          <cell r="U69">
            <v>1436.2731704367334</v>
          </cell>
          <cell r="V69">
            <v>1521.4695536894271</v>
          </cell>
          <cell r="W69">
            <v>1369.0801337351581</v>
          </cell>
          <cell r="X69">
            <v>1201.6795223079318</v>
          </cell>
          <cell r="Y69">
            <v>1380.2942295244511</v>
          </cell>
          <cell r="Z69">
            <v>1407.2483133265309</v>
          </cell>
          <cell r="AA69">
            <v>1712.7285571540176</v>
          </cell>
          <cell r="AB69">
            <v>1008.6549851152961</v>
          </cell>
          <cell r="AC69">
            <v>949.2482453650797</v>
          </cell>
          <cell r="AD69">
            <v>968.46712668177486</v>
          </cell>
          <cell r="AE69">
            <v>4039.7233445840743</v>
          </cell>
          <cell r="AF69">
            <v>3967.5309605916636</v>
          </cell>
          <cell r="AG69">
            <v>2837.1150605364733</v>
          </cell>
          <cell r="AH69">
            <v>2311.051048729199</v>
          </cell>
          <cell r="AI69">
            <v>2012.1355922535149</v>
          </cell>
          <cell r="AJ69">
            <v>2014.2309493488351</v>
          </cell>
          <cell r="AK69">
            <v>1435.5587977637504</v>
          </cell>
          <cell r="AL69">
            <v>1211.4226574634727</v>
          </cell>
          <cell r="AM69">
            <v>470.1641014862563</v>
          </cell>
          <cell r="AN69">
            <v>469.54997617647729</v>
          </cell>
          <cell r="AO69">
            <v>711.90356732154203</v>
          </cell>
          <cell r="AP69">
            <v>474.35113472662482</v>
          </cell>
          <cell r="AQ69">
            <v>331.56641070839396</v>
          </cell>
          <cell r="AR69">
            <v>571.51901686953056</v>
          </cell>
        </row>
        <row r="70">
          <cell r="B70">
            <v>1068</v>
          </cell>
          <cell r="C70">
            <v>188.45370786904138</v>
          </cell>
          <cell r="D70">
            <v>204.07637202555011</v>
          </cell>
          <cell r="E70">
            <v>176.42063661015126</v>
          </cell>
          <cell r="F70">
            <v>136.18512026761198</v>
          </cell>
          <cell r="G70">
            <v>364.59899558479822</v>
          </cell>
          <cell r="H70">
            <v>508.53413285032423</v>
          </cell>
          <cell r="I70">
            <v>197.29748852024431</v>
          </cell>
          <cell r="J70">
            <v>362.18210965668425</v>
          </cell>
          <cell r="K70">
            <v>212.49314576756521</v>
          </cell>
          <cell r="L70">
            <v>327.1150947081486</v>
          </cell>
          <cell r="M70">
            <v>631.09229754092428</v>
          </cell>
          <cell r="N70">
            <v>490.02040292354923</v>
          </cell>
          <cell r="O70">
            <v>287.63051380590764</v>
          </cell>
          <cell r="P70">
            <v>185.52144987394132</v>
          </cell>
          <cell r="Q70">
            <v>467.445798719538</v>
          </cell>
          <cell r="R70">
            <v>578.92568255599622</v>
          </cell>
          <cell r="S70">
            <v>516.16031197784889</v>
          </cell>
          <cell r="T70">
            <v>385.47707307719656</v>
          </cell>
          <cell r="U70">
            <v>967.10162642925457</v>
          </cell>
          <cell r="V70">
            <v>1441.3770766460425</v>
          </cell>
          <cell r="W70">
            <v>869.58547943004385</v>
          </cell>
          <cell r="X70">
            <v>1130.2434993362087</v>
          </cell>
          <cell r="Y70">
            <v>1021.1350222693293</v>
          </cell>
          <cell r="Z70">
            <v>1304.897586474963</v>
          </cell>
          <cell r="AA70">
            <v>2412.5453209752495</v>
          </cell>
          <cell r="AB70">
            <v>1582.2624931757034</v>
          </cell>
          <cell r="AC70">
            <v>1373.0525428115309</v>
          </cell>
          <cell r="AD70">
            <v>1437.8783931448791</v>
          </cell>
          <cell r="AE70">
            <v>1822.4154611505044</v>
          </cell>
          <cell r="AF70">
            <v>2084.259311922689</v>
          </cell>
          <cell r="AG70">
            <v>1079.7436723879096</v>
          </cell>
          <cell r="AH70">
            <v>645.33791804275586</v>
          </cell>
          <cell r="AI70">
            <v>1354.8534108402621</v>
          </cell>
          <cell r="AJ70">
            <v>1908.1987611400089</v>
          </cell>
          <cell r="AK70">
            <v>911.81009397722664</v>
          </cell>
          <cell r="AL70">
            <v>1139.4074361165863</v>
          </cell>
          <cell r="AM70">
            <v>347.82513754825686</v>
          </cell>
          <cell r="AN70">
            <v>435.39908688445541</v>
          </cell>
          <cell r="AO70">
            <v>1002.7856505067476</v>
          </cell>
          <cell r="AP70">
            <v>744.10776742205928</v>
          </cell>
          <cell r="AQ70">
            <v>479.59857240395638</v>
          </cell>
          <cell r="AR70">
            <v>848.53148133558261</v>
          </cell>
        </row>
        <row r="71">
          <cell r="B71">
            <v>1069</v>
          </cell>
          <cell r="C71">
            <v>823.81483675561788</v>
          </cell>
          <cell r="D71">
            <v>732.39930762133019</v>
          </cell>
          <cell r="E71">
            <v>770.62204863851821</v>
          </cell>
          <cell r="F71">
            <v>732.5272113817706</v>
          </cell>
          <cell r="G71">
            <v>730.06545322226316</v>
          </cell>
          <cell r="H71">
            <v>856.13179932569176</v>
          </cell>
          <cell r="I71">
            <v>357.94710463571141</v>
          </cell>
          <cell r="J71">
            <v>401.89540017722908</v>
          </cell>
          <cell r="K71">
            <v>337.99831645128859</v>
          </cell>
          <cell r="L71">
            <v>394.22497577854642</v>
          </cell>
          <cell r="M71">
            <v>432.82937786264665</v>
          </cell>
          <cell r="N71">
            <v>383.72949619367955</v>
          </cell>
          <cell r="O71">
            <v>312.19099197692225</v>
          </cell>
          <cell r="P71">
            <v>201.67959525929041</v>
          </cell>
          <cell r="Q71">
            <v>2043.4131475504753</v>
          </cell>
          <cell r="R71">
            <v>2077.6769248677779</v>
          </cell>
          <cell r="S71">
            <v>2254.637125707884</v>
          </cell>
          <cell r="T71">
            <v>2073.4456513161417</v>
          </cell>
          <cell r="U71">
            <v>1936.5042025927621</v>
          </cell>
          <cell r="V71">
            <v>2426.5996526510148</v>
          </cell>
          <cell r="W71">
            <v>1577.6460558609838</v>
          </cell>
          <cell r="X71">
            <v>1254.1747683065166</v>
          </cell>
          <cell r="Y71">
            <v>1624.2496535583059</v>
          </cell>
          <cell r="Z71">
            <v>1572.6061797317643</v>
          </cell>
          <cell r="AA71">
            <v>1654.6240453448763</v>
          </cell>
          <cell r="AB71">
            <v>1239.0520593225062</v>
          </cell>
          <cell r="AC71">
            <v>1490.2961083816804</v>
          </cell>
          <cell r="AD71">
            <v>1563.1116108599942</v>
          </cell>
          <cell r="AE71">
            <v>7966.5871932427581</v>
          </cell>
          <cell r="AF71">
            <v>7480.0921919778648</v>
          </cell>
          <cell r="AG71">
            <v>4716.4226181698868</v>
          </cell>
          <cell r="AH71">
            <v>3471.2131881503597</v>
          </cell>
          <cell r="AI71">
            <v>2712.9303190984069</v>
          </cell>
          <cell r="AJ71">
            <v>3212.5073486988258</v>
          </cell>
          <cell r="AK71">
            <v>1654.2520919280478</v>
          </cell>
          <cell r="AL71">
            <v>1264.3435313164834</v>
          </cell>
          <cell r="AM71">
            <v>553.26166162246932</v>
          </cell>
          <cell r="AN71">
            <v>524.72416362860633</v>
          </cell>
          <cell r="AO71">
            <v>687.75215753648035</v>
          </cell>
          <cell r="AP71">
            <v>582.70246912804259</v>
          </cell>
          <cell r="AQ71">
            <v>520.55100861288281</v>
          </cell>
          <cell r="AR71">
            <v>922.43503830315808</v>
          </cell>
        </row>
        <row r="72">
          <cell r="B72">
            <v>1070</v>
          </cell>
          <cell r="C72">
            <v>1599.6508692432278</v>
          </cell>
          <cell r="D72">
            <v>1468.2219633636139</v>
          </cell>
          <cell r="E72">
            <v>1757.0231031027686</v>
          </cell>
          <cell r="F72">
            <v>1876.7452814589442</v>
          </cell>
          <cell r="G72">
            <v>2009.5673921244882</v>
          </cell>
          <cell r="H72">
            <v>2151.9130180210368</v>
          </cell>
          <cell r="I72">
            <v>1293.5159131897292</v>
          </cell>
          <cell r="J72">
            <v>1625.6908785756705</v>
          </cell>
          <cell r="K72">
            <v>1331.5306509746235</v>
          </cell>
          <cell r="L72">
            <v>1605.2950252744083</v>
          </cell>
          <cell r="M72">
            <v>2188.4086779822956</v>
          </cell>
          <cell r="N72">
            <v>1707.3808841399114</v>
          </cell>
          <cell r="O72">
            <v>1098.8588960370103</v>
          </cell>
          <cell r="P72">
            <v>666.91751596393067</v>
          </cell>
          <cell r="Q72">
            <v>3967.8183395862075</v>
          </cell>
          <cell r="R72">
            <v>4165.065234389639</v>
          </cell>
          <cell r="S72">
            <v>5140.5867843786573</v>
          </cell>
          <cell r="T72">
            <v>5312.1976658435633</v>
          </cell>
          <cell r="U72">
            <v>5330.3928888382816</v>
          </cell>
          <cell r="V72">
            <v>6099.3311849622623</v>
          </cell>
          <cell r="W72">
            <v>5701.1503996213614</v>
          </cell>
          <cell r="X72">
            <v>5073.2117861427087</v>
          </cell>
          <cell r="Y72">
            <v>6398.6655947130594</v>
          </cell>
          <cell r="Z72">
            <v>6403.6959405060998</v>
          </cell>
          <cell r="AA72">
            <v>8365.8684110392769</v>
          </cell>
          <cell r="AB72">
            <v>5513.0862274753745</v>
          </cell>
          <cell r="AC72">
            <v>5245.587408062057</v>
          </cell>
          <cell r="AD72">
            <v>5168.924061697332</v>
          </cell>
          <cell r="AE72">
            <v>15469.202009957415</v>
          </cell>
          <cell r="AF72">
            <v>14995.14749667785</v>
          </cell>
          <cell r="AG72">
            <v>10753.473143886289</v>
          </cell>
          <cell r="AH72">
            <v>8893.2982564712474</v>
          </cell>
          <cell r="AI72">
            <v>7467.5719585190054</v>
          </cell>
          <cell r="AJ72">
            <v>8074.733808039965</v>
          </cell>
          <cell r="AK72">
            <v>5977.9821588836139</v>
          </cell>
          <cell r="AL72">
            <v>5114.3450393832545</v>
          </cell>
          <cell r="AM72">
            <v>2179.5518634355012</v>
          </cell>
          <cell r="AN72">
            <v>2136.6913343092051</v>
          </cell>
          <cell r="AO72">
            <v>3477.3120005996921</v>
          </cell>
          <cell r="AP72">
            <v>2592.698937139287</v>
          </cell>
          <cell r="AQ72">
            <v>1832.2505176497498</v>
          </cell>
          <cell r="AR72">
            <v>3050.3238743231091</v>
          </cell>
        </row>
        <row r="73">
          <cell r="B73">
            <v>1071</v>
          </cell>
          <cell r="C73">
            <v>217.64627877546565</v>
          </cell>
          <cell r="D73">
            <v>201.73371988922085</v>
          </cell>
          <cell r="E73">
            <v>173.83016430448475</v>
          </cell>
          <cell r="F73">
            <v>174.30218840342621</v>
          </cell>
          <cell r="G73">
            <v>234.08113072644809</v>
          </cell>
          <cell r="H73">
            <v>266.18688057073399</v>
          </cell>
          <cell r="I73">
            <v>119.25603036330816</v>
          </cell>
          <cell r="J73">
            <v>157.02531803494347</v>
          </cell>
          <cell r="K73">
            <v>99.301973281078716</v>
          </cell>
          <cell r="L73">
            <v>107.13073721718258</v>
          </cell>
          <cell r="M73">
            <v>146.86989960244449</v>
          </cell>
          <cell r="N73">
            <v>129.68672779444702</v>
          </cell>
          <cell r="O73">
            <v>62.678999659289381</v>
          </cell>
          <cell r="P73">
            <v>45.866329436221889</v>
          </cell>
          <cell r="Q73">
            <v>539.85586047068682</v>
          </cell>
          <cell r="R73">
            <v>572.28002596403223</v>
          </cell>
          <cell r="S73">
            <v>508.58127236460069</v>
          </cell>
          <cell r="T73">
            <v>493.36885912845241</v>
          </cell>
          <cell r="U73">
            <v>620.90199090879162</v>
          </cell>
          <cell r="V73">
            <v>754.47377663339705</v>
          </cell>
          <cell r="W73">
            <v>525.6190188541625</v>
          </cell>
          <cell r="X73">
            <v>490.02101486577436</v>
          </cell>
          <cell r="Y73">
            <v>477.19526355301565</v>
          </cell>
          <cell r="Z73">
            <v>427.35612844986417</v>
          </cell>
          <cell r="AA73">
            <v>561.4555754501265</v>
          </cell>
          <cell r="AB73">
            <v>418.75490087267798</v>
          </cell>
          <cell r="AC73">
            <v>299.20872693341744</v>
          </cell>
          <cell r="AD73">
            <v>355.48560079721477</v>
          </cell>
          <cell r="AE73">
            <v>2104.7181718383194</v>
          </cell>
          <cell r="AF73">
            <v>2060.3334919893132</v>
          </cell>
          <cell r="AG73">
            <v>1063.8892568598646</v>
          </cell>
          <cell r="AH73">
            <v>825.96256590680207</v>
          </cell>
          <cell r="AI73">
            <v>869.84775662749178</v>
          </cell>
          <cell r="AJ73">
            <v>998.82671176823101</v>
          </cell>
          <cell r="AK73">
            <v>551.14159368410571</v>
          </cell>
          <cell r="AL73">
            <v>493.99407164860361</v>
          </cell>
          <cell r="AM73">
            <v>162.54511358726683</v>
          </cell>
          <cell r="AN73">
            <v>142.59392463449623</v>
          </cell>
          <cell r="AO73">
            <v>233.37161360798808</v>
          </cell>
          <cell r="AP73">
            <v>196.93241527833678</v>
          </cell>
          <cell r="AQ73">
            <v>104.51171664139983</v>
          </cell>
          <cell r="AR73">
            <v>209.7818041330963</v>
          </cell>
        </row>
        <row r="74">
          <cell r="B74">
            <v>1072</v>
          </cell>
          <cell r="C74">
            <v>756.9798800105051</v>
          </cell>
          <cell r="D74">
            <v>719.79843801891491</v>
          </cell>
          <cell r="E74">
            <v>898.04487079841988</v>
          </cell>
          <cell r="F74">
            <v>999.54512392003733</v>
          </cell>
          <cell r="G74">
            <v>1135.4833151970099</v>
          </cell>
          <cell r="H74">
            <v>1151.1631057255202</v>
          </cell>
          <cell r="I74">
            <v>685.51770543085172</v>
          </cell>
          <cell r="J74">
            <v>846.97330643433452</v>
          </cell>
          <cell r="K74">
            <v>711.59987039472082</v>
          </cell>
          <cell r="L74">
            <v>887.35725981698317</v>
          </cell>
          <cell r="M74">
            <v>1089.8283197909395</v>
          </cell>
          <cell r="N74">
            <v>858.41689993248417</v>
          </cell>
          <cell r="O74">
            <v>584.88605771600794</v>
          </cell>
          <cell r="P74">
            <v>356.77707961372374</v>
          </cell>
          <cell r="Q74">
            <v>1877.6338689606623</v>
          </cell>
          <cell r="R74">
            <v>2041.930664960413</v>
          </cell>
          <cell r="S74">
            <v>2627.4427390584956</v>
          </cell>
          <cell r="T74">
            <v>2829.2498330224225</v>
          </cell>
          <cell r="U74">
            <v>3011.8781845489439</v>
          </cell>
          <cell r="V74">
            <v>3262.829385263301</v>
          </cell>
          <cell r="W74">
            <v>3021.4081639143847</v>
          </cell>
          <cell r="X74">
            <v>2643.1070121495554</v>
          </cell>
          <cell r="Y74">
            <v>3419.5905325680337</v>
          </cell>
          <cell r="Z74">
            <v>3539.7643380208515</v>
          </cell>
          <cell r="AA74">
            <v>4166.2055198945764</v>
          </cell>
          <cell r="AB74">
            <v>2771.8047170440723</v>
          </cell>
          <cell r="AC74">
            <v>2792.0517826001328</v>
          </cell>
          <cell r="AD74">
            <v>2765.1899782719465</v>
          </cell>
          <cell r="AE74">
            <v>7320.2690077589259</v>
          </cell>
          <cell r="AF74">
            <v>7351.39782355843</v>
          </cell>
          <cell r="AG74">
            <v>5496.2859526900565</v>
          </cell>
          <cell r="AH74">
            <v>4736.5260462581673</v>
          </cell>
          <cell r="AI74">
            <v>4219.4670341297588</v>
          </cell>
          <cell r="AJ74">
            <v>4319.5684818703357</v>
          </cell>
          <cell r="AK74">
            <v>3168.1192097274024</v>
          </cell>
          <cell r="AL74">
            <v>2664.5371425394546</v>
          </cell>
          <cell r="AM74">
            <v>1164.8014429138618</v>
          </cell>
          <cell r="AN74">
            <v>1181.0966443150892</v>
          </cell>
          <cell r="AO74">
            <v>1731.702644542836</v>
          </cell>
          <cell r="AP74">
            <v>1303.5267085109142</v>
          </cell>
          <cell r="AQ74">
            <v>975.24603557487376</v>
          </cell>
          <cell r="AR74">
            <v>1631.8144563710589</v>
          </cell>
        </row>
        <row r="75">
          <cell r="B75">
            <v>1073</v>
          </cell>
          <cell r="C75">
            <v>216.00574021949473</v>
          </cell>
          <cell r="D75">
            <v>194.37741764407954</v>
          </cell>
          <cell r="E75">
            <v>235.94489844807222</v>
          </cell>
          <cell r="F75">
            <v>264.9003188335293</v>
          </cell>
          <cell r="G75">
            <v>291.46897695748822</v>
          </cell>
          <cell r="H75">
            <v>282.32143399269631</v>
          </cell>
          <cell r="I75">
            <v>165.99280839450836</v>
          </cell>
          <cell r="J75">
            <v>201.29063282247398</v>
          </cell>
          <cell r="K75">
            <v>163.48928929875314</v>
          </cell>
          <cell r="L75">
            <v>201.77818667613317</v>
          </cell>
          <cell r="M75">
            <v>253.15359100519885</v>
          </cell>
          <cell r="N75">
            <v>182.48430748066204</v>
          </cell>
          <cell r="O75">
            <v>115.40611669902876</v>
          </cell>
          <cell r="P75">
            <v>72.464389372199832</v>
          </cell>
          <cell r="Q75">
            <v>535.78662318001523</v>
          </cell>
          <cell r="R75">
            <v>551.41160177515337</v>
          </cell>
          <cell r="S75">
            <v>690.31262290282029</v>
          </cell>
          <cell r="T75">
            <v>749.81025357621184</v>
          </cell>
          <cell r="U75">
            <v>773.12369228317937</v>
          </cell>
          <cell r="V75">
            <v>800.20517191651822</v>
          </cell>
          <cell r="W75">
            <v>731.61060970559208</v>
          </cell>
          <cell r="X75">
            <v>628.15755709338953</v>
          </cell>
          <cell r="Y75">
            <v>785.64717212804055</v>
          </cell>
          <cell r="Z75">
            <v>804.91506829391733</v>
          </cell>
          <cell r="AA75">
            <v>967.75782852597672</v>
          </cell>
          <cell r="AB75">
            <v>589.23684319495896</v>
          </cell>
          <cell r="AC75">
            <v>550.91047153826401</v>
          </cell>
          <cell r="AD75">
            <v>561.63306087529111</v>
          </cell>
          <cell r="AE75">
            <v>2088.8535711211366</v>
          </cell>
          <cell r="AF75">
            <v>1985.2025922012972</v>
          </cell>
          <cell r="AG75">
            <v>1444.0488143939447</v>
          </cell>
          <cell r="AH75">
            <v>1255.2782558693968</v>
          </cell>
          <cell r="AI75">
            <v>1083.101550928792</v>
          </cell>
          <cell r="AJ75">
            <v>1059.3692257559744</v>
          </cell>
          <cell r="AK75">
            <v>767.13555431908264</v>
          </cell>
          <cell r="AL75">
            <v>633.25061548717883</v>
          </cell>
          <cell r="AM75">
            <v>267.61185323223498</v>
          </cell>
          <cell r="AN75">
            <v>268.57225378233539</v>
          </cell>
          <cell r="AO75">
            <v>402.25302926915464</v>
          </cell>
          <cell r="AP75">
            <v>277.10680987742683</v>
          </cell>
          <cell r="AQ75">
            <v>192.42954470709492</v>
          </cell>
          <cell r="AR75">
            <v>331.43507502691176</v>
          </cell>
        </row>
        <row r="76">
          <cell r="B76">
            <v>1074</v>
          </cell>
          <cell r="C76">
            <v>2680.0252471126182</v>
          </cell>
          <cell r="D76">
            <v>2499.5835297331555</v>
          </cell>
          <cell r="E76">
            <v>3240.4357762410273</v>
          </cell>
          <cell r="F76">
            <v>4050.3549897218813</v>
          </cell>
          <cell r="G76">
            <v>4521.8750578505515</v>
          </cell>
          <cell r="H76">
            <v>4427.9007044588961</v>
          </cell>
          <cell r="I76">
            <v>1855.1284522219701</v>
          </cell>
          <cell r="J76">
            <v>1471.265912205319</v>
          </cell>
          <cell r="K76">
            <v>646.87539085173864</v>
          </cell>
          <cell r="L76">
            <v>736.52585443135058</v>
          </cell>
          <cell r="M76">
            <v>1103.5689179864073</v>
          </cell>
          <cell r="N76">
            <v>1044.5729145447006</v>
          </cell>
          <cell r="O76">
            <v>753.65185175955014</v>
          </cell>
          <cell r="P76">
            <v>418.57728883417809</v>
          </cell>
          <cell r="Q76">
            <v>6647.6088817294431</v>
          </cell>
          <cell r="R76">
            <v>7090.8409763150903</v>
          </cell>
          <cell r="S76">
            <v>9480.6615220688454</v>
          </cell>
          <cell r="T76">
            <v>11464.681187588802</v>
          </cell>
          <cell r="U76">
            <v>11994.308201378608</v>
          </cell>
          <cell r="V76">
            <v>12550.336665307768</v>
          </cell>
          <cell r="W76">
            <v>8176.4485530398961</v>
          </cell>
          <cell r="X76">
            <v>4591.3055579727188</v>
          </cell>
          <cell r="Y76">
            <v>3108.5572866684747</v>
          </cell>
          <cell r="Z76">
            <v>2938.0815051698005</v>
          </cell>
          <cell r="AA76">
            <v>4218.7332024745201</v>
          </cell>
          <cell r="AB76">
            <v>3372.8974022519828</v>
          </cell>
          <cell r="AC76">
            <v>3597.6836315473552</v>
          </cell>
          <cell r="AD76">
            <v>3244.170633017281</v>
          </cell>
          <cell r="AE76">
            <v>25916.812684873083</v>
          </cell>
          <cell r="AF76">
            <v>25528.581266246027</v>
          </cell>
          <cell r="AG76">
            <v>19832.373878727569</v>
          </cell>
          <cell r="AH76">
            <v>19193.34249780621</v>
          </cell>
          <cell r="AI76">
            <v>16803.331659473635</v>
          </cell>
          <cell r="AJ76">
            <v>16615.039370791474</v>
          </cell>
          <cell r="AK76">
            <v>8573.4737986123801</v>
          </cell>
          <cell r="AL76">
            <v>4628.5315485644524</v>
          </cell>
          <cell r="AM76">
            <v>1058.8554326627705</v>
          </cell>
          <cell r="AN76">
            <v>980.33594191767804</v>
          </cell>
          <cell r="AO76">
            <v>1753.5360193970121</v>
          </cell>
          <cell r="AP76">
            <v>1586.2090939765985</v>
          </cell>
          <cell r="AQ76">
            <v>1256.6481469952257</v>
          </cell>
          <cell r="AR76">
            <v>1914.4740793543456</v>
          </cell>
        </row>
        <row r="77">
          <cell r="B77">
            <v>1075</v>
          </cell>
          <cell r="C77">
            <v>543.69552240610142</v>
          </cell>
          <cell r="D77">
            <v>510.69002145596954</v>
          </cell>
          <cell r="E77">
            <v>617.05841786044368</v>
          </cell>
          <cell r="F77">
            <v>693.76822458530694</v>
          </cell>
          <cell r="G77">
            <v>771.70906912574765</v>
          </cell>
          <cell r="H77">
            <v>752.45269813444656</v>
          </cell>
          <cell r="I77">
            <v>453.16599466251216</v>
          </cell>
          <cell r="J77">
            <v>532.14155722029329</v>
          </cell>
          <cell r="K77">
            <v>449.9613169120455</v>
          </cell>
          <cell r="L77">
            <v>567.72449719387964</v>
          </cell>
          <cell r="M77">
            <v>682.71179584824381</v>
          </cell>
          <cell r="N77">
            <v>574.46842772245486</v>
          </cell>
          <cell r="O77">
            <v>409.40009460430923</v>
          </cell>
          <cell r="P77">
            <v>254.61016330805134</v>
          </cell>
          <cell r="Q77">
            <v>1348.5974386238508</v>
          </cell>
          <cell r="R77">
            <v>1448.730033327515</v>
          </cell>
          <cell r="S77">
            <v>1805.3503920588269</v>
          </cell>
          <cell r="T77">
            <v>1963.7368905030721</v>
          </cell>
          <cell r="U77">
            <v>2046.9642125169751</v>
          </cell>
          <cell r="V77">
            <v>2132.7340689453272</v>
          </cell>
          <cell r="W77">
            <v>1997.3217686932646</v>
          </cell>
          <cell r="X77">
            <v>1660.6274019028804</v>
          </cell>
          <cell r="Y77">
            <v>2162.2874361693962</v>
          </cell>
          <cell r="Z77">
            <v>2264.7145856474935</v>
          </cell>
          <cell r="AA77">
            <v>2609.8768041793173</v>
          </cell>
          <cell r="AB77">
            <v>1854.9428580439533</v>
          </cell>
          <cell r="AC77">
            <v>1954.3400784766898</v>
          </cell>
          <cell r="AD77">
            <v>1973.3483796320795</v>
          </cell>
          <cell r="AE77">
            <v>5257.7321900173238</v>
          </cell>
          <cell r="AF77">
            <v>5215.745567019093</v>
          </cell>
          <cell r="AG77">
            <v>3776.5702186575809</v>
          </cell>
          <cell r="AH77">
            <v>3287.5466921666193</v>
          </cell>
          <cell r="AI77">
            <v>2867.6784004968795</v>
          </cell>
          <cell r="AJ77">
            <v>2823.4669290511765</v>
          </cell>
          <cell r="AK77">
            <v>2094.3060719098348</v>
          </cell>
          <cell r="AL77">
            <v>1674.0916549914741</v>
          </cell>
          <cell r="AM77">
            <v>736.53131907380453</v>
          </cell>
          <cell r="AN77">
            <v>755.65674491631512</v>
          </cell>
          <cell r="AO77">
            <v>1084.8073965978265</v>
          </cell>
          <cell r="AP77">
            <v>872.34412415620977</v>
          </cell>
          <cell r="AQ77">
            <v>682.63863355876902</v>
          </cell>
          <cell r="AR77">
            <v>1164.5270085031902</v>
          </cell>
        </row>
        <row r="78">
          <cell r="B78">
            <v>1076</v>
          </cell>
          <cell r="C78">
            <v>820.33556861245074</v>
          </cell>
          <cell r="D78">
            <v>761.50900958039938</v>
          </cell>
          <cell r="E78">
            <v>951.17739703548932</v>
          </cell>
          <cell r="F78">
            <v>1026.8999461537853</v>
          </cell>
          <cell r="G78">
            <v>1179.4390530859077</v>
          </cell>
          <cell r="H78">
            <v>1180.9939004543805</v>
          </cell>
          <cell r="I78">
            <v>721.04932207044521</v>
          </cell>
          <cell r="J78">
            <v>903.3370904577323</v>
          </cell>
          <cell r="K78">
            <v>760.58543870887479</v>
          </cell>
          <cell r="L78">
            <v>925.76187147135215</v>
          </cell>
          <cell r="M78">
            <v>1098.6893778941173</v>
          </cell>
          <cell r="N78">
            <v>899.8845084247132</v>
          </cell>
          <cell r="O78">
            <v>614.75633148927307</v>
          </cell>
          <cell r="P78">
            <v>378.50185401273717</v>
          </cell>
          <cell r="Q78">
            <v>2034.783074443756</v>
          </cell>
          <cell r="R78">
            <v>2160.2555884748799</v>
          </cell>
          <cell r="S78">
            <v>2782.8945152546085</v>
          </cell>
          <cell r="T78">
            <v>2906.6786797899053</v>
          </cell>
          <cell r="U78">
            <v>3128.4711157364463</v>
          </cell>
          <cell r="V78">
            <v>3347.3810818412931</v>
          </cell>
          <cell r="W78">
            <v>3178.0131877400941</v>
          </cell>
          <cell r="X78">
            <v>2818.9986390187614</v>
          </cell>
          <cell r="Y78">
            <v>3654.9904990500791</v>
          </cell>
          <cell r="Z78">
            <v>3692.9644986615763</v>
          </cell>
          <cell r="AA78">
            <v>4200.0796526466484</v>
          </cell>
          <cell r="AB78">
            <v>2905.7024919275095</v>
          </cell>
          <cell r="AC78">
            <v>2934.6425488445448</v>
          </cell>
          <cell r="AD78">
            <v>2933.5671860046041</v>
          </cell>
          <cell r="AE78">
            <v>7932.9414129113766</v>
          </cell>
          <cell r="AF78">
            <v>7777.393475675166</v>
          </cell>
          <cell r="AG78">
            <v>5821.4718839098468</v>
          </cell>
          <cell r="AH78">
            <v>4866.1518379310546</v>
          </cell>
          <cell r="AI78">
            <v>4382.806983295699</v>
          </cell>
          <cell r="AJ78">
            <v>4431.5041059874038</v>
          </cell>
          <cell r="AK78">
            <v>3332.3285311450254</v>
          </cell>
          <cell r="AL78">
            <v>2841.8548866566466</v>
          </cell>
          <cell r="AM78">
            <v>1244.9847917706174</v>
          </cell>
          <cell r="AN78">
            <v>1232.2142268325913</v>
          </cell>
          <cell r="AO78">
            <v>1745.7825849078145</v>
          </cell>
          <cell r="AP78">
            <v>1366.4962693524424</v>
          </cell>
          <cell r="AQ78">
            <v>1025.0520887276361</v>
          </cell>
          <cell r="AR78">
            <v>1731.1784653037287</v>
          </cell>
        </row>
        <row r="79">
          <cell r="B79">
            <v>1077</v>
          </cell>
          <cell r="C79">
            <v>795.82250876405681</v>
          </cell>
          <cell r="D79">
            <v>742.71378861580183</v>
          </cell>
          <cell r="E79">
            <v>852.464778376303</v>
          </cell>
          <cell r="F79">
            <v>889.69198562115992</v>
          </cell>
          <cell r="G79">
            <v>1020.20809395095</v>
          </cell>
          <cell r="H79">
            <v>1029.9405377063736</v>
          </cell>
          <cell r="I79">
            <v>583.8905300296251</v>
          </cell>
          <cell r="J79">
            <v>703.20635197232468</v>
          </cell>
          <cell r="K79">
            <v>540.20473774575373</v>
          </cell>
          <cell r="L79">
            <v>678.11204765153354</v>
          </cell>
          <cell r="M79">
            <v>854.12547635553051</v>
          </cell>
          <cell r="N79">
            <v>656.43050288783377</v>
          </cell>
          <cell r="O79">
            <v>374.13017573823788</v>
          </cell>
          <cell r="P79">
            <v>244.61313984668698</v>
          </cell>
          <cell r="Q79">
            <v>1973.980201581976</v>
          </cell>
          <cell r="R79">
            <v>2106.9371370651397</v>
          </cell>
          <cell r="S79">
            <v>2494.087394827608</v>
          </cell>
          <cell r="T79">
            <v>2518.3064191121248</v>
          </cell>
          <cell r="U79">
            <v>2706.1097778772687</v>
          </cell>
          <cell r="V79">
            <v>2919.2390155557268</v>
          </cell>
          <cell r="W79">
            <v>2573.488037271065</v>
          </cell>
          <cell r="X79">
            <v>2194.4607058643587</v>
          </cell>
          <cell r="Y79">
            <v>2595.951859602083</v>
          </cell>
          <cell r="Z79">
            <v>2705.0624952956005</v>
          </cell>
          <cell r="AA79">
            <v>3265.1585664039371</v>
          </cell>
          <cell r="AB79">
            <v>2119.5961594642613</v>
          </cell>
          <cell r="AC79">
            <v>1785.9731999316186</v>
          </cell>
          <cell r="AD79">
            <v>1895.8667512779161</v>
          </cell>
          <cell r="AE79">
            <v>7695.891265302369</v>
          </cell>
          <cell r="AF79">
            <v>7585.435367412626</v>
          </cell>
          <cell r="AG79">
            <v>5217.3230301812227</v>
          </cell>
          <cell r="AH79">
            <v>4215.9670055865245</v>
          </cell>
          <cell r="AI79">
            <v>3791.1031917113673</v>
          </cell>
          <cell r="AJ79">
            <v>3864.698810055349</v>
          </cell>
          <cell r="AK79">
            <v>2698.449346982422</v>
          </cell>
          <cell r="AL79">
            <v>2212.2532427711176</v>
          </cell>
          <cell r="AM79">
            <v>884.24869673757371</v>
          </cell>
          <cell r="AN79">
            <v>902.58557654224683</v>
          </cell>
          <cell r="AO79">
            <v>1357.1782998445244</v>
          </cell>
          <cell r="AP79">
            <v>996.80550658175798</v>
          </cell>
          <cell r="AQ79">
            <v>623.82914734276312</v>
          </cell>
          <cell r="AR79">
            <v>1118.8029742614247</v>
          </cell>
        </row>
        <row r="80">
          <cell r="B80">
            <v>1078</v>
          </cell>
          <cell r="C80">
            <v>7110.0583291944304</v>
          </cell>
          <cell r="D80">
            <v>6778.8446738293806</v>
          </cell>
          <cell r="E80">
            <v>6814.3624474744393</v>
          </cell>
          <cell r="F80">
            <v>6457.3170263604679</v>
          </cell>
          <cell r="G80">
            <v>6980.3148708313529</v>
          </cell>
          <cell r="H80">
            <v>7110.4148942697157</v>
          </cell>
          <cell r="I80">
            <v>3552.6781281458507</v>
          </cell>
          <cell r="J80">
            <v>4367.8098518730003</v>
          </cell>
          <cell r="K80">
            <v>3310.0395475602809</v>
          </cell>
          <cell r="L80">
            <v>2733.5075250375066</v>
          </cell>
          <cell r="M80">
            <v>2015.6490020325773</v>
          </cell>
          <cell r="N80">
            <v>1870.2725734015714</v>
          </cell>
          <cell r="O80">
            <v>863.1129955455408</v>
          </cell>
          <cell r="P80">
            <v>496.4060361990376</v>
          </cell>
          <cell r="Q80">
            <v>17635.985686959149</v>
          </cell>
          <cell r="R80">
            <v>19230.287371271072</v>
          </cell>
          <cell r="S80">
            <v>19937.029558457889</v>
          </cell>
          <cell r="T80">
            <v>18277.677196757286</v>
          </cell>
          <cell r="U80">
            <v>18515.338622207604</v>
          </cell>
          <cell r="V80">
            <v>20153.591218348887</v>
          </cell>
          <cell r="W80">
            <v>15658.371206318461</v>
          </cell>
          <cell r="X80">
            <v>13630.404594240286</v>
          </cell>
          <cell r="Y80">
            <v>15906.382744258135</v>
          </cell>
          <cell r="Z80">
            <v>10904.257949988565</v>
          </cell>
          <cell r="AA80">
            <v>7705.4411653103498</v>
          </cell>
          <cell r="AB80">
            <v>6039.0590417317781</v>
          </cell>
          <cell r="AC80">
            <v>4120.2147768897166</v>
          </cell>
          <cell r="AD80">
            <v>3847.3799884718806</v>
          </cell>
          <cell r="AE80">
            <v>68756.83357639295</v>
          </cell>
          <cell r="AF80">
            <v>69233.248294601639</v>
          </cell>
          <cell r="AG80">
            <v>41705.805371722294</v>
          </cell>
          <cell r="AH80">
            <v>30599.169114399574</v>
          </cell>
          <cell r="AI80">
            <v>25938.917896128132</v>
          </cell>
          <cell r="AJ80">
            <v>26680.775224247147</v>
          </cell>
          <cell r="AK80">
            <v>16418.697481610976</v>
          </cell>
          <cell r="AL80">
            <v>13740.918979915536</v>
          </cell>
          <cell r="AM80">
            <v>5418.1275201209828</v>
          </cell>
          <cell r="AN80">
            <v>3638.3728530014255</v>
          </cell>
          <cell r="AO80">
            <v>3202.8023532729658</v>
          </cell>
          <cell r="AP80">
            <v>2840.0538850250218</v>
          </cell>
          <cell r="AQ80">
            <v>1439.164972483673</v>
          </cell>
          <cell r="AR80">
            <v>2270.4444662657793</v>
          </cell>
        </row>
        <row r="81">
          <cell r="B81">
            <v>1079</v>
          </cell>
          <cell r="C81">
            <v>139.01500323781366</v>
          </cell>
          <cell r="D81">
            <v>128.12645990614362</v>
          </cell>
          <cell r="E81">
            <v>151.22716883238854</v>
          </cell>
          <cell r="F81">
            <v>195.5825300266691</v>
          </cell>
          <cell r="G81">
            <v>220.83189070634151</v>
          </cell>
          <cell r="H81">
            <v>219.95439922040464</v>
          </cell>
          <cell r="I81">
            <v>124.86552099985151</v>
          </cell>
          <cell r="J81">
            <v>141.376507380329</v>
          </cell>
          <cell r="K81">
            <v>97.776213809428782</v>
          </cell>
          <cell r="L81">
            <v>118.91825034633148</v>
          </cell>
          <cell r="M81">
            <v>154.1649496463186</v>
          </cell>
          <cell r="N81">
            <v>96.502299900040583</v>
          </cell>
          <cell r="O81">
            <v>54.436588504534903</v>
          </cell>
          <cell r="P81">
            <v>37.173075570949159</v>
          </cell>
          <cell r="Q81">
            <v>344.81666589258987</v>
          </cell>
          <cell r="R81">
            <v>363.47029064864489</v>
          </cell>
          <cell r="S81">
            <v>442.45086144055472</v>
          </cell>
          <cell r="T81">
            <v>553.60366148344508</v>
          </cell>
          <cell r="U81">
            <v>585.75828034578069</v>
          </cell>
          <cell r="V81">
            <v>623.43352877171822</v>
          </cell>
          <cell r="W81">
            <v>550.34275781871793</v>
          </cell>
          <cell r="X81">
            <v>441.18655826744373</v>
          </cell>
          <cell r="Y81">
            <v>469.86323208238588</v>
          </cell>
          <cell r="Z81">
            <v>474.37779660764716</v>
          </cell>
          <cell r="AA81">
            <v>589.34315848387052</v>
          </cell>
          <cell r="AB81">
            <v>311.60328983454588</v>
          </cell>
          <cell r="AC81">
            <v>259.86219361473542</v>
          </cell>
          <cell r="AD81">
            <v>288.10879931419333</v>
          </cell>
          <cell r="AE81">
            <v>1344.325320510701</v>
          </cell>
          <cell r="AF81">
            <v>1308.5726902751619</v>
          </cell>
          <cell r="AG81">
            <v>925.55259847936679</v>
          </cell>
          <cell r="AH81">
            <v>926.80332832927502</v>
          </cell>
          <cell r="AI81">
            <v>820.61345195396802</v>
          </cell>
          <cell r="AJ81">
            <v>825.34619603047452</v>
          </cell>
          <cell r="AK81">
            <v>577.06584757518419</v>
          </cell>
          <cell r="AL81">
            <v>444.76366862524679</v>
          </cell>
          <cell r="AM81">
            <v>160.04763303948152</v>
          </cell>
          <cell r="AN81">
            <v>158.28342516839535</v>
          </cell>
          <cell r="AO81">
            <v>244.96321682075143</v>
          </cell>
          <cell r="AP81">
            <v>146.5410633951019</v>
          </cell>
          <cell r="AQ81">
            <v>90.768221312339577</v>
          </cell>
          <cell r="AR81">
            <v>170.0209054071627</v>
          </cell>
        </row>
        <row r="82">
          <cell r="B82">
            <v>1080</v>
          </cell>
          <cell r="C82">
            <v>829.19631631725508</v>
          </cell>
          <cell r="D82">
            <v>769.5621374691259</v>
          </cell>
          <cell r="E82">
            <v>925.80482918874134</v>
          </cell>
          <cell r="F82">
            <v>992.47611837926615</v>
          </cell>
          <cell r="G82">
            <v>1093.2832971925639</v>
          </cell>
          <cell r="H82">
            <v>1115.3871760640122</v>
          </cell>
          <cell r="I82">
            <v>646.95191052910695</v>
          </cell>
          <cell r="J82">
            <v>804.13634659526656</v>
          </cell>
          <cell r="K82">
            <v>630.22413337829437</v>
          </cell>
          <cell r="L82">
            <v>760.66576234904528</v>
          </cell>
          <cell r="M82">
            <v>944.13477212698331</v>
          </cell>
          <cell r="N82">
            <v>678.36925297557673</v>
          </cell>
          <cell r="O82">
            <v>439.94210083044203</v>
          </cell>
          <cell r="P82">
            <v>283.22287304286414</v>
          </cell>
          <cell r="Q82">
            <v>2056.7615185665049</v>
          </cell>
          <cell r="R82">
            <v>2183.1007738994235</v>
          </cell>
          <cell r="S82">
            <v>2708.6610650919929</v>
          </cell>
          <cell r="T82">
            <v>2809.2407486226862</v>
          </cell>
          <cell r="U82">
            <v>2899.9423137932281</v>
          </cell>
          <cell r="V82">
            <v>3161.4269393335285</v>
          </cell>
          <cell r="W82">
            <v>2851.4300486288812</v>
          </cell>
          <cell r="X82">
            <v>2509.4278653928945</v>
          </cell>
          <cell r="Y82">
            <v>3028.5397307631342</v>
          </cell>
          <cell r="Z82">
            <v>3034.3782156827533</v>
          </cell>
          <cell r="AA82">
            <v>3609.24691323345</v>
          </cell>
          <cell r="AB82">
            <v>2190.4357841082301</v>
          </cell>
          <cell r="AC82">
            <v>2100.1374723500512</v>
          </cell>
          <cell r="AD82">
            <v>2195.1103221188837</v>
          </cell>
          <cell r="AE82">
            <v>8018.6280454387161</v>
          </cell>
          <cell r="AF82">
            <v>7859.64114906129</v>
          </cell>
          <cell r="AG82">
            <v>5666.1846674528661</v>
          </cell>
          <cell r="AH82">
            <v>4703.0282800605873</v>
          </cell>
          <cell r="AI82">
            <v>4062.6513571168839</v>
          </cell>
          <cell r="AJ82">
            <v>4185.3246224147606</v>
          </cell>
          <cell r="AK82">
            <v>2989.8874373039125</v>
          </cell>
          <cell r="AL82">
            <v>2529.7741344286237</v>
          </cell>
          <cell r="AM82">
            <v>1031.5993727078414</v>
          </cell>
          <cell r="AN82">
            <v>1012.4668158359746</v>
          </cell>
          <cell r="AO82">
            <v>1500.2002168660633</v>
          </cell>
          <cell r="AP82">
            <v>1030.1200262434379</v>
          </cell>
          <cell r="AQ82">
            <v>733.56474146917799</v>
          </cell>
          <cell r="AR82">
            <v>1295.3948137774742</v>
          </cell>
        </row>
        <row r="83">
          <cell r="B83">
            <v>1081</v>
          </cell>
          <cell r="C83">
            <v>280.8713874845896</v>
          </cell>
          <cell r="D83">
            <v>261.45414952745324</v>
          </cell>
          <cell r="E83">
            <v>265.82874467998079</v>
          </cell>
          <cell r="F83">
            <v>264.52716572960725</v>
          </cell>
          <cell r="G83">
            <v>312.33786877527291</v>
          </cell>
          <cell r="H83">
            <v>287.98979719407765</v>
          </cell>
          <cell r="I83">
            <v>158.39184665429639</v>
          </cell>
          <cell r="J83">
            <v>205.37123787624611</v>
          </cell>
          <cell r="K83">
            <v>145.76882030347554</v>
          </cell>
          <cell r="L83">
            <v>237.73305154589363</v>
          </cell>
          <cell r="M83">
            <v>307.09887154565757</v>
          </cell>
          <cell r="N83">
            <v>275.93586400338995</v>
          </cell>
          <cell r="O83">
            <v>181.84494283392763</v>
          </cell>
          <cell r="P83">
            <v>105.94617898280013</v>
          </cell>
          <cell r="Q83">
            <v>696.68117196948583</v>
          </cell>
          <cell r="R83">
            <v>741.69547640394126</v>
          </cell>
          <cell r="S83">
            <v>777.7448853101107</v>
          </cell>
          <cell r="T83">
            <v>748.75402976830321</v>
          </cell>
          <cell r="U83">
            <v>828.47858756034339</v>
          </cell>
          <cell r="V83">
            <v>816.27144604207388</v>
          </cell>
          <cell r="W83">
            <v>698.1094941639542</v>
          </cell>
          <cell r="X83">
            <v>640.89169611465786</v>
          </cell>
          <cell r="Y83">
            <v>700.49152422818372</v>
          </cell>
          <cell r="Z83">
            <v>948.34292335038731</v>
          </cell>
          <cell r="AA83">
            <v>1173.9803330054287</v>
          </cell>
          <cell r="AB83">
            <v>890.989366013628</v>
          </cell>
          <cell r="AC83">
            <v>868.06736132323931</v>
          </cell>
          <cell r="AD83">
            <v>821.13265985760324</v>
          </cell>
          <cell r="AE83">
            <v>2716.1278222363803</v>
          </cell>
          <cell r="AF83">
            <v>2670.2662360402792</v>
          </cell>
          <cell r="AG83">
            <v>1626.9463171776972</v>
          </cell>
          <cell r="AH83">
            <v>1253.5100021371015</v>
          </cell>
          <cell r="AI83">
            <v>1160.6505557318126</v>
          </cell>
          <cell r="AJ83">
            <v>1080.6389163034742</v>
          </cell>
          <cell r="AK83">
            <v>732.00771923795401</v>
          </cell>
          <cell r="AL83">
            <v>646.08800203432281</v>
          </cell>
          <cell r="AM83">
            <v>238.6056255563357</v>
          </cell>
          <cell r="AN83">
            <v>316.42915670916233</v>
          </cell>
          <cell r="AO83">
            <v>487.97036958422154</v>
          </cell>
          <cell r="AP83">
            <v>419.01524608001586</v>
          </cell>
          <cell r="AQ83">
            <v>303.21044115952731</v>
          </cell>
          <cell r="AR83">
            <v>484.5729065571922</v>
          </cell>
        </row>
        <row r="84">
          <cell r="B84">
            <v>1082</v>
          </cell>
          <cell r="C84">
            <v>7377.7283535083579</v>
          </cell>
          <cell r="D84">
            <v>5745.7652560199231</v>
          </cell>
          <cell r="E84">
            <v>5989.3691381878207</v>
          </cell>
          <cell r="F84">
            <v>4857.6608268389928</v>
          </cell>
          <cell r="G84">
            <v>4802.1229452848884</v>
          </cell>
          <cell r="H84">
            <v>5700.9446231857373</v>
          </cell>
          <cell r="I84">
            <v>2987.8152041346902</v>
          </cell>
          <cell r="J84">
            <v>2635.8076108315877</v>
          </cell>
          <cell r="K84">
            <v>2728.0606865915565</v>
          </cell>
          <cell r="L84">
            <v>3510.0232928164846</v>
          </cell>
          <cell r="M84">
            <v>4086.5680640747555</v>
          </cell>
          <cell r="N84">
            <v>4133.8784907173167</v>
          </cell>
          <cell r="O84">
            <v>2757.1137985167329</v>
          </cell>
          <cell r="P84">
            <v>1589.8938880037001</v>
          </cell>
          <cell r="Q84">
            <v>18299.921831933541</v>
          </cell>
          <cell r="R84">
            <v>16299.63841297318</v>
          </cell>
          <cell r="S84">
            <v>17523.316445960732</v>
          </cell>
          <cell r="T84">
            <v>13749.79053403221</v>
          </cell>
          <cell r="U84">
            <v>12737.667867815415</v>
          </cell>
          <cell r="V84">
            <v>16158.62213423339</v>
          </cell>
          <cell r="W84">
            <v>13168.747033844005</v>
          </cell>
          <cell r="X84">
            <v>8225.4322845135175</v>
          </cell>
          <cell r="Y84">
            <v>13109.685490758829</v>
          </cell>
          <cell r="Z84">
            <v>14001.863556170025</v>
          </cell>
          <cell r="AA84">
            <v>15622.169213990617</v>
          </cell>
          <cell r="AB84">
            <v>13348.180704688481</v>
          </cell>
          <cell r="AC84">
            <v>13161.545559900904</v>
          </cell>
          <cell r="AD84">
            <v>12322.424552562379</v>
          </cell>
          <cell r="AE84">
            <v>71345.299445874363</v>
          </cell>
          <cell r="AF84">
            <v>58682.269878269086</v>
          </cell>
          <cell r="AG84">
            <v>36656.61542104205</v>
          </cell>
          <cell r="AH84">
            <v>23018.907780747202</v>
          </cell>
          <cell r="AI84">
            <v>17844.735532685569</v>
          </cell>
          <cell r="AJ84">
            <v>21391.947490951752</v>
          </cell>
          <cell r="AK84">
            <v>13808.184191807901</v>
          </cell>
          <cell r="AL84">
            <v>8292.1235253751784</v>
          </cell>
          <cell r="AM84">
            <v>4465.4997229493592</v>
          </cell>
          <cell r="AN84">
            <v>4671.9364571022861</v>
          </cell>
          <cell r="AO84">
            <v>6493.4270794321728</v>
          </cell>
          <cell r="AP84">
            <v>6277.3939129257969</v>
          </cell>
          <cell r="AQ84">
            <v>4597.2446533129823</v>
          </cell>
          <cell r="AR84">
            <v>7271.8007371699741</v>
          </cell>
        </row>
        <row r="85">
          <cell r="B85">
            <v>1083</v>
          </cell>
          <cell r="C85">
            <v>146.50782530741463</v>
          </cell>
          <cell r="D85">
            <v>135.92723039947393</v>
          </cell>
          <cell r="E85">
            <v>160.57634803734607</v>
          </cell>
          <cell r="F85">
            <v>177.18180796727617</v>
          </cell>
          <cell r="G85">
            <v>193.09985791851207</v>
          </cell>
          <cell r="H85">
            <v>198.14554633237648</v>
          </cell>
          <cell r="I85">
            <v>109.06463585594011</v>
          </cell>
          <cell r="J85">
            <v>129.15692433836944</v>
          </cell>
          <cell r="K85">
            <v>92.070201587461085</v>
          </cell>
          <cell r="L85">
            <v>112.53028256981142</v>
          </cell>
          <cell r="M85">
            <v>150.11995148921713</v>
          </cell>
          <cell r="N85">
            <v>92.405232675886566</v>
          </cell>
          <cell r="O85">
            <v>52.503435761792382</v>
          </cell>
          <cell r="P85">
            <v>35.214917945448271</v>
          </cell>
          <cell r="Q85">
            <v>363.40206936696421</v>
          </cell>
          <cell r="R85">
            <v>385.59958635049372</v>
          </cell>
          <cell r="S85">
            <v>469.80409713843574</v>
          </cell>
          <cell r="T85">
            <v>501.51972993480371</v>
          </cell>
          <cell r="U85">
            <v>512.19885111509439</v>
          </cell>
          <cell r="V85">
            <v>561.61903375531051</v>
          </cell>
          <cell r="W85">
            <v>480.70061292199063</v>
          </cell>
          <cell r="X85">
            <v>403.05351986069996</v>
          </cell>
          <cell r="Y85">
            <v>442.44301155573675</v>
          </cell>
          <cell r="Z85">
            <v>448.89550041004156</v>
          </cell>
          <cell r="AA85">
            <v>573.87990308478868</v>
          </cell>
          <cell r="AB85">
            <v>298.37397170386834</v>
          </cell>
          <cell r="AC85">
            <v>250.63396447470467</v>
          </cell>
          <cell r="AD85">
            <v>272.93215778841426</v>
          </cell>
          <cell r="AE85">
            <v>1416.7836177853803</v>
          </cell>
          <cell r="AF85">
            <v>1388.2430037931806</v>
          </cell>
          <cell r="AG85">
            <v>982.77219184746298</v>
          </cell>
          <cell r="AH85">
            <v>839.60816603138551</v>
          </cell>
          <cell r="AI85">
            <v>717.56094860886208</v>
          </cell>
          <cell r="AJ85">
            <v>743.5117165441809</v>
          </cell>
          <cell r="AK85">
            <v>504.04207684170677</v>
          </cell>
          <cell r="AL85">
            <v>406.32145015826973</v>
          </cell>
          <cell r="AM85">
            <v>150.70759301706642</v>
          </cell>
          <cell r="AN85">
            <v>149.78086633837364</v>
          </cell>
          <cell r="AO85">
            <v>238.53584300542681</v>
          </cell>
          <cell r="AP85">
            <v>140.31956827580791</v>
          </cell>
          <cell r="AQ85">
            <v>87.544859217023983</v>
          </cell>
          <cell r="AR85">
            <v>161.06475294186103</v>
          </cell>
        </row>
        <row r="86">
          <cell r="B86">
            <v>1084</v>
          </cell>
          <cell r="C86">
            <v>379.17454547233899</v>
          </cell>
          <cell r="D86">
            <v>240.95904573905185</v>
          </cell>
          <cell r="E86">
            <v>191.09173919477951</v>
          </cell>
          <cell r="F86">
            <v>322.65698864133168</v>
          </cell>
          <cell r="G86">
            <v>443.53956327884748</v>
          </cell>
          <cell r="H86">
            <v>248.49133295158808</v>
          </cell>
          <cell r="I86">
            <v>100.80256781605621</v>
          </cell>
          <cell r="J86">
            <v>101.74591049017651</v>
          </cell>
          <cell r="K86">
            <v>80.519083887251043</v>
          </cell>
          <cell r="L86">
            <v>99.027217247759594</v>
          </cell>
          <cell r="M86">
            <v>143.5554422961674</v>
          </cell>
          <cell r="N86">
            <v>114.16118128207988</v>
          </cell>
          <cell r="O86">
            <v>76.758700867170532</v>
          </cell>
          <cell r="P86">
            <v>49.766779305302215</v>
          </cell>
          <cell r="Q86">
            <v>940.51504885010729</v>
          </cell>
          <cell r="R86">
            <v>683.55478215311075</v>
          </cell>
          <cell r="S86">
            <v>559.08409364333795</v>
          </cell>
          <cell r="T86">
            <v>913.29266622487648</v>
          </cell>
          <cell r="U86">
            <v>1176.4920864487963</v>
          </cell>
          <cell r="V86">
            <v>704.3179364462793</v>
          </cell>
          <cell r="W86">
            <v>444.28568209123705</v>
          </cell>
          <cell r="X86">
            <v>317.5133471517218</v>
          </cell>
          <cell r="Y86">
            <v>386.93415837634143</v>
          </cell>
          <cell r="Z86">
            <v>395.03030851334898</v>
          </cell>
          <cell r="AA86">
            <v>548.78503819751097</v>
          </cell>
          <cell r="AB86">
            <v>368.62333535823956</v>
          </cell>
          <cell r="AC86">
            <v>366.42054423925828</v>
          </cell>
          <cell r="AD86">
            <v>385.71591968544135</v>
          </cell>
          <cell r="AE86">
            <v>3666.7548861585619</v>
          </cell>
          <cell r="AF86">
            <v>2460.9469968955859</v>
          </cell>
          <cell r="AG86">
            <v>1169.5349263312407</v>
          </cell>
          <cell r="AH86">
            <v>1528.9687220055448</v>
          </cell>
          <cell r="AI86">
            <v>1648.1973275518326</v>
          </cell>
          <cell r="AJ86">
            <v>932.42679903221267</v>
          </cell>
          <cell r="AK86">
            <v>465.8589398317302</v>
          </cell>
          <cell r="AL86">
            <v>320.08772359532293</v>
          </cell>
          <cell r="AM86">
            <v>131.79983442373052</v>
          </cell>
          <cell r="AN86">
            <v>131.80791918163069</v>
          </cell>
          <cell r="AO86">
            <v>228.10504604108414</v>
          </cell>
          <cell r="AP86">
            <v>173.3564994911583</v>
          </cell>
          <cell r="AQ86">
            <v>127.98837949550403</v>
          </cell>
          <cell r="AR86">
            <v>227.62154453796467</v>
          </cell>
        </row>
        <row r="87">
          <cell r="B87">
            <v>1085</v>
          </cell>
          <cell r="C87">
            <v>193.46440261755669</v>
          </cell>
          <cell r="D87">
            <v>164.44079274534425</v>
          </cell>
          <cell r="E87">
            <v>196.66105741660888</v>
          </cell>
          <cell r="F87">
            <v>165.86033423499467</v>
          </cell>
          <cell r="G87">
            <v>212.63131710471211</v>
          </cell>
          <cell r="H87">
            <v>219.7684495022967</v>
          </cell>
          <cell r="I87">
            <v>125.20717834395532</v>
          </cell>
          <cell r="J87">
            <v>160.77613769565002</v>
          </cell>
          <cell r="K87">
            <v>102.63006248747031</v>
          </cell>
          <cell r="L87">
            <v>141.62190533250964</v>
          </cell>
          <cell r="M87">
            <v>159.54884399477078</v>
          </cell>
          <cell r="N87">
            <v>135.56691514121098</v>
          </cell>
          <cell r="O87">
            <v>82.85049583659233</v>
          </cell>
          <cell r="P87">
            <v>51.18513328249918</v>
          </cell>
          <cell r="Q87">
            <v>479.87446481130411</v>
          </cell>
          <cell r="R87">
            <v>466.48711575600112</v>
          </cell>
          <cell r="S87">
            <v>575.37845175313043</v>
          </cell>
          <cell r="T87">
            <v>469.47387537547758</v>
          </cell>
          <cell r="U87">
            <v>564.00619610027127</v>
          </cell>
          <cell r="V87">
            <v>622.90647730402759</v>
          </cell>
          <cell r="W87">
            <v>551.84860701934178</v>
          </cell>
          <cell r="X87">
            <v>501.72600919228739</v>
          </cell>
          <cell r="Y87">
            <v>493.18838386570735</v>
          </cell>
          <cell r="Z87">
            <v>564.94513842370225</v>
          </cell>
          <cell r="AA87">
            <v>609.92475830626586</v>
          </cell>
          <cell r="AB87">
            <v>437.74186516257606</v>
          </cell>
          <cell r="AC87">
            <v>395.50075016864497</v>
          </cell>
          <cell r="AD87">
            <v>396.70882934105464</v>
          </cell>
          <cell r="AE87">
            <v>1870.8706902041326</v>
          </cell>
          <cell r="AF87">
            <v>1679.4558338018792</v>
          </cell>
          <cell r="AG87">
            <v>1203.6207125809708</v>
          </cell>
          <cell r="AH87">
            <v>785.95930723382219</v>
          </cell>
          <cell r="AI87">
            <v>790.14004075547189</v>
          </cell>
          <cell r="AJ87">
            <v>824.64844734694157</v>
          </cell>
          <cell r="AK87">
            <v>578.64481655939062</v>
          </cell>
          <cell r="AL87">
            <v>505.79396926638606</v>
          </cell>
          <cell r="AM87">
            <v>167.99278617832655</v>
          </cell>
          <cell r="AN87">
            <v>188.50260737623935</v>
          </cell>
          <cell r="AO87">
            <v>253.5180542312367</v>
          </cell>
          <cell r="AP87">
            <v>205.86162119000693</v>
          </cell>
          <cell r="AQ87">
            <v>138.14591157391141</v>
          </cell>
          <cell r="AR87">
            <v>234.10876206535531</v>
          </cell>
        </row>
        <row r="88">
          <cell r="B88">
            <v>1086</v>
          </cell>
          <cell r="C88">
            <v>2265.5873162290195</v>
          </cell>
          <cell r="D88">
            <v>2176.6578009806444</v>
          </cell>
          <cell r="E88">
            <v>1924.8818818618715</v>
          </cell>
          <cell r="F88">
            <v>1823.5410918520217</v>
          </cell>
          <cell r="G88">
            <v>2523.1738536799794</v>
          </cell>
          <cell r="H88">
            <v>2024.0238108617723</v>
          </cell>
          <cell r="I88">
            <v>992.33977773601475</v>
          </cell>
          <cell r="J88">
            <v>1296.1098866906275</v>
          </cell>
          <cell r="K88">
            <v>871.91880092833924</v>
          </cell>
          <cell r="L88">
            <v>1195.2987741406446</v>
          </cell>
          <cell r="M88">
            <v>1290.2069506213197</v>
          </cell>
          <cell r="N88">
            <v>1464.9595052625125</v>
          </cell>
          <cell r="O88">
            <v>668.86105407598973</v>
          </cell>
          <cell r="P88">
            <v>271.6659715678162</v>
          </cell>
          <cell r="Q88">
            <v>5619.6255546187876</v>
          </cell>
          <cell r="R88">
            <v>6174.7623726169904</v>
          </cell>
          <cell r="S88">
            <v>5631.6973555528102</v>
          </cell>
          <cell r="T88">
            <v>5161.6012185604877</v>
          </cell>
          <cell r="U88">
            <v>6692.7379592578882</v>
          </cell>
          <cell r="V88">
            <v>5736.8450515013728</v>
          </cell>
          <cell r="W88">
            <v>4373.7214693005717</v>
          </cell>
          <cell r="X88">
            <v>4044.7049558744984</v>
          </cell>
          <cell r="Y88">
            <v>4190.0025574326464</v>
          </cell>
          <cell r="Z88">
            <v>4768.1764330814749</v>
          </cell>
          <cell r="AA88">
            <v>4932.2147551790749</v>
          </cell>
          <cell r="AB88">
            <v>4730.3142182831598</v>
          </cell>
          <cell r="AC88">
            <v>3192.920524789522</v>
          </cell>
          <cell r="AD88">
            <v>2105.5389063393773</v>
          </cell>
          <cell r="AE88">
            <v>21909.048117808437</v>
          </cell>
          <cell r="AF88">
            <v>22230.497560957618</v>
          </cell>
          <cell r="AG88">
            <v>11780.815849946302</v>
          </cell>
          <cell r="AH88">
            <v>8641.1805443114044</v>
          </cell>
          <cell r="AI88">
            <v>9376.1385609912068</v>
          </cell>
          <cell r="AJ88">
            <v>7594.848563569436</v>
          </cell>
          <cell r="AK88">
            <v>4586.0970293191203</v>
          </cell>
          <cell r="AL88">
            <v>4077.4991462703574</v>
          </cell>
          <cell r="AM88">
            <v>1427.22380888251</v>
          </cell>
          <cell r="AN88">
            <v>1590.9751742862061</v>
          </cell>
          <cell r="AO88">
            <v>2050.0979354501292</v>
          </cell>
          <cell r="AP88">
            <v>2224.5762427869422</v>
          </cell>
          <cell r="AQ88">
            <v>1115.2669528237707</v>
          </cell>
          <cell r="AR88">
            <v>1242.5362643486339</v>
          </cell>
        </row>
        <row r="89">
          <cell r="B89">
            <v>1087</v>
          </cell>
          <cell r="C89">
            <v>373.98918185643106</v>
          </cell>
          <cell r="D89">
            <v>348.94056775356057</v>
          </cell>
          <cell r="E89">
            <v>446.00141568569205</v>
          </cell>
          <cell r="F89">
            <v>545.26152478235656</v>
          </cell>
          <cell r="G89">
            <v>640.7513056964774</v>
          </cell>
          <cell r="H89">
            <v>652.40161163968833</v>
          </cell>
          <cell r="I89">
            <v>443.19134115315563</v>
          </cell>
          <cell r="J89">
            <v>602.28272327960281</v>
          </cell>
          <cell r="K89">
            <v>570.90201382224836</v>
          </cell>
          <cell r="L89">
            <v>692.54984229367199</v>
          </cell>
          <cell r="M89">
            <v>759.53435456764578</v>
          </cell>
          <cell r="N89">
            <v>763.46903489408157</v>
          </cell>
          <cell r="O89">
            <v>562.06546949219808</v>
          </cell>
          <cell r="P89">
            <v>353.45416560497574</v>
          </cell>
          <cell r="Q89">
            <v>927.65312925989315</v>
          </cell>
          <cell r="R89">
            <v>989.8777323075667</v>
          </cell>
          <cell r="S89">
            <v>1304.882661610591</v>
          </cell>
          <cell r="T89">
            <v>1543.3831260102738</v>
          </cell>
          <cell r="U89">
            <v>1699.5977426701629</v>
          </cell>
          <cell r="V89">
            <v>1849.1516439883769</v>
          </cell>
          <cell r="W89">
            <v>1953.3586451931274</v>
          </cell>
          <cell r="X89">
            <v>1879.513412174186</v>
          </cell>
          <cell r="Y89">
            <v>2743.4675057032841</v>
          </cell>
          <cell r="Z89">
            <v>2762.6564238159472</v>
          </cell>
          <cell r="AA89">
            <v>2903.5547737980501</v>
          </cell>
          <cell r="AB89">
            <v>2465.2206549089865</v>
          </cell>
          <cell r="AC89">
            <v>2683.1138737720694</v>
          </cell>
          <cell r="AD89">
            <v>2739.4358336234241</v>
          </cell>
          <cell r="AE89">
            <v>3616.6105460329495</v>
          </cell>
          <cell r="AF89">
            <v>3563.7767392145411</v>
          </cell>
          <cell r="AG89">
            <v>2729.6534901799932</v>
          </cell>
          <cell r="AH89">
            <v>2583.8207324001555</v>
          </cell>
          <cell r="AI89">
            <v>2381.038078919546</v>
          </cell>
          <cell r="AJ89">
            <v>2448.0400953990852</v>
          </cell>
          <cell r="AK89">
            <v>2048.2082233159667</v>
          </cell>
          <cell r="AL89">
            <v>1894.7523780228296</v>
          </cell>
          <cell r="AM89">
            <v>934.49636112738358</v>
          </cell>
          <cell r="AN89">
            <v>921.80267384379738</v>
          </cell>
          <cell r="AO89">
            <v>1206.8760065605918</v>
          </cell>
          <cell r="AP89">
            <v>1159.3460918392457</v>
          </cell>
          <cell r="AQ89">
            <v>937.19471275540707</v>
          </cell>
          <cell r="AR89">
            <v>1616.616229168169</v>
          </cell>
        </row>
        <row r="90">
          <cell r="B90">
            <v>1088</v>
          </cell>
          <cell r="C90">
            <v>734.72191416732289</v>
          </cell>
          <cell r="D90">
            <v>695.29801793820752</v>
          </cell>
          <cell r="E90">
            <v>840.70308039494523</v>
          </cell>
          <cell r="F90">
            <v>903.37891793745985</v>
          </cell>
          <cell r="G90">
            <v>1028.7516542049207</v>
          </cell>
          <cell r="H90">
            <v>1040.091726801882</v>
          </cell>
          <cell r="I90">
            <v>604.99507449991245</v>
          </cell>
          <cell r="J90">
            <v>758.78786814913406</v>
          </cell>
          <cell r="K90">
            <v>591.66909933993134</v>
          </cell>
          <cell r="L90">
            <v>729.28417026748741</v>
          </cell>
          <cell r="M90">
            <v>932.08853962928049</v>
          </cell>
          <cell r="N90">
            <v>697.6186524583336</v>
          </cell>
          <cell r="O90">
            <v>454.79402182276698</v>
          </cell>
          <cell r="P90">
            <v>284.43941743821745</v>
          </cell>
          <cell r="Q90">
            <v>1822.4245937541029</v>
          </cell>
          <cell r="R90">
            <v>1972.4276535272409</v>
          </cell>
          <cell r="S90">
            <v>2459.675764668591</v>
          </cell>
          <cell r="T90">
            <v>2557.0477926067133</v>
          </cell>
          <cell r="U90">
            <v>2728.771636843333</v>
          </cell>
          <cell r="V90">
            <v>2948.0113050005966</v>
          </cell>
          <cell r="W90">
            <v>2666.505974595008</v>
          </cell>
          <cell r="X90">
            <v>2367.9111487966106</v>
          </cell>
          <cell r="Y90">
            <v>2843.263657979011</v>
          </cell>
          <cell r="Z90">
            <v>2909.1936417226243</v>
          </cell>
          <cell r="AA90">
            <v>3563.1964671086048</v>
          </cell>
          <cell r="AB90">
            <v>2252.5915691245405</v>
          </cell>
          <cell r="AC90">
            <v>2171.0356104311468</v>
          </cell>
          <cell r="AD90">
            <v>2204.5391127065409</v>
          </cell>
          <cell r="AE90">
            <v>7105.0264341579723</v>
          </cell>
          <cell r="AF90">
            <v>7101.1717528360505</v>
          </cell>
          <cell r="AG90">
            <v>5145.338146689548</v>
          </cell>
          <cell r="AH90">
            <v>4280.8250193551085</v>
          </cell>
          <cell r="AI90">
            <v>3822.851144643178</v>
          </cell>
          <cell r="AJ90">
            <v>3902.7896385855324</v>
          </cell>
          <cell r="AK90">
            <v>2795.9839725933543</v>
          </cell>
          <cell r="AL90">
            <v>2387.110009999411</v>
          </cell>
          <cell r="AM90">
            <v>968.48952523897174</v>
          </cell>
          <cell r="AN90">
            <v>970.69706335946057</v>
          </cell>
          <cell r="AO90">
            <v>1481.0591353817326</v>
          </cell>
          <cell r="AP90">
            <v>1059.3507023293155</v>
          </cell>
          <cell r="AQ90">
            <v>758.32901286418701</v>
          </cell>
          <cell r="AR90">
            <v>1300.9590017384942</v>
          </cell>
        </row>
        <row r="91">
          <cell r="B91">
            <v>1089</v>
          </cell>
          <cell r="C91">
            <v>1162.3561499795567</v>
          </cell>
          <cell r="D91">
            <v>1100.9856659112756</v>
          </cell>
          <cell r="E91">
            <v>1332.535814034886</v>
          </cell>
          <cell r="F91">
            <v>1441.4731433111308</v>
          </cell>
          <cell r="G91">
            <v>1649.4131719948546</v>
          </cell>
          <cell r="H91">
            <v>1705.1310119298987</v>
          </cell>
          <cell r="I91">
            <v>1062.9233673145532</v>
          </cell>
          <cell r="J91">
            <v>1366.2946512754647</v>
          </cell>
          <cell r="K91">
            <v>1304.8648088175833</v>
          </cell>
          <cell r="L91">
            <v>1508.5148062901601</v>
          </cell>
          <cell r="M91">
            <v>1922.1175166973121</v>
          </cell>
          <cell r="N91">
            <v>1634.4014493216423</v>
          </cell>
          <cell r="O91">
            <v>990.29852549201905</v>
          </cell>
          <cell r="P91">
            <v>667.66487962397127</v>
          </cell>
          <cell r="Q91">
            <v>2883.1404012561698</v>
          </cell>
          <cell r="R91">
            <v>3123.2860119752272</v>
          </cell>
          <cell r="S91">
            <v>3898.6487902420777</v>
          </cell>
          <cell r="T91">
            <v>4080.1436097502119</v>
          </cell>
          <cell r="U91">
            <v>4375.0810633241599</v>
          </cell>
          <cell r="V91">
            <v>4832.9828707828465</v>
          </cell>
          <cell r="W91">
            <v>4684.8174951237743</v>
          </cell>
          <cell r="X91">
            <v>4263.7270218723143</v>
          </cell>
          <cell r="Y91">
            <v>6270.5229893292399</v>
          </cell>
          <cell r="Z91">
            <v>6017.6291517394802</v>
          </cell>
          <cell r="AA91">
            <v>7347.8881604825165</v>
          </cell>
          <cell r="AB91">
            <v>5277.4376263208551</v>
          </cell>
          <cell r="AC91">
            <v>4727.3562550003653</v>
          </cell>
          <cell r="AD91">
            <v>5174.7164811686362</v>
          </cell>
          <cell r="AE91">
            <v>11240.404038949164</v>
          </cell>
          <cell r="AF91">
            <v>11244.514020377039</v>
          </cell>
          <cell r="AG91">
            <v>8155.4921299476346</v>
          </cell>
          <cell r="AH91">
            <v>6830.6822022184206</v>
          </cell>
          <cell r="AI91">
            <v>6129.2353764653653</v>
          </cell>
          <cell r="AJ91">
            <v>6398.2507256866975</v>
          </cell>
          <cell r="AK91">
            <v>4912.298999397688</v>
          </cell>
          <cell r="AL91">
            <v>4298.2970281587232</v>
          </cell>
          <cell r="AM91">
            <v>2135.9031604027077</v>
          </cell>
          <cell r="AN91">
            <v>2007.8742309229654</v>
          </cell>
          <cell r="AO91">
            <v>3054.1837887139454</v>
          </cell>
          <cell r="AP91">
            <v>2481.8779101241762</v>
          </cell>
          <cell r="AQ91">
            <v>1651.2356522792559</v>
          </cell>
          <cell r="AR91">
            <v>3053.7421399413524</v>
          </cell>
        </row>
        <row r="92">
          <cell r="B92">
            <v>1090</v>
          </cell>
          <cell r="C92">
            <v>2874.1810347531814</v>
          </cell>
          <cell r="D92">
            <v>2265.6934123609617</v>
          </cell>
          <cell r="E92">
            <v>1838.2774568382094</v>
          </cell>
          <cell r="F92">
            <v>1258.3217438056615</v>
          </cell>
          <cell r="G92">
            <v>1748.9535607858102</v>
          </cell>
          <cell r="H92">
            <v>1397.376053207601</v>
          </cell>
          <cell r="I92">
            <v>1147.5841929741223</v>
          </cell>
          <cell r="J92">
            <v>1910.8185265804398</v>
          </cell>
          <cell r="K92">
            <v>991.99500388422678</v>
          </cell>
          <cell r="L92">
            <v>1164.3932472158529</v>
          </cell>
          <cell r="M92">
            <v>1272.9050245396922</v>
          </cell>
          <cell r="N92">
            <v>887.29039569087774</v>
          </cell>
          <cell r="O92">
            <v>246.83853497681852</v>
          </cell>
          <cell r="P92">
            <v>142.30424681830848</v>
          </cell>
          <cell r="Q92">
            <v>7129.1982771088769</v>
          </cell>
          <cell r="R92">
            <v>6427.3393935554413</v>
          </cell>
          <cell r="S92">
            <v>5378.3156202989239</v>
          </cell>
          <cell r="T92">
            <v>3561.7267278425106</v>
          </cell>
          <cell r="U92">
            <v>4639.1127064742686</v>
          </cell>
          <cell r="V92">
            <v>3960.689520009812</v>
          </cell>
          <cell r="W92">
            <v>5057.9587105658838</v>
          </cell>
          <cell r="X92">
            <v>5962.9953012475544</v>
          </cell>
          <cell r="Y92">
            <v>4767.028304481908</v>
          </cell>
          <cell r="Z92">
            <v>4644.8909346581177</v>
          </cell>
          <cell r="AA92">
            <v>4866.0727962695173</v>
          </cell>
          <cell r="AB92">
            <v>2865.0364459941457</v>
          </cell>
          <cell r="AC92">
            <v>1178.3251840327957</v>
          </cell>
          <cell r="AD92">
            <v>1102.9247663374501</v>
          </cell>
          <cell r="AE92">
            <v>27794.369318112149</v>
          </cell>
          <cell r="AF92">
            <v>23139.83018124216</v>
          </cell>
          <cell r="AG92">
            <v>11250.772530089518</v>
          </cell>
          <cell r="AH92">
            <v>5962.7860428493395</v>
          </cell>
          <cell r="AI92">
            <v>6499.1284285662887</v>
          </cell>
          <cell r="AJ92">
            <v>5243.4459780151601</v>
          </cell>
          <cell r="AK92">
            <v>5303.5588982428799</v>
          </cell>
          <cell r="AL92">
            <v>6011.3428582071065</v>
          </cell>
          <cell r="AM92">
            <v>1623.7737806876667</v>
          </cell>
          <cell r="AN92">
            <v>1549.839077479842</v>
          </cell>
          <cell r="AO92">
            <v>2022.605723505236</v>
          </cell>
          <cell r="AP92">
            <v>1347.371806262488</v>
          </cell>
          <cell r="AQ92">
            <v>411.5815371002364</v>
          </cell>
          <cell r="AR92">
            <v>650.86615825356591</v>
          </cell>
        </row>
        <row r="93">
          <cell r="B93">
            <v>1091</v>
          </cell>
          <cell r="C93">
            <v>194.1727404869244</v>
          </cell>
          <cell r="D93">
            <v>180.94571257344901</v>
          </cell>
          <cell r="E93">
            <v>209.47724410380283</v>
          </cell>
          <cell r="F93">
            <v>231.87524975689092</v>
          </cell>
          <cell r="G93">
            <v>288.90449694928009</v>
          </cell>
          <cell r="H93">
            <v>277.29584177495622</v>
          </cell>
          <cell r="I93">
            <v>157.76992806267401</v>
          </cell>
          <cell r="J93">
            <v>178.79679993073992</v>
          </cell>
          <cell r="K93">
            <v>146.66186668431141</v>
          </cell>
          <cell r="L93">
            <v>179.42672888301075</v>
          </cell>
          <cell r="M93">
            <v>230.611854139857</v>
          </cell>
          <cell r="N93">
            <v>165.11923220613983</v>
          </cell>
          <cell r="O93">
            <v>101.00927871903993</v>
          </cell>
          <cell r="P93">
            <v>61.804368772339032</v>
          </cell>
          <cell r="Q93">
            <v>481.63144568928169</v>
          </cell>
          <cell r="R93">
            <v>513.30842035965827</v>
          </cell>
          <cell r="S93">
            <v>612.87523810384778</v>
          </cell>
          <cell r="T93">
            <v>656.33156118442344</v>
          </cell>
          <cell r="U93">
            <v>766.32138943287828</v>
          </cell>
          <cell r="V93">
            <v>785.96075261152487</v>
          </cell>
          <cell r="W93">
            <v>695.36839806223213</v>
          </cell>
          <cell r="X93">
            <v>557.96218376272827</v>
          </cell>
          <cell r="Y93">
            <v>704.78305529234262</v>
          </cell>
          <cell r="Z93">
            <v>715.75267927464995</v>
          </cell>
          <cell r="AA93">
            <v>881.58507374344947</v>
          </cell>
          <cell r="AB93">
            <v>533.16548956535109</v>
          </cell>
          <cell r="AC93">
            <v>482.18474861232835</v>
          </cell>
          <cell r="AD93">
            <v>479.01289322656839</v>
          </cell>
          <cell r="AE93">
            <v>1877.7205733900405</v>
          </cell>
          <cell r="AF93">
            <v>1848.0227899018132</v>
          </cell>
          <cell r="AG93">
            <v>1282.0593620810237</v>
          </cell>
          <cell r="AH93">
            <v>1098.7829700462762</v>
          </cell>
          <cell r="AI93">
            <v>1073.5719182961525</v>
          </cell>
          <cell r="AJ93">
            <v>1040.5114378035009</v>
          </cell>
          <cell r="AK93">
            <v>729.13352325235644</v>
          </cell>
          <cell r="AL93">
            <v>562.48610288356019</v>
          </cell>
          <cell r="AM93">
            <v>240.06743261429594</v>
          </cell>
          <cell r="AN93">
            <v>238.82185561637903</v>
          </cell>
          <cell r="AO93">
            <v>366.43492412963195</v>
          </cell>
          <cell r="AP93">
            <v>250.73752542202692</v>
          </cell>
          <cell r="AQ93">
            <v>168.42408419120204</v>
          </cell>
          <cell r="AR93">
            <v>282.67864779537661</v>
          </cell>
        </row>
        <row r="94">
          <cell r="B94">
            <v>1092</v>
          </cell>
          <cell r="C94">
            <v>255.31737034601468</v>
          </cell>
          <cell r="D94">
            <v>220.87568552788738</v>
          </cell>
          <cell r="E94">
            <v>249.5104338935671</v>
          </cell>
          <cell r="F94">
            <v>207.38949557577371</v>
          </cell>
          <cell r="G94">
            <v>155.28586876552657</v>
          </cell>
          <cell r="H94">
            <v>172.18762139160049</v>
          </cell>
          <cell r="I94">
            <v>73.171089504650226</v>
          </cell>
          <cell r="J94">
            <v>97.429451246284344</v>
          </cell>
          <cell r="K94">
            <v>68.869697412475574</v>
          </cell>
          <cell r="L94">
            <v>79.111300179385893</v>
          </cell>
          <cell r="M94">
            <v>87.401717951493353</v>
          </cell>
          <cell r="N94">
            <v>79.827385112650362</v>
          </cell>
          <cell r="O94">
            <v>46.109087762625478</v>
          </cell>
          <cell r="P94">
            <v>26.692676739242138</v>
          </cell>
          <cell r="Q94">
            <v>633.29627980204316</v>
          </cell>
          <cell r="R94">
            <v>626.58212577518054</v>
          </cell>
          <cell r="S94">
            <v>730.00180633528896</v>
          </cell>
          <cell r="T94">
            <v>587.02371877640428</v>
          </cell>
          <cell r="U94">
            <v>411.8969554585413</v>
          </cell>
          <cell r="V94">
            <v>488.04450738630982</v>
          </cell>
          <cell r="W94">
            <v>322.50038976441977</v>
          </cell>
          <cell r="X94">
            <v>304.04318981793381</v>
          </cell>
          <cell r="Y94">
            <v>330.95307496598133</v>
          </cell>
          <cell r="Z94">
            <v>315.58355556499293</v>
          </cell>
          <cell r="AA94">
            <v>334.12007484594619</v>
          </cell>
          <cell r="AB94">
            <v>257.76044556198849</v>
          </cell>
          <cell r="AC94">
            <v>220.10947086759549</v>
          </cell>
          <cell r="AD94">
            <v>206.8807847536568</v>
          </cell>
          <cell r="AE94">
            <v>2469.0112414355085</v>
          </cell>
          <cell r="AF94">
            <v>2255.8329500348523</v>
          </cell>
          <cell r="AG94">
            <v>1527.0736880213658</v>
          </cell>
          <cell r="AH94">
            <v>982.75277824633633</v>
          </cell>
          <cell r="AI94">
            <v>577.04379743233483</v>
          </cell>
          <cell r="AJ94">
            <v>646.10846076639609</v>
          </cell>
          <cell r="AK94">
            <v>338.16009771865578</v>
          </cell>
          <cell r="AL94">
            <v>306.50835114965764</v>
          </cell>
          <cell r="AM94">
            <v>112.73122193599507</v>
          </cell>
          <cell r="AN94">
            <v>105.29929195434535</v>
          </cell>
          <cell r="AO94">
            <v>138.87855854509465</v>
          </cell>
          <cell r="AP94">
            <v>121.21980423860542</v>
          </cell>
          <cell r="AQ94">
            <v>76.882846583955583</v>
          </cell>
          <cell r="AR94">
            <v>122.08602590024489</v>
          </cell>
        </row>
        <row r="95">
          <cell r="B95">
            <v>1093</v>
          </cell>
          <cell r="C95">
            <v>1259.2755219878784</v>
          </cell>
          <cell r="D95">
            <v>1125.1730765401421</v>
          </cell>
          <cell r="E95">
            <v>1974.4977393805664</v>
          </cell>
          <cell r="F95">
            <v>1906.9163132271217</v>
          </cell>
          <cell r="G95">
            <v>1830.3257103479611</v>
          </cell>
          <cell r="H95">
            <v>1923.3745211657144</v>
          </cell>
          <cell r="I95">
            <v>1083.960435359824</v>
          </cell>
          <cell r="J95">
            <v>1271.1274209751234</v>
          </cell>
          <cell r="K95">
            <v>1076.4569462715933</v>
          </cell>
          <cell r="L95">
            <v>1355.4262071056537</v>
          </cell>
          <cell r="M95">
            <v>1382.2505840064775</v>
          </cell>
          <cell r="N95">
            <v>1089.8210104320981</v>
          </cell>
          <cell r="O95">
            <v>806.02906590841746</v>
          </cell>
          <cell r="P95">
            <v>497.31502502001416</v>
          </cell>
          <cell r="Q95">
            <v>3123.5418970511409</v>
          </cell>
          <cell r="R95">
            <v>3191.9010753879852</v>
          </cell>
          <cell r="S95">
            <v>5776.860285400353</v>
          </cell>
          <cell r="T95">
            <v>5397.5978989590612</v>
          </cell>
          <cell r="U95">
            <v>4854.9529560102774</v>
          </cell>
          <cell r="V95">
            <v>5451.5670935883609</v>
          </cell>
          <cell r="W95">
            <v>4777.5380311992858</v>
          </cell>
          <cell r="X95">
            <v>3966.7434312174596</v>
          </cell>
          <cell r="Y95">
            <v>5172.9098547271815</v>
          </cell>
          <cell r="Z95">
            <v>5406.9421280454944</v>
          </cell>
          <cell r="AA95">
            <v>5284.0799861669775</v>
          </cell>
          <cell r="AB95">
            <v>3519.0022676475905</v>
          </cell>
          <cell r="AC95">
            <v>3847.7150559636652</v>
          </cell>
          <cell r="AD95">
            <v>3854.4250788707564</v>
          </cell>
          <cell r="AE95">
            <v>12177.6493923582</v>
          </cell>
          <cell r="AF95">
            <v>11491.543283657951</v>
          </cell>
          <cell r="AG95">
            <v>12084.478784369861</v>
          </cell>
          <cell r="AH95">
            <v>9036.2691683316389</v>
          </cell>
          <cell r="AI95">
            <v>6801.5081271303325</v>
          </cell>
          <cell r="AJ95">
            <v>7217.1770613024137</v>
          </cell>
          <cell r="AK95">
            <v>5009.5217827956403</v>
          </cell>
          <cell r="AL95">
            <v>3998.9055149180099</v>
          </cell>
          <cell r="AM95">
            <v>1762.0275894039896</v>
          </cell>
          <cell r="AN95">
            <v>1804.1091421953306</v>
          </cell>
          <cell r="AO95">
            <v>2196.3523504363216</v>
          </cell>
          <cell r="AP95">
            <v>1654.9194158529785</v>
          </cell>
          <cell r="AQ95">
            <v>1343.9825427792694</v>
          </cell>
          <cell r="AR95">
            <v>2274.6019673596143</v>
          </cell>
        </row>
        <row r="96">
          <cell r="B96">
            <v>1094</v>
          </cell>
          <cell r="C96">
            <v>1192.0592748591016</v>
          </cell>
          <cell r="D96">
            <v>1106.7447063000996</v>
          </cell>
          <cell r="E96">
            <v>1313.6688296755408</v>
          </cell>
          <cell r="F96">
            <v>1374.0656990635741</v>
          </cell>
          <cell r="G96">
            <v>1555.8321128951086</v>
          </cell>
          <cell r="H96">
            <v>1561.9983375512859</v>
          </cell>
          <cell r="I96">
            <v>910.2765951921524</v>
          </cell>
          <cell r="J96">
            <v>1128.3316816703566</v>
          </cell>
          <cell r="K96">
            <v>851.74418925836426</v>
          </cell>
          <cell r="L96">
            <v>1070.4785761536345</v>
          </cell>
          <cell r="M96">
            <v>1355.5083820619668</v>
          </cell>
          <cell r="N96">
            <v>987.25327702883556</v>
          </cell>
          <cell r="O96">
            <v>597.35027988134959</v>
          </cell>
          <cell r="P96">
            <v>380.09005183917441</v>
          </cell>
          <cell r="Q96">
            <v>2956.8168552288007</v>
          </cell>
          <cell r="R96">
            <v>3139.6233094040058</v>
          </cell>
          <cell r="S96">
            <v>3843.4489637358374</v>
          </cell>
          <cell r="T96">
            <v>3889.3443193350604</v>
          </cell>
          <cell r="U96">
            <v>4126.8565877926922</v>
          </cell>
          <cell r="V96">
            <v>4427.2910156225616</v>
          </cell>
          <cell r="W96">
            <v>4012.0293237432429</v>
          </cell>
          <cell r="X96">
            <v>3521.1279472414358</v>
          </cell>
          <cell r="Y96">
            <v>4093.0535360301915</v>
          </cell>
          <cell r="Z96">
            <v>4270.2551273040835</v>
          </cell>
          <cell r="AA96">
            <v>5181.8496556349837</v>
          </cell>
          <cell r="AB96">
            <v>3187.8138587450603</v>
          </cell>
          <cell r="AC96">
            <v>2851.5518395024365</v>
          </cell>
          <cell r="AD96">
            <v>2945.8764652832288</v>
          </cell>
          <cell r="AE96">
            <v>11527.643991068246</v>
          </cell>
          <cell r="AF96">
            <v>11303.331870964084</v>
          </cell>
          <cell r="AG96">
            <v>8040.02090520616</v>
          </cell>
          <cell r="AH96">
            <v>6511.2597892130934</v>
          </cell>
          <cell r="AI96">
            <v>5781.4872514109547</v>
          </cell>
          <cell r="AJ96">
            <v>5861.166635780949</v>
          </cell>
          <cell r="AK96">
            <v>4206.8421348519178</v>
          </cell>
          <cell r="AL96">
            <v>3549.6770111582741</v>
          </cell>
          <cell r="AM96">
            <v>1394.2004515702345</v>
          </cell>
          <cell r="AN96">
            <v>1424.8360963058121</v>
          </cell>
          <cell r="AO96">
            <v>2153.8598394717583</v>
          </cell>
          <cell r="AP96">
            <v>1499.1678458022311</v>
          </cell>
          <cell r="AQ96">
            <v>996.02902927580465</v>
          </cell>
          <cell r="AR96">
            <v>1738.4425086541683</v>
          </cell>
        </row>
        <row r="97">
          <cell r="B97">
            <v>1095</v>
          </cell>
          <cell r="C97">
            <v>255.78390261097886</v>
          </cell>
          <cell r="D97">
            <v>235.67061214283504</v>
          </cell>
          <cell r="E97">
            <v>269.68977336951821</v>
          </cell>
          <cell r="F97">
            <v>275.1626485959423</v>
          </cell>
          <cell r="G97">
            <v>301.33295836646744</v>
          </cell>
          <cell r="H97">
            <v>309.04473182995662</v>
          </cell>
          <cell r="I97">
            <v>165.01229043783792</v>
          </cell>
          <cell r="J97">
            <v>204.79471592215492</v>
          </cell>
          <cell r="K97">
            <v>148.10878086091898</v>
          </cell>
          <cell r="L97">
            <v>179.81068364026109</v>
          </cell>
          <cell r="M97">
            <v>232.73758990695345</v>
          </cell>
          <cell r="N97">
            <v>138.10847657094254</v>
          </cell>
          <cell r="O97">
            <v>82.065346790825743</v>
          </cell>
          <cell r="P97">
            <v>55.253995436666266</v>
          </cell>
          <cell r="Q97">
            <v>634.45347935884979</v>
          </cell>
          <cell r="R97">
            <v>668.55250629454849</v>
          </cell>
          <cell r="S97">
            <v>789.04123822686677</v>
          </cell>
          <cell r="T97">
            <v>778.85816154144618</v>
          </cell>
          <cell r="U97">
            <v>799.28797846940677</v>
          </cell>
          <cell r="V97">
            <v>875.94905305802024</v>
          </cell>
          <cell r="W97">
            <v>727.28899272082458</v>
          </cell>
          <cell r="X97">
            <v>639.09257303965603</v>
          </cell>
          <cell r="Y97">
            <v>711.73619599066967</v>
          </cell>
          <cell r="Z97">
            <v>717.28431643892861</v>
          </cell>
          <cell r="AA97">
            <v>889.71135558609171</v>
          </cell>
          <cell r="AB97">
            <v>445.94849758109132</v>
          </cell>
          <cell r="AC97">
            <v>391.75270939400264</v>
          </cell>
          <cell r="AD97">
            <v>428.24442255756469</v>
          </cell>
          <cell r="AE97">
            <v>2473.5227770397169</v>
          </cell>
          <cell r="AF97">
            <v>2406.9355164924564</v>
          </cell>
          <cell r="AG97">
            <v>1650.5768933763793</v>
          </cell>
          <cell r="AH97">
            <v>1303.9081686684594</v>
          </cell>
          <cell r="AI97">
            <v>1119.7562017047351</v>
          </cell>
          <cell r="AJ97">
            <v>1159.6444295870699</v>
          </cell>
          <cell r="AK97">
            <v>762.60409182088506</v>
          </cell>
          <cell r="AL97">
            <v>644.27429179281296</v>
          </cell>
          <cell r="AM97">
            <v>242.4358531140779</v>
          </cell>
          <cell r="AN97">
            <v>239.33290983985012</v>
          </cell>
          <cell r="AO97">
            <v>369.81265086202808</v>
          </cell>
          <cell r="AP97">
            <v>209.721043348677</v>
          </cell>
          <cell r="AQ97">
            <v>136.83674462743062</v>
          </cell>
          <cell r="AR97">
            <v>252.71878065550564</v>
          </cell>
        </row>
        <row r="98">
          <cell r="B98">
            <v>1096</v>
          </cell>
          <cell r="C98">
            <v>238.82274195070707</v>
          </cell>
          <cell r="D98">
            <v>219.46511845817892</v>
          </cell>
          <cell r="E98">
            <v>399.86885922862535</v>
          </cell>
          <cell r="F98">
            <v>413.32529102230512</v>
          </cell>
          <cell r="G98">
            <v>432.49652079736973</v>
          </cell>
          <cell r="H98">
            <v>365.33983422384819</v>
          </cell>
          <cell r="I98">
            <v>224.75281306733984</v>
          </cell>
          <cell r="J98">
            <v>279.64846325585899</v>
          </cell>
          <cell r="K98">
            <v>235.70541574490585</v>
          </cell>
          <cell r="L98">
            <v>306.26859307108401</v>
          </cell>
          <cell r="M98">
            <v>308.80597613570524</v>
          </cell>
          <cell r="N98">
            <v>242.1235365606891</v>
          </cell>
          <cell r="O98">
            <v>185.26468089218895</v>
          </cell>
          <cell r="P98">
            <v>112.16212087478115</v>
          </cell>
          <cell r="Q98">
            <v>592.38254649314729</v>
          </cell>
          <cell r="R98">
            <v>622.58061646022793</v>
          </cell>
          <cell r="S98">
            <v>1169.910953137314</v>
          </cell>
          <cell r="T98">
            <v>1169.9326850023751</v>
          </cell>
          <cell r="U98">
            <v>1147.2003317432336</v>
          </cell>
          <cell r="V98">
            <v>1035.5105551801987</v>
          </cell>
          <cell r="W98">
            <v>990.59437689882122</v>
          </cell>
          <cell r="X98">
            <v>872.6848987485929</v>
          </cell>
          <cell r="Y98">
            <v>1132.6814993785756</v>
          </cell>
          <cell r="Z98">
            <v>1221.7386307657439</v>
          </cell>
          <cell r="AA98">
            <v>1180.5062678127185</v>
          </cell>
          <cell r="AB98">
            <v>781.81028448891857</v>
          </cell>
          <cell r="AC98">
            <v>884.39205502320465</v>
          </cell>
          <cell r="AD98">
            <v>869.30912972454666</v>
          </cell>
          <cell r="AE98">
            <v>2309.5022237916114</v>
          </cell>
          <cell r="AF98">
            <v>2241.4266396866692</v>
          </cell>
          <cell r="AG98">
            <v>2447.3093331544901</v>
          </cell>
          <cell r="AH98">
            <v>1958.6169344976984</v>
          </cell>
          <cell r="AI98">
            <v>1607.1612743721298</v>
          </cell>
          <cell r="AJ98">
            <v>1370.8834354020271</v>
          </cell>
          <cell r="AK98">
            <v>1038.6948416910514</v>
          </cell>
          <cell r="AL98">
            <v>879.76056805880717</v>
          </cell>
          <cell r="AM98">
            <v>385.82076780029001</v>
          </cell>
          <cell r="AN98">
            <v>407.65182628918603</v>
          </cell>
          <cell r="AO98">
            <v>490.68290464998665</v>
          </cell>
          <cell r="AP98">
            <v>367.67041363095325</v>
          </cell>
          <cell r="AQ98">
            <v>308.91255345990839</v>
          </cell>
          <cell r="AR98">
            <v>513.00316292421837</v>
          </cell>
        </row>
        <row r="99">
          <cell r="B99">
            <v>1097</v>
          </cell>
          <cell r="C99">
            <v>1804.6753183966155</v>
          </cell>
          <cell r="D99">
            <v>1651.78910633438</v>
          </cell>
          <cell r="E99">
            <v>2001.1443501840206</v>
          </cell>
          <cell r="F99">
            <v>2999.5762986680788</v>
          </cell>
          <cell r="G99">
            <v>2501.4128558404732</v>
          </cell>
          <cell r="H99">
            <v>2430.8022209511341</v>
          </cell>
          <cell r="I99">
            <v>1326.0925726948733</v>
          </cell>
          <cell r="J99">
            <v>1788.2471806326512</v>
          </cell>
          <cell r="K99">
            <v>1323.5935466140563</v>
          </cell>
          <cell r="L99">
            <v>1699.9693872934254</v>
          </cell>
          <cell r="M99">
            <v>1888.7333515194116</v>
          </cell>
          <cell r="N99">
            <v>1442.1627596376193</v>
          </cell>
          <cell r="O99">
            <v>1097.032907775169</v>
          </cell>
          <cell r="P99">
            <v>669.13235387783971</v>
          </cell>
          <cell r="Q99">
            <v>4476.3666641335667</v>
          </cell>
          <cell r="R99">
            <v>4685.8101520124383</v>
          </cell>
          <cell r="S99">
            <v>5854.8212496602</v>
          </cell>
          <cell r="T99">
            <v>8490.4128278490734</v>
          </cell>
          <cell r="U99">
            <v>6635.0167459299282</v>
          </cell>
          <cell r="V99">
            <v>6889.8081226152244</v>
          </cell>
          <cell r="W99">
            <v>5844.7314978222303</v>
          </cell>
          <cell r="X99">
            <v>5580.4930647519514</v>
          </cell>
          <cell r="Y99">
            <v>6360.5238692060775</v>
          </cell>
          <cell r="Z99">
            <v>6781.3622374707666</v>
          </cell>
          <cell r="AA99">
            <v>7220.2668730599962</v>
          </cell>
          <cell r="AB99">
            <v>4656.7041494910582</v>
          </cell>
          <cell r="AC99">
            <v>5236.8707465615416</v>
          </cell>
          <cell r="AD99">
            <v>5186.0900960448007</v>
          </cell>
          <cell r="AE99">
            <v>17451.862527895566</v>
          </cell>
          <cell r="AF99">
            <v>16869.943306219004</v>
          </cell>
          <cell r="AG99">
            <v>12247.563500299053</v>
          </cell>
          <cell r="AH99">
            <v>14214.036891761794</v>
          </cell>
          <cell r="AI99">
            <v>9295.2744815418009</v>
          </cell>
          <cell r="AJ99">
            <v>9121.2240967914768</v>
          </cell>
          <cell r="AK99">
            <v>6128.5351496369731</v>
          </cell>
          <cell r="AL99">
            <v>5625.7393198100481</v>
          </cell>
          <cell r="AM99">
            <v>2166.5598000634013</v>
          </cell>
          <cell r="AN99">
            <v>2262.7054848063744</v>
          </cell>
          <cell r="AO99">
            <v>3001.1374087708045</v>
          </cell>
          <cell r="AP99">
            <v>2189.9588362662703</v>
          </cell>
          <cell r="AQ99">
            <v>1829.2058428966516</v>
          </cell>
          <cell r="AR99">
            <v>3060.4540220622766</v>
          </cell>
        </row>
        <row r="100">
          <cell r="B100">
            <v>1098</v>
          </cell>
          <cell r="C100">
            <v>2755.867570582519</v>
          </cell>
          <cell r="D100">
            <v>2511.9845883735738</v>
          </cell>
          <cell r="E100">
            <v>2943.6141676705743</v>
          </cell>
          <cell r="F100">
            <v>4512.6900814936462</v>
          </cell>
          <cell r="G100">
            <v>4102.5641813169586</v>
          </cell>
          <cell r="H100">
            <v>4325.0488742124808</v>
          </cell>
          <cell r="I100">
            <v>2594.9226600632078</v>
          </cell>
          <cell r="J100">
            <v>3033.0605237118971</v>
          </cell>
          <cell r="K100">
            <v>2390.590193834124</v>
          </cell>
          <cell r="L100">
            <v>3120.1648967719002</v>
          </cell>
          <cell r="M100">
            <v>3305.9016427702368</v>
          </cell>
          <cell r="N100">
            <v>2172.4012395557429</v>
          </cell>
          <cell r="O100">
            <v>1638.8240125485097</v>
          </cell>
          <cell r="P100">
            <v>962.11176802422369</v>
          </cell>
          <cell r="Q100">
            <v>6835.7302823217278</v>
          </cell>
          <cell r="R100">
            <v>7126.0204106933252</v>
          </cell>
          <cell r="S100">
            <v>8612.2396808074682</v>
          </cell>
          <cell r="T100">
            <v>12773.337945440502</v>
          </cell>
          <cell r="U100">
            <v>10882.082891967959</v>
          </cell>
          <cell r="V100">
            <v>12258.815878733729</v>
          </cell>
          <cell r="W100">
            <v>11437.079520672221</v>
          </cell>
          <cell r="X100">
            <v>9465.1194761336301</v>
          </cell>
          <cell r="Y100">
            <v>11487.972291999726</v>
          </cell>
          <cell r="Z100">
            <v>12446.676136526607</v>
          </cell>
          <cell r="AA100">
            <v>12637.830585077822</v>
          </cell>
          <cell r="AB100">
            <v>7014.6242502758232</v>
          </cell>
          <cell r="AC100">
            <v>7823.2015368465072</v>
          </cell>
          <cell r="AD100">
            <v>7456.8181952676969</v>
          </cell>
          <cell r="AE100">
            <v>26650.235361794737</v>
          </cell>
          <cell r="AF100">
            <v>25655.234938557263</v>
          </cell>
          <cell r="AG100">
            <v>18015.742560305571</v>
          </cell>
          <cell r="AH100">
            <v>21384.20127133299</v>
          </cell>
          <cell r="AI100">
            <v>15245.168367326471</v>
          </cell>
          <cell r="AJ100">
            <v>16229.103162424988</v>
          </cell>
          <cell r="AK100">
            <v>11992.431795669258</v>
          </cell>
          <cell r="AL100">
            <v>9541.8620157270452</v>
          </cell>
          <cell r="AM100">
            <v>3913.102043777963</v>
          </cell>
          <cell r="AN100">
            <v>4153.0243298478244</v>
          </cell>
          <cell r="AO100">
            <v>5252.9728888692443</v>
          </cell>
          <cell r="AP100">
            <v>3298.8435311395333</v>
          </cell>
          <cell r="AQ100">
            <v>2732.5948364781793</v>
          </cell>
          <cell r="AR100">
            <v>4400.4729603326668</v>
          </cell>
        </row>
        <row r="101">
          <cell r="B101">
            <v>1099</v>
          </cell>
          <cell r="C101">
            <v>246.6473103970051</v>
          </cell>
          <cell r="D101">
            <v>239.05587580801532</v>
          </cell>
          <cell r="E101">
            <v>169.4036383357936</v>
          </cell>
          <cell r="F101">
            <v>162.31314834580803</v>
          </cell>
          <cell r="G101">
            <v>327.76097761640307</v>
          </cell>
          <cell r="H101">
            <v>613.53842827895471</v>
          </cell>
          <cell r="I101">
            <v>220.17708861477476</v>
          </cell>
          <cell r="J101">
            <v>337.96468362937128</v>
          </cell>
          <cell r="K101">
            <v>308.93312348788834</v>
          </cell>
          <cell r="L101">
            <v>694.00825516360305</v>
          </cell>
          <cell r="M101">
            <v>338.93916477530138</v>
          </cell>
          <cell r="N101">
            <v>201.43088377526223</v>
          </cell>
          <cell r="O101">
            <v>75.226302372481328</v>
          </cell>
          <cell r="P101">
            <v>85.84245797512024</v>
          </cell>
          <cell r="Q101">
            <v>611.79082287239021</v>
          </cell>
          <cell r="R101">
            <v>678.15585262290813</v>
          </cell>
          <cell r="S101">
            <v>495.63042336598522</v>
          </cell>
          <cell r="T101">
            <v>459.43343313378875</v>
          </cell>
          <cell r="U101">
            <v>869.38850180991051</v>
          </cell>
          <cell r="V101">
            <v>1738.99875944613</v>
          </cell>
          <cell r="W101">
            <v>970.42694561692076</v>
          </cell>
          <cell r="X101">
            <v>1054.6693955684336</v>
          </cell>
          <cell r="Y101">
            <v>1484.576976791551</v>
          </cell>
          <cell r="Z101">
            <v>2768.4741909102941</v>
          </cell>
          <cell r="AA101">
            <v>1295.6996928343699</v>
          </cell>
          <cell r="AB101">
            <v>650.41482041015433</v>
          </cell>
          <cell r="AC101">
            <v>359.10538277779597</v>
          </cell>
          <cell r="AD101">
            <v>665.31937746682115</v>
          </cell>
          <cell r="AE101">
            <v>2385.1686284201323</v>
          </cell>
          <cell r="AF101">
            <v>2441.5096675685163</v>
          </cell>
          <cell r="AG101">
            <v>1036.7976790422613</v>
          </cell>
          <cell r="AH101">
            <v>769.15032287385645</v>
          </cell>
          <cell r="AI101">
            <v>1217.962978070359</v>
          </cell>
          <cell r="AJ101">
            <v>2302.2117752286154</v>
          </cell>
          <cell r="AK101">
            <v>1017.5481369134122</v>
          </cell>
          <cell r="AL101">
            <v>1063.2205826983434</v>
          </cell>
          <cell r="AM101">
            <v>505.68551650097129</v>
          </cell>
          <cell r="AN101">
            <v>923.74386103491452</v>
          </cell>
          <cell r="AO101">
            <v>538.5635859537233</v>
          </cell>
          <cell r="AP101">
            <v>305.87764166882511</v>
          </cell>
          <cell r="AQ101">
            <v>125.4332398453943</v>
          </cell>
          <cell r="AR101">
            <v>392.6232146019226</v>
          </cell>
        </row>
        <row r="102">
          <cell r="B102">
            <v>1100</v>
          </cell>
          <cell r="C102">
            <v>246.15092992008115</v>
          </cell>
          <cell r="D102">
            <v>228.50096342013336</v>
          </cell>
          <cell r="E102">
            <v>266.48738812595923</v>
          </cell>
          <cell r="F102">
            <v>298.43611402831408</v>
          </cell>
          <cell r="G102">
            <v>332.35911747472596</v>
          </cell>
          <cell r="H102">
            <v>333.42601182913569</v>
          </cell>
          <cell r="I102">
            <v>181.50965364785301</v>
          </cell>
          <cell r="J102">
            <v>211.06289314601051</v>
          </cell>
          <cell r="K102">
            <v>159.05927551611194</v>
          </cell>
          <cell r="L102">
            <v>189.61545930208166</v>
          </cell>
          <cell r="M102">
            <v>234.32060078375952</v>
          </cell>
          <cell r="N102">
            <v>164.64557044684207</v>
          </cell>
          <cell r="O102">
            <v>100.47436034046081</v>
          </cell>
          <cell r="P102">
            <v>65.621902624959077</v>
          </cell>
          <cell r="Q102">
            <v>610.55958698359711</v>
          </cell>
          <cell r="R102">
            <v>648.21358249225182</v>
          </cell>
          <cell r="S102">
            <v>779.67190254058153</v>
          </cell>
          <cell r="T102">
            <v>844.73457533470548</v>
          </cell>
          <cell r="U102">
            <v>881.58510297827286</v>
          </cell>
          <cell r="V102">
            <v>945.05477442451286</v>
          </cell>
          <cell r="W102">
            <v>800.0008533932961</v>
          </cell>
          <cell r="X102">
            <v>658.65335854246723</v>
          </cell>
          <cell r="Y102">
            <v>764.35875735941102</v>
          </cell>
          <cell r="Z102">
            <v>756.39662982346726</v>
          </cell>
          <cell r="AA102">
            <v>895.76290382835805</v>
          </cell>
          <cell r="AB102">
            <v>531.63604868550806</v>
          </cell>
          <cell r="AC102">
            <v>479.63122593427101</v>
          </cell>
          <cell r="AD102">
            <v>508.60057403388885</v>
          </cell>
          <cell r="AE102">
            <v>2380.3684498193052</v>
          </cell>
          <cell r="AF102">
            <v>2333.710934120742</v>
          </cell>
          <cell r="AG102">
            <v>1630.9773994071898</v>
          </cell>
          <cell r="AH102">
            <v>1414.193710130354</v>
          </cell>
          <cell r="AI102">
            <v>1235.0497104695448</v>
          </cell>
          <cell r="AJ102">
            <v>1251.1315595239992</v>
          </cell>
          <cell r="AK102">
            <v>838.84663505709466</v>
          </cell>
          <cell r="AL102">
            <v>663.99367480299986</v>
          </cell>
          <cell r="AM102">
            <v>260.36046567466485</v>
          </cell>
          <cell r="AN102">
            <v>252.38333288459646</v>
          </cell>
          <cell r="AO102">
            <v>372.32800495213928</v>
          </cell>
          <cell r="AP102">
            <v>250.01825864839577</v>
          </cell>
          <cell r="AQ102">
            <v>167.53215486380006</v>
          </cell>
          <cell r="AR102">
            <v>300.13914984089996</v>
          </cell>
        </row>
        <row r="103">
          <cell r="B103">
            <v>1101</v>
          </cell>
          <cell r="C103">
            <v>977.36616473082267</v>
          </cell>
          <cell r="D103">
            <v>902.69780283856312</v>
          </cell>
          <cell r="E103">
            <v>1051.6558974088723</v>
          </cell>
          <cell r="F103">
            <v>1666.9807226229825</v>
          </cell>
          <cell r="G103">
            <v>1452.4490634243234</v>
          </cell>
          <cell r="H103">
            <v>1466.6715815580933</v>
          </cell>
          <cell r="I103">
            <v>916.67267551451027</v>
          </cell>
          <cell r="J103">
            <v>1122.3633687582151</v>
          </cell>
          <cell r="K103">
            <v>811.23627127654436</v>
          </cell>
          <cell r="L103">
            <v>945.90444276979929</v>
          </cell>
          <cell r="M103">
            <v>1225.6362936040914</v>
          </cell>
          <cell r="N103">
            <v>1169.9784268244541</v>
          </cell>
          <cell r="O103">
            <v>739.32110285073611</v>
          </cell>
          <cell r="P103">
            <v>392.13653196838698</v>
          </cell>
          <cell r="Q103">
            <v>2424.2861160977113</v>
          </cell>
          <cell r="R103">
            <v>2560.7812235347114</v>
          </cell>
          <cell r="S103">
            <v>3076.8681404286126</v>
          </cell>
          <cell r="T103">
            <v>4718.451241737007</v>
          </cell>
          <cell r="U103">
            <v>3852.6322577776127</v>
          </cell>
          <cell r="V103">
            <v>4157.0991209123986</v>
          </cell>
          <cell r="W103">
            <v>4040.2199439853243</v>
          </cell>
          <cell r="X103">
            <v>3502.5029332192166</v>
          </cell>
          <cell r="Y103">
            <v>3898.3928867135505</v>
          </cell>
          <cell r="Z103">
            <v>3773.3153999129968</v>
          </cell>
          <cell r="AA103">
            <v>4685.3734657730502</v>
          </cell>
          <cell r="AB103">
            <v>3777.8283751949525</v>
          </cell>
          <cell r="AC103">
            <v>3529.2733958971876</v>
          </cell>
          <cell r="AD103">
            <v>3039.2423456329857</v>
          </cell>
          <cell r="AE103">
            <v>9451.484027305929</v>
          </cell>
          <cell r="AF103">
            <v>9219.3735254313051</v>
          </cell>
          <cell r="AG103">
            <v>6436.4284279615867</v>
          </cell>
          <cell r="AH103">
            <v>7899.290809752044</v>
          </cell>
          <cell r="AI103">
            <v>5397.3148348800278</v>
          </cell>
          <cell r="AJ103">
            <v>5503.4671502613701</v>
          </cell>
          <cell r="AK103">
            <v>4236.4016119823973</v>
          </cell>
          <cell r="AL103">
            <v>3530.9009867996697</v>
          </cell>
          <cell r="AM103">
            <v>1327.8939733404286</v>
          </cell>
          <cell r="AN103">
            <v>1259.0245370039199</v>
          </cell>
          <cell r="AO103">
            <v>1947.4972088163665</v>
          </cell>
          <cell r="AP103">
            <v>1776.6403805274679</v>
          </cell>
          <cell r="AQ103">
            <v>1232.7528841901649</v>
          </cell>
          <cell r="AR103">
            <v>1793.5402757094923</v>
          </cell>
        </row>
        <row r="104">
          <cell r="B104">
            <v>1102</v>
          </cell>
          <cell r="C104">
            <v>695.42948289179265</v>
          </cell>
          <cell r="D104">
            <v>689.19532177827557</v>
          </cell>
          <cell r="E104">
            <v>678.8890954869687</v>
          </cell>
          <cell r="F104">
            <v>612.11555733254124</v>
          </cell>
          <cell r="G104">
            <v>673.47431349476062</v>
          </cell>
          <cell r="H104">
            <v>644.35121857287595</v>
          </cell>
          <cell r="I104">
            <v>376.27752394122632</v>
          </cell>
          <cell r="J104">
            <v>444.25675081564526</v>
          </cell>
          <cell r="K104">
            <v>275.30671983798652</v>
          </cell>
          <cell r="L104">
            <v>309.59132408303026</v>
          </cell>
          <cell r="M104">
            <v>303.58746541944163</v>
          </cell>
          <cell r="N104">
            <v>240.05952585977553</v>
          </cell>
          <cell r="O104">
            <v>103.65756295234463</v>
          </cell>
          <cell r="P104">
            <v>79.911855072758712</v>
          </cell>
          <cell r="Q104">
            <v>1724.9625584940368</v>
          </cell>
          <cell r="R104">
            <v>1955.1154703246793</v>
          </cell>
          <cell r="S104">
            <v>1986.2506680511005</v>
          </cell>
          <cell r="T104">
            <v>1732.6159639312732</v>
          </cell>
          <cell r="U104">
            <v>1786.3957713169991</v>
          </cell>
          <cell r="V104">
            <v>1826.3338009471333</v>
          </cell>
          <cell r="W104">
            <v>1658.4370815323746</v>
          </cell>
          <cell r="X104">
            <v>1386.3697053440094</v>
          </cell>
          <cell r="Y104">
            <v>1322.9854190222502</v>
          </cell>
          <cell r="Z104">
            <v>1234.9933651027898</v>
          </cell>
          <cell r="AA104">
            <v>1160.5568980295061</v>
          </cell>
          <cell r="AB104">
            <v>775.14565032657674</v>
          </cell>
          <cell r="AC104">
            <v>494.82677797323424</v>
          </cell>
          <cell r="AD104">
            <v>619.35441881960162</v>
          </cell>
          <cell r="AE104">
            <v>6725.0544236710221</v>
          </cell>
          <cell r="AF104">
            <v>7038.8440998455289</v>
          </cell>
          <cell r="AG104">
            <v>4154.9912708059419</v>
          </cell>
          <cell r="AH104">
            <v>2900.6207036005285</v>
          </cell>
          <cell r="AI104">
            <v>2502.6370939068083</v>
          </cell>
          <cell r="AJ104">
            <v>2417.8321917709068</v>
          </cell>
          <cell r="AK104">
            <v>1738.9661015941595</v>
          </cell>
          <cell r="AL104">
            <v>1397.6102958375309</v>
          </cell>
          <cell r="AM104">
            <v>450.64323063084697</v>
          </cell>
          <cell r="AN104">
            <v>412.07447162707484</v>
          </cell>
          <cell r="AO104">
            <v>482.3908565871667</v>
          </cell>
          <cell r="AP104">
            <v>364.53616373966526</v>
          </cell>
          <cell r="AQ104">
            <v>172.8398651207244</v>
          </cell>
          <cell r="AR104">
            <v>365.49803166823324</v>
          </cell>
        </row>
        <row r="105">
          <cell r="B105">
            <v>1103</v>
          </cell>
          <cell r="C105">
            <v>688.23097272966993</v>
          </cell>
          <cell r="D105">
            <v>616.00918358316414</v>
          </cell>
          <cell r="E105">
            <v>750.71064807260234</v>
          </cell>
          <cell r="F105">
            <v>793.30111333074694</v>
          </cell>
          <cell r="G105">
            <v>853.89865917814529</v>
          </cell>
          <cell r="H105">
            <v>833.13010998943184</v>
          </cell>
          <cell r="I105">
            <v>520.64413823335269</v>
          </cell>
          <cell r="J105">
            <v>680.63593435064365</v>
          </cell>
          <cell r="K105">
            <v>555.62590950098968</v>
          </cell>
          <cell r="L105">
            <v>628.10632648308854</v>
          </cell>
          <cell r="M105">
            <v>803.5221753610233</v>
          </cell>
          <cell r="N105">
            <v>658.76034972667878</v>
          </cell>
          <cell r="O105">
            <v>477.67328440689045</v>
          </cell>
          <cell r="P105">
            <v>293.58968495592018</v>
          </cell>
          <cell r="Q105">
            <v>1707.107174429837</v>
          </cell>
          <cell r="R105">
            <v>1747.5003770745025</v>
          </cell>
          <cell r="S105">
            <v>2196.3816124896098</v>
          </cell>
          <cell r="T105">
            <v>2245.4684523147866</v>
          </cell>
          <cell r="U105">
            <v>2264.972729210052</v>
          </cell>
          <cell r="V105">
            <v>2361.4042103164156</v>
          </cell>
          <cell r="W105">
            <v>2294.7305916245195</v>
          </cell>
          <cell r="X105">
            <v>2124.0263384175801</v>
          </cell>
          <cell r="Y105">
            <v>2670.0582431601056</v>
          </cell>
          <cell r="Z105">
            <v>2505.5842507319799</v>
          </cell>
          <cell r="AA105">
            <v>3071.7118114428945</v>
          </cell>
          <cell r="AB105">
            <v>2127.1191712530654</v>
          </cell>
          <cell r="AC105">
            <v>2280.2536111679592</v>
          </cell>
          <cell r="AD105">
            <v>2275.4579846975707</v>
          </cell>
          <cell r="AE105">
            <v>6655.4422289042423</v>
          </cell>
          <cell r="AF105">
            <v>6291.3842713371896</v>
          </cell>
          <cell r="AG105">
            <v>4594.5592739346148</v>
          </cell>
          <cell r="AH105">
            <v>3759.2013565935631</v>
          </cell>
          <cell r="AI105">
            <v>3173.095715866732</v>
          </cell>
          <cell r="AJ105">
            <v>3126.1969277059111</v>
          </cell>
          <cell r="AK105">
            <v>2406.1562271865132</v>
          </cell>
          <cell r="AL105">
            <v>2141.2477983034782</v>
          </cell>
          <cell r="AM105">
            <v>909.4912577036929</v>
          </cell>
          <cell r="AN105">
            <v>836.02660177171549</v>
          </cell>
          <cell r="AO105">
            <v>1276.7712590625456</v>
          </cell>
          <cell r="AP105">
            <v>1000.3434350421752</v>
          </cell>
          <cell r="AQ105">
            <v>796.47817001656517</v>
          </cell>
          <cell r="AR105">
            <v>1342.8101734315192</v>
          </cell>
        </row>
        <row r="106">
          <cell r="B106">
            <v>1104</v>
          </cell>
          <cell r="C106">
            <v>645.40702709410959</v>
          </cell>
          <cell r="D106">
            <v>585.61832261962365</v>
          </cell>
          <cell r="E106">
            <v>532.16600810953287</v>
          </cell>
          <cell r="F106">
            <v>515.30661523864853</v>
          </cell>
          <cell r="G106">
            <v>773.16138799658586</v>
          </cell>
          <cell r="H106">
            <v>825.18528251419707</v>
          </cell>
          <cell r="I106">
            <v>415.59609620435219</v>
          </cell>
          <cell r="J106">
            <v>539.49255278094961</v>
          </cell>
          <cell r="K106">
            <v>337.28907298306899</v>
          </cell>
          <cell r="L106">
            <v>488.21847883751781</v>
          </cell>
          <cell r="M106">
            <v>425.25037959577816</v>
          </cell>
          <cell r="N106">
            <v>287.75716757876825</v>
          </cell>
          <cell r="O106">
            <v>164.18640810687873</v>
          </cell>
          <cell r="P106">
            <v>87.70824267310401</v>
          </cell>
          <cell r="Q106">
            <v>1600.8854730990931</v>
          </cell>
          <cell r="R106">
            <v>1661.2873101125942</v>
          </cell>
          <cell r="S106">
            <v>1556.9775625331672</v>
          </cell>
          <cell r="T106">
            <v>1458.5946349290873</v>
          </cell>
          <cell r="U106">
            <v>2050.8164994379217</v>
          </cell>
          <cell r="V106">
            <v>2338.8855798824552</v>
          </cell>
          <cell r="W106">
            <v>1831.7330508240814</v>
          </cell>
          <cell r="X106">
            <v>1683.5672841459782</v>
          </cell>
          <cell r="Y106">
            <v>1620.8413867076329</v>
          </cell>
          <cell r="Z106">
            <v>1947.5564564697077</v>
          </cell>
          <cell r="AA106">
            <v>1625.6509824859886</v>
          </cell>
          <cell r="AB106">
            <v>929.16003228827901</v>
          </cell>
          <cell r="AC106">
            <v>783.77138142709589</v>
          </cell>
          <cell r="AD106">
            <v>679.78008540821622</v>
          </cell>
          <cell r="AE106">
            <v>6241.3191982873723</v>
          </cell>
          <cell r="AF106">
            <v>5980.9983391888245</v>
          </cell>
          <cell r="AG106">
            <v>3257.0049114262088</v>
          </cell>
          <cell r="AH106">
            <v>2441.8739549393808</v>
          </cell>
          <cell r="AI106">
            <v>2873.0752315348441</v>
          </cell>
          <cell r="AJ106">
            <v>3096.3851432722076</v>
          </cell>
          <cell r="AK106">
            <v>1920.6768336423913</v>
          </cell>
          <cell r="AL106">
            <v>1697.2175322265791</v>
          </cell>
          <cell r="AM106">
            <v>552.10071732001859</v>
          </cell>
          <cell r="AN106">
            <v>649.83207233413498</v>
          </cell>
          <cell r="AO106">
            <v>675.70936960063409</v>
          </cell>
          <cell r="AP106">
            <v>436.96617987585915</v>
          </cell>
          <cell r="AQ106">
            <v>273.76638832320964</v>
          </cell>
          <cell r="AR106">
            <v>401.15687502075377</v>
          </cell>
        </row>
        <row r="107">
          <cell r="B107">
            <v>1105</v>
          </cell>
          <cell r="C107">
            <v>272.85784400480742</v>
          </cell>
          <cell r="D107">
            <v>252.12042799799332</v>
          </cell>
          <cell r="E107">
            <v>292.99520118200581</v>
          </cell>
          <cell r="F107">
            <v>463.16522568019428</v>
          </cell>
          <cell r="G107">
            <v>383.8383615681679</v>
          </cell>
          <cell r="H107">
            <v>389.90494482331525</v>
          </cell>
          <cell r="I107">
            <v>240.98737155347811</v>
          </cell>
          <cell r="J107">
            <v>244.4140275449752</v>
          </cell>
          <cell r="K107">
            <v>188.22792173363149</v>
          </cell>
          <cell r="L107">
            <v>256.65987786053103</v>
          </cell>
          <cell r="M107">
            <v>407.00228997826201</v>
          </cell>
          <cell r="N107">
            <v>224.71724145175008</v>
          </cell>
          <cell r="O107">
            <v>147.52283788474637</v>
          </cell>
          <cell r="P107">
            <v>93.469055363960862</v>
          </cell>
          <cell r="Q107">
            <v>676.8041566810225</v>
          </cell>
          <cell r="R107">
            <v>715.21749145351475</v>
          </cell>
          <cell r="S107">
            <v>857.22678115205679</v>
          </cell>
          <cell r="T107">
            <v>1311.0064829072328</v>
          </cell>
          <cell r="U107">
            <v>1018.1341919582427</v>
          </cell>
          <cell r="V107">
            <v>1105.1373216371278</v>
          </cell>
          <cell r="W107">
            <v>1062.1479300149074</v>
          </cell>
          <cell r="X107">
            <v>762.73056678902969</v>
          </cell>
          <cell r="Y107">
            <v>904.52857835435907</v>
          </cell>
          <cell r="Z107">
            <v>1023.8440860210869</v>
          </cell>
          <cell r="AA107">
            <v>1555.8920210868109</v>
          </cell>
          <cell r="AB107">
            <v>725.6058331401473</v>
          </cell>
          <cell r="AC107">
            <v>704.22503162202372</v>
          </cell>
          <cell r="AD107">
            <v>724.42909015007365</v>
          </cell>
          <cell r="AE107">
            <v>2638.6339607396067</v>
          </cell>
          <cell r="AF107">
            <v>2574.9396883386448</v>
          </cell>
          <cell r="AG107">
            <v>1793.2126342757451</v>
          </cell>
          <cell r="AH107">
            <v>2194.7925137702778</v>
          </cell>
          <cell r="AI107">
            <v>1426.3470818065332</v>
          </cell>
          <cell r="AJ107">
            <v>1463.0603623477884</v>
          </cell>
          <cell r="AK107">
            <v>1113.7228332278298</v>
          </cell>
          <cell r="AL107">
            <v>768.91473391639749</v>
          </cell>
          <cell r="AM107">
            <v>308.10595104576896</v>
          </cell>
          <cell r="AN107">
            <v>341.62127724510452</v>
          </cell>
          <cell r="AO107">
            <v>646.71373379758472</v>
          </cell>
          <cell r="AP107">
            <v>341.23853586560466</v>
          </cell>
          <cell r="AQ107">
            <v>245.98135124928976</v>
          </cell>
          <cell r="AR107">
            <v>427.50547745778226</v>
          </cell>
        </row>
        <row r="108">
          <cell r="B108">
            <v>1106</v>
          </cell>
          <cell r="C108">
            <v>630.10029881551679</v>
          </cell>
          <cell r="D108">
            <v>578.41280150533726</v>
          </cell>
          <cell r="E108">
            <v>695.7322054595902</v>
          </cell>
          <cell r="F108">
            <v>717.373188424722</v>
          </cell>
          <cell r="G108">
            <v>835.50091342067128</v>
          </cell>
          <cell r="H108">
            <v>895.13253362312662</v>
          </cell>
          <cell r="I108">
            <v>409.54477066630153</v>
          </cell>
          <cell r="J108">
            <v>446.58722990587341</v>
          </cell>
          <cell r="K108">
            <v>358.55502297407151</v>
          </cell>
          <cell r="L108">
            <v>504.23217454814136</v>
          </cell>
          <cell r="M108">
            <v>594.708513773871</v>
          </cell>
          <cell r="N108">
            <v>466.94278254440485</v>
          </cell>
          <cell r="O108">
            <v>279.48134870649301</v>
          </cell>
          <cell r="P108">
            <v>191.3711492544079</v>
          </cell>
          <cell r="Q108">
            <v>1562.9182401543221</v>
          </cell>
          <cell r="R108">
            <v>1640.8466231881048</v>
          </cell>
          <cell r="S108">
            <v>2035.5291712080561</v>
          </cell>
          <cell r="T108">
            <v>2030.5516229278069</v>
          </cell>
          <cell r="U108">
            <v>2216.1725677720128</v>
          </cell>
          <cell r="V108">
            <v>2537.1424083036263</v>
          </cell>
          <cell r="W108">
            <v>1805.061931700063</v>
          </cell>
          <cell r="X108">
            <v>1393.6423142659853</v>
          </cell>
          <cell r="Y108">
            <v>1723.0348303559008</v>
          </cell>
          <cell r="Z108">
            <v>2011.4368252493286</v>
          </cell>
          <cell r="AA108">
            <v>2273.4570645845315</v>
          </cell>
          <cell r="AB108">
            <v>1507.7454874759135</v>
          </cell>
          <cell r="AC108">
            <v>1334.1511351914314</v>
          </cell>
          <cell r="AD108">
            <v>1483.2163114895297</v>
          </cell>
          <cell r="AE108">
            <v>6093.2976040721933</v>
          </cell>
          <cell r="AF108">
            <v>5907.4073872787894</v>
          </cell>
          <cell r="AG108">
            <v>4258.0758178618462</v>
          </cell>
          <cell r="AH108">
            <v>3399.4030990168576</v>
          </cell>
          <cell r="AI108">
            <v>3104.7295138389254</v>
          </cell>
          <cell r="AJ108">
            <v>3358.8518083180588</v>
          </cell>
          <cell r="AK108">
            <v>1892.7106403121065</v>
          </cell>
          <cell r="AL108">
            <v>1404.9418705738897</v>
          </cell>
          <cell r="AM108">
            <v>586.91046120138503</v>
          </cell>
          <cell r="AN108">
            <v>671.14673681414558</v>
          </cell>
          <cell r="AO108">
            <v>944.97297173550123</v>
          </cell>
          <cell r="AP108">
            <v>709.06384583167994</v>
          </cell>
          <cell r="AQ108">
            <v>466.01055666720902</v>
          </cell>
          <cell r="AR108">
            <v>875.28663058677637</v>
          </cell>
        </row>
        <row r="109">
          <cell r="B109">
            <v>1107</v>
          </cell>
          <cell r="C109">
            <v>1521.7708207854032</v>
          </cell>
          <cell r="D109">
            <v>1381.0187292733433</v>
          </cell>
          <cell r="E109">
            <v>1614.78201784163</v>
          </cell>
          <cell r="F109">
            <v>1691.5742539837763</v>
          </cell>
          <cell r="G109">
            <v>1891.0591376991506</v>
          </cell>
          <cell r="H109">
            <v>1848.8341320968984</v>
          </cell>
          <cell r="I109">
            <v>1183.0279375697323</v>
          </cell>
          <cell r="J109">
            <v>1487.4632510976351</v>
          </cell>
          <cell r="K109">
            <v>1239.9586993913269</v>
          </cell>
          <cell r="L109">
            <v>1464.6046520196492</v>
          </cell>
          <cell r="M109">
            <v>1941.258681628864</v>
          </cell>
          <cell r="N109">
            <v>1605.0469624281266</v>
          </cell>
          <cell r="O109">
            <v>968.91213761469999</v>
          </cell>
          <cell r="P109">
            <v>639.72647103892189</v>
          </cell>
          <cell r="Q109">
            <v>3774.6425094720971</v>
          </cell>
          <cell r="R109">
            <v>3917.6863177824798</v>
          </cell>
          <cell r="S109">
            <v>4724.4268364543304</v>
          </cell>
          <cell r="T109">
            <v>4788.0641514804638</v>
          </cell>
          <cell r="U109">
            <v>5016.048836912938</v>
          </cell>
          <cell r="V109">
            <v>5240.2915839468251</v>
          </cell>
          <cell r="W109">
            <v>5214.1764397834922</v>
          </cell>
          <cell r="X109">
            <v>4641.8517790628193</v>
          </cell>
          <cell r="Y109">
            <v>5958.6169217006227</v>
          </cell>
          <cell r="Z109">
            <v>5842.4667845596523</v>
          </cell>
          <cell r="AA109">
            <v>7421.0611782385058</v>
          </cell>
          <cell r="AB109">
            <v>5182.652790136648</v>
          </cell>
          <cell r="AC109">
            <v>4625.264742288603</v>
          </cell>
          <cell r="AD109">
            <v>4958.1806893742514</v>
          </cell>
          <cell r="AE109">
            <v>14716.073795980756</v>
          </cell>
          <cell r="AF109">
            <v>14104.529190999303</v>
          </cell>
          <cell r="AG109">
            <v>9882.9178918740854</v>
          </cell>
          <cell r="AH109">
            <v>8015.8317232858144</v>
          </cell>
          <cell r="AI109">
            <v>7027.1941333871446</v>
          </cell>
          <cell r="AJ109">
            <v>6937.475328640402</v>
          </cell>
          <cell r="AK109">
            <v>5467.3621191202301</v>
          </cell>
          <cell r="AL109">
            <v>4679.487594948685</v>
          </cell>
          <cell r="AM109">
            <v>2029.6598443778016</v>
          </cell>
          <cell r="AN109">
            <v>1949.4286214612757</v>
          </cell>
          <cell r="AO109">
            <v>3084.5984928739153</v>
          </cell>
          <cell r="AP109">
            <v>2437.3024157655018</v>
          </cell>
          <cell r="AQ109">
            <v>1615.5757323384917</v>
          </cell>
          <cell r="AR109">
            <v>2925.958429545929</v>
          </cell>
        </row>
        <row r="110">
          <cell r="B110">
            <v>1108</v>
          </cell>
          <cell r="C110">
            <v>217.67598648293023</v>
          </cell>
          <cell r="D110">
            <v>202.61687243202519</v>
          </cell>
          <cell r="E110">
            <v>235.66938963417857</v>
          </cell>
          <cell r="F110">
            <v>248.0368421456995</v>
          </cell>
          <cell r="G110">
            <v>262.49726350028351</v>
          </cell>
          <cell r="H110">
            <v>277.02733383440699</v>
          </cell>
          <cell r="I110">
            <v>149.92094114154884</v>
          </cell>
          <cell r="J110">
            <v>180.2933543062681</v>
          </cell>
          <cell r="K110">
            <v>134.13642381364622</v>
          </cell>
          <cell r="L110">
            <v>164.69649652593196</v>
          </cell>
          <cell r="M110">
            <v>207.33238390025716</v>
          </cell>
          <cell r="N110">
            <v>129.23744593726374</v>
          </cell>
          <cell r="O110">
            <v>74.092661846747021</v>
          </cell>
          <cell r="P110">
            <v>48.33935937866093</v>
          </cell>
          <cell r="Q110">
            <v>539.92954829143048</v>
          </cell>
          <cell r="R110">
            <v>574.78536101859731</v>
          </cell>
          <cell r="S110">
            <v>689.50655668480601</v>
          </cell>
          <cell r="T110">
            <v>702.07755250904438</v>
          </cell>
          <cell r="U110">
            <v>696.27600058845974</v>
          </cell>
          <cell r="V110">
            <v>785.19970007757627</v>
          </cell>
          <cell r="W110">
            <v>660.77411556001755</v>
          </cell>
          <cell r="X110">
            <v>562.63240575670602</v>
          </cell>
          <cell r="Y110">
            <v>644.59208612733994</v>
          </cell>
          <cell r="Z110">
            <v>656.99218499627727</v>
          </cell>
          <cell r="AA110">
            <v>792.59210517107181</v>
          </cell>
          <cell r="AB110">
            <v>417.30418203067831</v>
          </cell>
          <cell r="AC110">
            <v>353.69375942150612</v>
          </cell>
          <cell r="AD110">
            <v>374.65274466251776</v>
          </cell>
          <cell r="AE110">
            <v>2105.0054561056922</v>
          </cell>
          <cell r="AF110">
            <v>2069.3532471570393</v>
          </cell>
          <cell r="AG110">
            <v>1442.3626233439363</v>
          </cell>
          <cell r="AH110">
            <v>1175.3676098656219</v>
          </cell>
          <cell r="AI110">
            <v>975.44238216881865</v>
          </cell>
          <cell r="AJ110">
            <v>1039.503901659092</v>
          </cell>
          <cell r="AK110">
            <v>692.85944011093397</v>
          </cell>
          <cell r="AL110">
            <v>567.19419071718073</v>
          </cell>
          <cell r="AM110">
            <v>219.56482358375587</v>
          </cell>
          <cell r="AN110">
            <v>219.21551576345939</v>
          </cell>
          <cell r="AO110">
            <v>329.4445840500087</v>
          </cell>
          <cell r="AP110">
            <v>196.25016997243253</v>
          </cell>
          <cell r="AQ110">
            <v>123.54299402075161</v>
          </cell>
          <cell r="AR110">
            <v>221.09286148991899</v>
          </cell>
        </row>
        <row r="111">
          <cell r="B111">
            <v>1109</v>
          </cell>
          <cell r="C111">
            <v>461.34297393008529</v>
          </cell>
          <cell r="D111">
            <v>428.31855670167261</v>
          </cell>
          <cell r="E111">
            <v>525.50293194707012</v>
          </cell>
          <cell r="F111">
            <v>553.57034599769543</v>
          </cell>
          <cell r="G111">
            <v>772.63706186105367</v>
          </cell>
          <cell r="H111">
            <v>626.29876384999511</v>
          </cell>
          <cell r="I111">
            <v>450.77092318764699</v>
          </cell>
          <cell r="J111">
            <v>535.34425024994448</v>
          </cell>
          <cell r="K111">
            <v>441.09663854203995</v>
          </cell>
          <cell r="L111">
            <v>592.45588155886333</v>
          </cell>
          <cell r="M111">
            <v>645.09120921256124</v>
          </cell>
          <cell r="N111">
            <v>556.47759494139814</v>
          </cell>
          <cell r="O111">
            <v>397.06156038751232</v>
          </cell>
          <cell r="P111">
            <v>222.25908420957347</v>
          </cell>
          <cell r="Q111">
            <v>1144.3278955394997</v>
          </cell>
          <cell r="R111">
            <v>1215.0579233095641</v>
          </cell>
          <cell r="S111">
            <v>1537.4831567945184</v>
          </cell>
          <cell r="T111">
            <v>1566.9015550171778</v>
          </cell>
          <cell r="U111">
            <v>2049.4257203502307</v>
          </cell>
          <cell r="V111">
            <v>1775.1663517359914</v>
          </cell>
          <cell r="W111">
            <v>1986.7655300286947</v>
          </cell>
          <cell r="X111">
            <v>1670.6218850112921</v>
          </cell>
          <cell r="Y111">
            <v>2119.6882572073241</v>
          </cell>
          <cell r="Z111">
            <v>2363.3707598507804</v>
          </cell>
          <cell r="AA111">
            <v>2466.0604866392127</v>
          </cell>
          <cell r="AB111">
            <v>1796.8509505220877</v>
          </cell>
          <cell r="AC111">
            <v>1895.4400140962737</v>
          </cell>
          <cell r="AD111">
            <v>1722.6123183182547</v>
          </cell>
          <cell r="AE111">
            <v>4461.3532845296641</v>
          </cell>
          <cell r="AF111">
            <v>4374.4747685095999</v>
          </cell>
          <cell r="AG111">
            <v>3216.225020460528</v>
          </cell>
          <cell r="AH111">
            <v>2623.1935902715559</v>
          </cell>
          <cell r="AI111">
            <v>2871.1268305196991</v>
          </cell>
          <cell r="AJ111">
            <v>2350.0930381674721</v>
          </cell>
          <cell r="AK111">
            <v>2083.2372521141133</v>
          </cell>
          <cell r="AL111">
            <v>1684.1671726835061</v>
          </cell>
          <cell r="AM111">
            <v>722.02093116350011</v>
          </cell>
          <cell r="AN111">
            <v>788.57489007103402</v>
          </cell>
          <cell r="AO111">
            <v>1025.0294772841116</v>
          </cell>
          <cell r="AP111">
            <v>845.02461187691313</v>
          </cell>
          <cell r="AQ111">
            <v>662.06521345242277</v>
          </cell>
          <cell r="AR111">
            <v>1016.5607809381919</v>
          </cell>
        </row>
        <row r="112">
          <cell r="B112">
            <v>1110</v>
          </cell>
          <cell r="C112">
            <v>756.13422630121943</v>
          </cell>
          <cell r="D112">
            <v>689.49668341231143</v>
          </cell>
          <cell r="E112">
            <v>834.60244182728877</v>
          </cell>
          <cell r="F112">
            <v>897.5295960909109</v>
          </cell>
          <cell r="G112">
            <v>952.42450694309991</v>
          </cell>
          <cell r="H112">
            <v>948.75308444921166</v>
          </cell>
          <cell r="I112">
            <v>533.84571915057904</v>
          </cell>
          <cell r="J112">
            <v>655.92987177516341</v>
          </cell>
          <cell r="K112">
            <v>476.04416044368128</v>
          </cell>
          <cell r="L112">
            <v>606.50870733098259</v>
          </cell>
          <cell r="M112">
            <v>659.79863073771241</v>
          </cell>
          <cell r="N112">
            <v>481.80556975105992</v>
          </cell>
          <cell r="O112">
            <v>395.09097597693119</v>
          </cell>
          <cell r="P112">
            <v>256.71405222153004</v>
          </cell>
          <cell r="Q112">
            <v>1875.5362860685718</v>
          </cell>
          <cell r="R112">
            <v>1955.9703757110733</v>
          </cell>
          <cell r="S112">
            <v>2441.8269031813488</v>
          </cell>
          <cell r="T112">
            <v>2540.4910684913075</v>
          </cell>
          <cell r="U112">
            <v>2526.3132945233965</v>
          </cell>
          <cell r="V112">
            <v>2689.123224939588</v>
          </cell>
          <cell r="W112">
            <v>2352.9163453167816</v>
          </cell>
          <cell r="X112">
            <v>2046.9273711422516</v>
          </cell>
          <cell r="Y112">
            <v>2287.6284438255111</v>
          </cell>
          <cell r="Z112">
            <v>2419.4290058010392</v>
          </cell>
          <cell r="AA112">
            <v>2522.2841501546327</v>
          </cell>
          <cell r="AB112">
            <v>1555.7370212994779</v>
          </cell>
          <cell r="AC112">
            <v>1886.0330986060799</v>
          </cell>
          <cell r="AD112">
            <v>1989.6545071031815</v>
          </cell>
          <cell r="AE112">
            <v>7312.091230775879</v>
          </cell>
          <cell r="AF112">
            <v>7041.9219465641927</v>
          </cell>
          <cell r="AG112">
            <v>5108.0005312182429</v>
          </cell>
          <cell r="AH112">
            <v>4253.1069457873346</v>
          </cell>
          <cell r="AI112">
            <v>3539.2187236555196</v>
          </cell>
          <cell r="AJ112">
            <v>3560.0549568353204</v>
          </cell>
          <cell r="AK112">
            <v>2467.1673167197132</v>
          </cell>
          <cell r="AL112">
            <v>2063.5237178889379</v>
          </cell>
          <cell r="AM112">
            <v>779.22572508050257</v>
          </cell>
          <cell r="AN112">
            <v>807.27958333743936</v>
          </cell>
          <cell r="AO112">
            <v>1048.3991037537157</v>
          </cell>
          <cell r="AP112">
            <v>731.63334567297272</v>
          </cell>
          <cell r="AQ112">
            <v>658.77943734469739</v>
          </cell>
          <cell r="AR112">
            <v>1174.1497016070475</v>
          </cell>
        </row>
        <row r="113">
          <cell r="B113">
            <v>1111</v>
          </cell>
          <cell r="C113">
            <v>192.77995692630435</v>
          </cell>
          <cell r="D113">
            <v>189.35374394195779</v>
          </cell>
          <cell r="E113">
            <v>218.93548137440538</v>
          </cell>
          <cell r="F113">
            <v>238.66720270706327</v>
          </cell>
          <cell r="G113">
            <v>254.62981149910576</v>
          </cell>
          <cell r="H113">
            <v>243.55026783222053</v>
          </cell>
          <cell r="I113">
            <v>148.52590754231107</v>
          </cell>
          <cell r="J113">
            <v>189.40926759051209</v>
          </cell>
          <cell r="K113">
            <v>150.22381441113643</v>
          </cell>
          <cell r="L113">
            <v>184.53044273595208</v>
          </cell>
          <cell r="M113">
            <v>231.44707292826558</v>
          </cell>
          <cell r="N113">
            <v>163.92255882089438</v>
          </cell>
          <cell r="O113">
            <v>107.17975946274393</v>
          </cell>
          <cell r="P113">
            <v>69.581077783953077</v>
          </cell>
          <cell r="Q113">
            <v>478.17674675393414</v>
          </cell>
          <cell r="R113">
            <v>537.16039915883425</v>
          </cell>
          <cell r="S113">
            <v>640.54754897495491</v>
          </cell>
          <cell r="T113">
            <v>675.55643787113979</v>
          </cell>
          <cell r="U113">
            <v>675.40752393786101</v>
          </cell>
          <cell r="V113">
            <v>690.31309874275416</v>
          </cell>
          <cell r="W113">
            <v>654.62552760630058</v>
          </cell>
          <cell r="X113">
            <v>591.07997800094483</v>
          </cell>
          <cell r="Y113">
            <v>721.89998185585728</v>
          </cell>
          <cell r="Z113">
            <v>736.11194730140937</v>
          </cell>
          <cell r="AA113">
            <v>884.77795565282668</v>
          </cell>
          <cell r="AB113">
            <v>529.30146389874858</v>
          </cell>
          <cell r="AC113">
            <v>511.640574294403</v>
          </cell>
          <cell r="AD113">
            <v>539.28604150765864</v>
          </cell>
          <cell r="AE113">
            <v>1864.2518530150924</v>
          </cell>
          <cell r="AF113">
            <v>1933.8951400460937</v>
          </cell>
          <cell r="AG113">
            <v>1339.9464213338692</v>
          </cell>
          <cell r="AH113">
            <v>1130.9678722418721</v>
          </cell>
          <cell r="AI113">
            <v>946.20685407494443</v>
          </cell>
          <cell r="AJ113">
            <v>913.88618645495558</v>
          </cell>
          <cell r="AK113">
            <v>686.41229409421283</v>
          </cell>
          <cell r="AL113">
            <v>595.87241392623775</v>
          </cell>
          <cell r="AM113">
            <v>245.89790283274624</v>
          </cell>
          <cell r="AN113">
            <v>245.6150375490954</v>
          </cell>
          <cell r="AO113">
            <v>367.76206030181038</v>
          </cell>
          <cell r="AP113">
            <v>248.92034810509116</v>
          </cell>
          <cell r="AQ113">
            <v>178.71281787445622</v>
          </cell>
          <cell r="AR113">
            <v>318.24748591099291</v>
          </cell>
        </row>
        <row r="114">
          <cell r="B114">
            <v>1112</v>
          </cell>
          <cell r="C114">
            <v>806.82985946251631</v>
          </cell>
          <cell r="D114">
            <v>757.71760819595727</v>
          </cell>
          <cell r="E114">
            <v>737.22118916221223</v>
          </cell>
          <cell r="F114">
            <v>708.14097154828426</v>
          </cell>
          <cell r="G114">
            <v>750.60192767777698</v>
          </cell>
          <cell r="H114">
            <v>1049.64279472713</v>
          </cell>
          <cell r="I114">
            <v>520.04005450341936</v>
          </cell>
          <cell r="J114">
            <v>802.50735406743729</v>
          </cell>
          <cell r="K114">
            <v>564.30828654219613</v>
          </cell>
          <cell r="L114">
            <v>789.50707974766192</v>
          </cell>
          <cell r="M114">
            <v>1032.012939805923</v>
          </cell>
          <cell r="N114">
            <v>647.18571735877106</v>
          </cell>
          <cell r="O114">
            <v>452.49748909380133</v>
          </cell>
          <cell r="P114">
            <v>328.61072318229998</v>
          </cell>
          <cell r="Q114">
            <v>2001.2831392487853</v>
          </cell>
          <cell r="R114">
            <v>2149.5001070218041</v>
          </cell>
          <cell r="S114">
            <v>2156.915008959631</v>
          </cell>
          <cell r="T114">
            <v>2004.4194879886163</v>
          </cell>
          <cell r="U114">
            <v>1990.97735827218</v>
          </cell>
          <cell r="V114">
            <v>2975.0826252437032</v>
          </cell>
          <cell r="W114">
            <v>2292.0681023863149</v>
          </cell>
          <cell r="X114">
            <v>2504.3443503159315</v>
          </cell>
          <cell r="Y114">
            <v>2711.7813737641441</v>
          </cell>
          <cell r="Z114">
            <v>3149.4293584549664</v>
          </cell>
          <cell r="AA114">
            <v>3945.1883643901347</v>
          </cell>
          <cell r="AB114">
            <v>2089.7449995680236</v>
          </cell>
          <cell r="AC114">
            <v>2160.0727259254923</v>
          </cell>
          <cell r="AD114">
            <v>2546.8874835799284</v>
          </cell>
          <cell r="AE114">
            <v>7802.3363245479986</v>
          </cell>
          <cell r="AF114">
            <v>7738.6713856932329</v>
          </cell>
          <cell r="AG114">
            <v>4512.0000099942181</v>
          </cell>
          <cell r="AH114">
            <v>3355.6545631544091</v>
          </cell>
          <cell r="AI114">
            <v>2789.2440577527291</v>
          </cell>
          <cell r="AJ114">
            <v>3938.6286016072859</v>
          </cell>
          <cell r="AK114">
            <v>2403.364454991683</v>
          </cell>
          <cell r="AL114">
            <v>2524.6494025600441</v>
          </cell>
          <cell r="AM114">
            <v>923.70324076646341</v>
          </cell>
          <cell r="AN114">
            <v>1050.8553936272444</v>
          </cell>
          <cell r="AO114">
            <v>1639.835838921096</v>
          </cell>
          <cell r="AP114">
            <v>982.76707740761628</v>
          </cell>
          <cell r="AQ114">
            <v>754.49974661660758</v>
          </cell>
          <cell r="AR114">
            <v>1502.9881661344218</v>
          </cell>
        </row>
        <row r="115">
          <cell r="B115">
            <v>1113</v>
          </cell>
          <cell r="C115">
            <v>415.62544773522853</v>
          </cell>
          <cell r="D115">
            <v>371.7720249522547</v>
          </cell>
          <cell r="E115">
            <v>446.07408114245936</v>
          </cell>
          <cell r="F115">
            <v>454.7404684667556</v>
          </cell>
          <cell r="G115">
            <v>523.04846833210468</v>
          </cell>
          <cell r="H115">
            <v>555.73745014313727</v>
          </cell>
          <cell r="I115">
            <v>337.34624553393064</v>
          </cell>
          <cell r="J115">
            <v>433.0948245558842</v>
          </cell>
          <cell r="K115">
            <v>346.39147364716973</v>
          </cell>
          <cell r="L115">
            <v>411.61756772703518</v>
          </cell>
          <cell r="M115">
            <v>550.29765201902319</v>
          </cell>
          <cell r="N115">
            <v>401.20934906932479</v>
          </cell>
          <cell r="O115">
            <v>238.70086658603259</v>
          </cell>
          <cell r="P115">
            <v>132.04252904541897</v>
          </cell>
          <cell r="Q115">
            <v>1030.9288768134429</v>
          </cell>
          <cell r="R115">
            <v>1054.6462148678465</v>
          </cell>
          <cell r="S115">
            <v>1305.0952615963733</v>
          </cell>
          <cell r="T115">
            <v>1287.1598927243942</v>
          </cell>
          <cell r="U115">
            <v>1387.3900656636911</v>
          </cell>
          <cell r="V115">
            <v>1575.1690388613613</v>
          </cell>
          <cell r="W115">
            <v>1486.8481036262569</v>
          </cell>
          <cell r="X115">
            <v>1351.537243279211</v>
          </cell>
          <cell r="Y115">
            <v>1664.5829392704998</v>
          </cell>
          <cell r="Z115">
            <v>1641.9871151373156</v>
          </cell>
          <cell r="AA115">
            <v>2103.6828221407172</v>
          </cell>
          <cell r="AB115">
            <v>1295.4940266902977</v>
          </cell>
          <cell r="AC115">
            <v>1139.4786578813128</v>
          </cell>
          <cell r="AD115">
            <v>1023.3916327175132</v>
          </cell>
          <cell r="AE115">
            <v>4019.2482841814744</v>
          </cell>
          <cell r="AF115">
            <v>3796.9574685602433</v>
          </cell>
          <cell r="AG115">
            <v>2730.0982231129046</v>
          </cell>
          <cell r="AH115">
            <v>2154.8702721226405</v>
          </cell>
          <cell r="AI115">
            <v>1943.6531914134378</v>
          </cell>
          <cell r="AJ115">
            <v>2085.3221944776797</v>
          </cell>
          <cell r="AK115">
            <v>1559.0452476114317</v>
          </cell>
          <cell r="AL115">
            <v>1362.4954145591257</v>
          </cell>
          <cell r="AM115">
            <v>567.00022737985535</v>
          </cell>
          <cell r="AN115">
            <v>547.87417650001578</v>
          </cell>
          <cell r="AO115">
            <v>874.405520559293</v>
          </cell>
          <cell r="AP115">
            <v>609.24604613128781</v>
          </cell>
          <cell r="AQ115">
            <v>398.0126911135016</v>
          </cell>
          <cell r="AR115">
            <v>603.93147448091247</v>
          </cell>
        </row>
        <row r="116">
          <cell r="B116">
            <v>1114</v>
          </cell>
          <cell r="C116">
            <v>478.19977115887065</v>
          </cell>
          <cell r="D116">
            <v>439.8880628679679</v>
          </cell>
          <cell r="E116">
            <v>526.55980111279553</v>
          </cell>
          <cell r="F116">
            <v>543.91054517302109</v>
          </cell>
          <cell r="G116">
            <v>616.45131082901491</v>
          </cell>
          <cell r="H116">
            <v>611.90315431674935</v>
          </cell>
          <cell r="I116">
            <v>341.72910155998943</v>
          </cell>
          <cell r="J116">
            <v>409.85916573607619</v>
          </cell>
          <cell r="K116">
            <v>311.87282982321165</v>
          </cell>
          <cell r="L116">
            <v>380.54120160299908</v>
          </cell>
          <cell r="M116">
            <v>490.23092789123444</v>
          </cell>
          <cell r="N116">
            <v>344.84071251505873</v>
          </cell>
          <cell r="O116">
            <v>215.03586568561019</v>
          </cell>
          <cell r="P116">
            <v>134.64892870399595</v>
          </cell>
          <cell r="Q116">
            <v>1186.1399624580158</v>
          </cell>
          <cell r="R116">
            <v>1247.8784021708789</v>
          </cell>
          <cell r="S116">
            <v>1540.5752775848207</v>
          </cell>
          <cell r="T116">
            <v>1539.5591277307976</v>
          </cell>
          <cell r="U116">
            <v>1635.1418202920672</v>
          </cell>
          <cell r="V116">
            <v>1734.3637777391052</v>
          </cell>
          <cell r="W116">
            <v>1506.1654704476903</v>
          </cell>
          <cell r="X116">
            <v>1279.0268910733112</v>
          </cell>
          <cell r="Y116">
            <v>1498.7037246607233</v>
          </cell>
          <cell r="Z116">
            <v>1518.0201206216791</v>
          </cell>
          <cell r="AA116">
            <v>1874.0592079634093</v>
          </cell>
          <cell r="AB116">
            <v>1113.4812393060483</v>
          </cell>
          <cell r="AC116">
            <v>1026.5098033880495</v>
          </cell>
          <cell r="AD116">
            <v>1043.5924545390033</v>
          </cell>
          <cell r="AE116">
            <v>4624.3646056789676</v>
          </cell>
          <cell r="AF116">
            <v>4492.6356840634544</v>
          </cell>
          <cell r="AG116">
            <v>3222.6933555496685</v>
          </cell>
          <cell r="AH116">
            <v>2577.41887023861</v>
          </cell>
          <cell r="AI116">
            <v>2290.7390618397658</v>
          </cell>
          <cell r="AJ116">
            <v>2296.0756527006847</v>
          </cell>
          <cell r="AK116">
            <v>1579.3006111995962</v>
          </cell>
          <cell r="AL116">
            <v>1289.3971533903095</v>
          </cell>
          <cell r="AM116">
            <v>510.49745411308498</v>
          </cell>
          <cell r="AN116">
            <v>506.51068807352078</v>
          </cell>
          <cell r="AO116">
            <v>778.96140047892061</v>
          </cell>
          <cell r="AP116">
            <v>523.64891578983065</v>
          </cell>
          <cell r="AQ116">
            <v>358.55338445788146</v>
          </cell>
          <cell r="AR116">
            <v>615.85253355385316</v>
          </cell>
        </row>
        <row r="117">
          <cell r="B117">
            <v>1115</v>
          </cell>
          <cell r="C117">
            <v>4932.9636964506444</v>
          </cell>
          <cell r="D117">
            <v>4943.2556292755025</v>
          </cell>
          <cell r="E117">
            <v>4987.4943553425883</v>
          </cell>
          <cell r="F117">
            <v>4854.2643390912917</v>
          </cell>
          <cell r="G117">
            <v>4828.6177831696432</v>
          </cell>
          <cell r="H117">
            <v>5152.0385677665481</v>
          </cell>
          <cell r="I117">
            <v>2873.8529902862765</v>
          </cell>
          <cell r="J117">
            <v>3282.3422908093844</v>
          </cell>
          <cell r="K117">
            <v>2659.4709571189778</v>
          </cell>
          <cell r="L117">
            <v>3949.3318845205781</v>
          </cell>
          <cell r="M117">
            <v>4121.4481632609859</v>
          </cell>
          <cell r="N117">
            <v>3684.9829127025077</v>
          </cell>
          <cell r="O117">
            <v>2677.7290738361589</v>
          </cell>
          <cell r="P117">
            <v>1414.3407195247914</v>
          </cell>
          <cell r="Q117">
            <v>12235.859836433929</v>
          </cell>
          <cell r="R117">
            <v>14023.071905986253</v>
          </cell>
          <cell r="S117">
            <v>14592.094733963009</v>
          </cell>
          <cell r="T117">
            <v>13740.176648512608</v>
          </cell>
          <cell r="U117">
            <v>12807.945628096206</v>
          </cell>
          <cell r="V117">
            <v>14602.81583844186</v>
          </cell>
          <cell r="W117">
            <v>12666.460425385156</v>
          </cell>
          <cell r="X117">
            <v>10243.04055299756</v>
          </cell>
          <cell r="Y117">
            <v>12780.077800687539</v>
          </cell>
          <cell r="Z117">
            <v>15754.313168878489</v>
          </cell>
          <cell r="AA117">
            <v>15755.50917141806</v>
          </cell>
          <cell r="AB117">
            <v>11898.709147570333</v>
          </cell>
          <cell r="AC117">
            <v>12782.589250152041</v>
          </cell>
          <cell r="AD117">
            <v>10961.805023254778</v>
          </cell>
          <cell r="AE117">
            <v>47703.541688619822</v>
          </cell>
          <cell r="AF117">
            <v>50486.13160979651</v>
          </cell>
          <cell r="AG117">
            <v>30524.861346870966</v>
          </cell>
          <cell r="AH117">
            <v>23002.812906891297</v>
          </cell>
          <cell r="AI117">
            <v>17943.190607747536</v>
          </cell>
          <cell r="AJ117">
            <v>19332.259089973897</v>
          </cell>
          <cell r="AK117">
            <v>13281.507964460421</v>
          </cell>
          <cell r="AL117">
            <v>10326.090423332264</v>
          </cell>
          <cell r="AM117">
            <v>4353.2267740877815</v>
          </cell>
          <cell r="AN117">
            <v>5256.6681395674859</v>
          </cell>
          <cell r="AO117">
            <v>6548.8504510823968</v>
          </cell>
          <cell r="AP117">
            <v>5595.73518122938</v>
          </cell>
          <cell r="AQ117">
            <v>4464.8776101793874</v>
          </cell>
          <cell r="AR117">
            <v>6468.8618306242288</v>
          </cell>
        </row>
        <row r="118">
          <cell r="B118">
            <v>1116</v>
          </cell>
          <cell r="C118">
            <v>182.46039281375096</v>
          </cell>
          <cell r="D118">
            <v>156.51540122873587</v>
          </cell>
          <cell r="E118">
            <v>135.46088675975224</v>
          </cell>
          <cell r="F118">
            <v>77.807973298663669</v>
          </cell>
          <cell r="G118">
            <v>30.983166837415485</v>
          </cell>
          <cell r="H118">
            <v>30.226254473017008</v>
          </cell>
          <cell r="I118">
            <v>30.129418078995595</v>
          </cell>
          <cell r="J118">
            <v>59.44707894660452</v>
          </cell>
          <cell r="K118">
            <v>72.063066725311742</v>
          </cell>
          <cell r="L118">
            <v>57.415229083560398</v>
          </cell>
          <cell r="M118">
            <v>116.92246496942194</v>
          </cell>
          <cell r="N118">
            <v>88.142167658891609</v>
          </cell>
          <cell r="O118">
            <v>93.731777143483384</v>
          </cell>
          <cell r="P118">
            <v>57.049452621492051</v>
          </cell>
          <cell r="Q118">
            <v>452.57981399216465</v>
          </cell>
          <cell r="R118">
            <v>444.00429401757083</v>
          </cell>
          <cell r="S118">
            <v>396.32287307303926</v>
          </cell>
          <cell r="T118">
            <v>220.23837663247718</v>
          </cell>
          <cell r="U118">
            <v>82.183087181392068</v>
          </cell>
          <cell r="V118">
            <v>85.672578291022461</v>
          </cell>
          <cell r="W118">
            <v>132.79492132249456</v>
          </cell>
          <cell r="X118">
            <v>185.51351031009196</v>
          </cell>
          <cell r="Y118">
            <v>346.29879933087</v>
          </cell>
          <cell r="Z118">
            <v>229.03557515402773</v>
          </cell>
          <cell r="AA118">
            <v>446.97225251838762</v>
          </cell>
          <cell r="AB118">
            <v>284.60865123533898</v>
          </cell>
          <cell r="AC118">
            <v>447.44437315141442</v>
          </cell>
          <cell r="AD118">
            <v>442.16005923263333</v>
          </cell>
          <cell r="AE118">
            <v>1764.4579386171863</v>
          </cell>
          <cell r="AF118">
            <v>1598.512749087221</v>
          </cell>
          <cell r="AG118">
            <v>829.0585395522919</v>
          </cell>
          <cell r="AH118">
            <v>368.7072082252119</v>
          </cell>
          <cell r="AI118">
            <v>115.13374906854929</v>
          </cell>
          <cell r="AJ118">
            <v>113.41952803842543</v>
          </cell>
          <cell r="AK118">
            <v>139.24306759368224</v>
          </cell>
          <cell r="AL118">
            <v>187.01764112914645</v>
          </cell>
          <cell r="AM118">
            <v>117.95837463528542</v>
          </cell>
          <cell r="AN118">
            <v>76.421231305598013</v>
          </cell>
          <cell r="AO118">
            <v>185.78608953092322</v>
          </cell>
          <cell r="AP118">
            <v>133.84600151563754</v>
          </cell>
          <cell r="AQ118">
            <v>156.289490680516</v>
          </cell>
          <cell r="AR118">
            <v>260.93077956856945</v>
          </cell>
        </row>
        <row r="119">
          <cell r="B119">
            <v>1117</v>
          </cell>
          <cell r="C119">
            <v>389.68096017775639</v>
          </cell>
          <cell r="D119">
            <v>369.54516980605911</v>
          </cell>
          <cell r="E119">
            <v>426.29911212542885</v>
          </cell>
          <cell r="F119">
            <v>497.64927340695493</v>
          </cell>
          <cell r="G119">
            <v>577.01217092412367</v>
          </cell>
          <cell r="H119">
            <v>561.52128289349014</v>
          </cell>
          <cell r="I119">
            <v>347.31943497591016</v>
          </cell>
          <cell r="J119">
            <v>423.85134977579003</v>
          </cell>
          <cell r="K119">
            <v>319.76282577749896</v>
          </cell>
          <cell r="L119">
            <v>386.86140050622294</v>
          </cell>
          <cell r="M119">
            <v>519.72640595012047</v>
          </cell>
          <cell r="N119">
            <v>396.83039051610962</v>
          </cell>
          <cell r="O119">
            <v>257.4293170071208</v>
          </cell>
          <cell r="P119">
            <v>151.04576452007154</v>
          </cell>
          <cell r="Q119">
            <v>966.57545099971821</v>
          </cell>
          <cell r="R119">
            <v>1048.3290522160958</v>
          </cell>
          <cell r="S119">
            <v>1247.2389111528705</v>
          </cell>
          <cell r="T119">
            <v>1408.6148689000995</v>
          </cell>
          <cell r="U119">
            <v>1530.5291998271809</v>
          </cell>
          <cell r="V119">
            <v>1591.5625971359775</v>
          </cell>
          <cell r="W119">
            <v>1530.8047742731846</v>
          </cell>
          <cell r="X119">
            <v>1322.6915962885773</v>
          </cell>
          <cell r="Y119">
            <v>1536.6190708964032</v>
          </cell>
          <cell r="Z119">
            <v>1543.2320794345756</v>
          </cell>
          <cell r="AA119">
            <v>1986.8147872315571</v>
          </cell>
          <cell r="AB119">
            <v>1281.3544891596446</v>
          </cell>
          <cell r="AC119">
            <v>1228.8820599520243</v>
          </cell>
          <cell r="AD119">
            <v>1170.6756352272694</v>
          </cell>
          <cell r="AE119">
            <v>3768.355713316163</v>
          </cell>
          <cell r="AF119">
            <v>3774.2142987915254</v>
          </cell>
          <cell r="AG119">
            <v>2609.0698781410611</v>
          </cell>
          <cell r="AH119">
            <v>2358.2014348179264</v>
          </cell>
          <cell r="AI119">
            <v>2144.1828346756115</v>
          </cell>
          <cell r="AJ119">
            <v>2107.0251673479643</v>
          </cell>
          <cell r="AK119">
            <v>1605.1363300197661</v>
          </cell>
          <cell r="AL119">
            <v>1333.4158890409301</v>
          </cell>
          <cell r="AM119">
            <v>523.41240681963984</v>
          </cell>
          <cell r="AN119">
            <v>514.92304469022463</v>
          </cell>
          <cell r="AO119">
            <v>825.82877989004305</v>
          </cell>
          <cell r="AP119">
            <v>602.59649224898749</v>
          </cell>
          <cell r="AQ119">
            <v>429.2407342249266</v>
          </cell>
          <cell r="AR119">
            <v>690.84780441705936</v>
          </cell>
        </row>
        <row r="120">
          <cell r="B120">
            <v>1118</v>
          </cell>
          <cell r="C120">
            <v>376.49225332202354</v>
          </cell>
          <cell r="D120">
            <v>348.02140997296061</v>
          </cell>
          <cell r="E120">
            <v>411.67743762601162</v>
          </cell>
          <cell r="F120">
            <v>452.46823524427674</v>
          </cell>
          <cell r="G120">
            <v>504.06545794351547</v>
          </cell>
          <cell r="H120">
            <v>492.09115784246848</v>
          </cell>
          <cell r="I120">
            <v>283.35785832132387</v>
          </cell>
          <cell r="J120">
            <v>331.99793661180172</v>
          </cell>
          <cell r="K120">
            <v>266.14368381828791</v>
          </cell>
          <cell r="L120">
            <v>314.82400020149663</v>
          </cell>
          <cell r="M120">
            <v>378.01395778678136</v>
          </cell>
          <cell r="N120">
            <v>290.14725553177522</v>
          </cell>
          <cell r="O120">
            <v>187.45208517700252</v>
          </cell>
          <cell r="P120">
            <v>119.1306053098056</v>
          </cell>
          <cell r="Q120">
            <v>933.86181707886158</v>
          </cell>
          <cell r="R120">
            <v>987.27025727148612</v>
          </cell>
          <cell r="S120">
            <v>1204.4597430449176</v>
          </cell>
          <cell r="T120">
            <v>1280.7282516594325</v>
          </cell>
          <cell r="U120">
            <v>1337.0374853120034</v>
          </cell>
          <cell r="V120">
            <v>1394.7714985399161</v>
          </cell>
          <cell r="W120">
            <v>1248.8951629677529</v>
          </cell>
          <cell r="X120">
            <v>1036.0492681546739</v>
          </cell>
          <cell r="Y120">
            <v>1278.9524834834056</v>
          </cell>
          <cell r="Z120">
            <v>1255.8670775919181</v>
          </cell>
          <cell r="AA120">
            <v>1445.0751636097987</v>
          </cell>
          <cell r="AB120">
            <v>936.87756098886257</v>
          </cell>
          <cell r="AC120">
            <v>894.83399658106998</v>
          </cell>
          <cell r="AD120">
            <v>923.31815783906586</v>
          </cell>
          <cell r="AE120">
            <v>3640.8161517004714</v>
          </cell>
          <cell r="AF120">
            <v>3554.3892577323541</v>
          </cell>
          <cell r="AG120">
            <v>2519.5811379130769</v>
          </cell>
          <cell r="AH120">
            <v>2144.1028824531918</v>
          </cell>
          <cell r="AI120">
            <v>1873.1121403286866</v>
          </cell>
          <cell r="AJ120">
            <v>1846.4989409852003</v>
          </cell>
          <cell r="AK120">
            <v>1309.5379843045559</v>
          </cell>
          <cell r="AL120">
            <v>1044.4494845684837</v>
          </cell>
          <cell r="AM120">
            <v>435.64446795359095</v>
          </cell>
          <cell r="AN120">
            <v>419.03930584230739</v>
          </cell>
          <cell r="AO120">
            <v>600.65219308950066</v>
          </cell>
          <cell r="AP120">
            <v>440.59558591700284</v>
          </cell>
          <cell r="AQ120">
            <v>312.55985762936376</v>
          </cell>
          <cell r="AR120">
            <v>544.87537190238788</v>
          </cell>
        </row>
        <row r="121">
          <cell r="B121">
            <v>1119</v>
          </cell>
          <cell r="C121">
            <v>275.94940532801297</v>
          </cell>
          <cell r="D121">
            <v>298.59736924968109</v>
          </cell>
          <cell r="E121">
            <v>308.95790309202744</v>
          </cell>
          <cell r="F121">
            <v>320.85532762906831</v>
          </cell>
          <cell r="G121">
            <v>281.46773282127492</v>
          </cell>
          <cell r="H121">
            <v>300.53804311239202</v>
          </cell>
          <cell r="I121">
            <v>127.66001486004984</v>
          </cell>
          <cell r="J121">
            <v>190.717767602571</v>
          </cell>
          <cell r="K121">
            <v>134.1177889353819</v>
          </cell>
          <cell r="L121">
            <v>199.69945274921176</v>
          </cell>
          <cell r="M121">
            <v>212.78780373641342</v>
          </cell>
          <cell r="N121">
            <v>161.04171151426027</v>
          </cell>
          <cell r="O121">
            <v>79.514442286106075</v>
          </cell>
          <cell r="P121">
            <v>45.535476715209988</v>
          </cell>
          <cell r="Q121">
            <v>684.47255104883448</v>
          </cell>
          <cell r="R121">
            <v>847.06369525548928</v>
          </cell>
          <cell r="S121">
            <v>903.92944222505332</v>
          </cell>
          <cell r="T121">
            <v>908.19299738939822</v>
          </cell>
          <cell r="U121">
            <v>746.59531566235466</v>
          </cell>
          <cell r="V121">
            <v>851.8378964539661</v>
          </cell>
          <cell r="W121">
            <v>562.65944416587092</v>
          </cell>
          <cell r="X121">
            <v>595.16334819808912</v>
          </cell>
          <cell r="Y121">
            <v>644.50253628909616</v>
          </cell>
          <cell r="Z121">
            <v>796.62277323311162</v>
          </cell>
          <cell r="AA121">
            <v>813.44713327228351</v>
          </cell>
          <cell r="AB121">
            <v>519.99928665335631</v>
          </cell>
          <cell r="AC121">
            <v>379.57553851484403</v>
          </cell>
          <cell r="AD121">
            <v>352.9213367771813</v>
          </cell>
          <cell r="AE121">
            <v>2668.5304760070057</v>
          </cell>
          <cell r="AF121">
            <v>3049.6149122856186</v>
          </cell>
          <cell r="AG121">
            <v>1890.9088375812967</v>
          </cell>
          <cell r="AH121">
            <v>1520.4312241908926</v>
          </cell>
          <cell r="AI121">
            <v>1045.9368305244998</v>
          </cell>
          <cell r="AJ121">
            <v>1127.7243443387547</v>
          </cell>
          <cell r="AK121">
            <v>589.98059742018677</v>
          </cell>
          <cell r="AL121">
            <v>599.98889180890251</v>
          </cell>
          <cell r="AM121">
            <v>219.53432058060218</v>
          </cell>
          <cell r="AN121">
            <v>265.80540239486021</v>
          </cell>
          <cell r="AO121">
            <v>338.11307319256969</v>
          </cell>
          <cell r="AP121">
            <v>244.54571218210941</v>
          </cell>
          <cell r="AQ121">
            <v>132.5833358266247</v>
          </cell>
          <cell r="AR121">
            <v>208.26856159615573</v>
          </cell>
        </row>
        <row r="122">
          <cell r="B122">
            <v>1120</v>
          </cell>
          <cell r="C122">
            <v>1339.4522301692718</v>
          </cell>
          <cell r="D122">
            <v>1294.6713868089835</v>
          </cell>
          <cell r="E122">
            <v>896.62743714968599</v>
          </cell>
          <cell r="F122">
            <v>626.11676031730065</v>
          </cell>
          <cell r="G122">
            <v>455.48970454192425</v>
          </cell>
          <cell r="H122">
            <v>458.28174931212487</v>
          </cell>
          <cell r="I122">
            <v>553.48687315670838</v>
          </cell>
          <cell r="J122">
            <v>1448.8765518835587</v>
          </cell>
          <cell r="K122">
            <v>599.65294727976254</v>
          </cell>
          <cell r="L122">
            <v>225.70763892314127</v>
          </cell>
          <cell r="M122">
            <v>240.73458068079307</v>
          </cell>
          <cell r="N122">
            <v>44.547841910700186</v>
          </cell>
          <cell r="O122">
            <v>41.83703694856559</v>
          </cell>
          <cell r="P122">
            <v>56.658601509722445</v>
          </cell>
          <cell r="Q122">
            <v>3322.4144255799979</v>
          </cell>
          <cell r="R122">
            <v>3672.7354022163336</v>
          </cell>
          <cell r="S122">
            <v>2623.2957015667589</v>
          </cell>
          <cell r="T122">
            <v>1772.2468922993583</v>
          </cell>
          <cell r="U122">
            <v>1208.1899276154843</v>
          </cell>
          <cell r="V122">
            <v>1298.942913431074</v>
          </cell>
          <cell r="W122">
            <v>2439.4844129139865</v>
          </cell>
          <cell r="X122">
            <v>4521.4362069383651</v>
          </cell>
          <cell r="Y122">
            <v>2881.6300095824281</v>
          </cell>
          <cell r="Z122">
            <v>900.37224831383685</v>
          </cell>
          <cell r="AA122">
            <v>920.28232396660519</v>
          </cell>
          <cell r="AB122">
            <v>143.84376443651578</v>
          </cell>
          <cell r="AC122">
            <v>199.71611914823242</v>
          </cell>
          <cell r="AD122">
            <v>439.13077949742188</v>
          </cell>
          <cell r="AE122">
            <v>12952.987135861027</v>
          </cell>
          <cell r="AF122">
            <v>13222.652221094195</v>
          </cell>
          <cell r="AG122">
            <v>5487.6108620506766</v>
          </cell>
          <cell r="AH122">
            <v>2966.9679459903236</v>
          </cell>
          <cell r="AI122">
            <v>1692.6041686193278</v>
          </cell>
          <cell r="AJ122">
            <v>1719.6341598330043</v>
          </cell>
          <cell r="AK122">
            <v>2557.9388851490417</v>
          </cell>
          <cell r="AL122">
            <v>4558.0957016235607</v>
          </cell>
          <cell r="AM122">
            <v>981.55810209967569</v>
          </cell>
          <cell r="AN122">
            <v>300.42300547964913</v>
          </cell>
          <cell r="AO122">
            <v>382.51961563800245</v>
          </cell>
          <cell r="AP122">
            <v>67.64696937081132</v>
          </cell>
          <cell r="AQ122">
            <v>69.759577760527307</v>
          </cell>
          <cell r="AR122">
            <v>259.14311850254785</v>
          </cell>
        </row>
        <row r="123">
          <cell r="B123">
            <v>1121</v>
          </cell>
          <cell r="C123">
            <v>72.876161032792055</v>
          </cell>
          <cell r="D123">
            <v>65.794664414311967</v>
          </cell>
          <cell r="E123">
            <v>72.850361028910555</v>
          </cell>
          <cell r="F123">
            <v>87.797819023389991</v>
          </cell>
          <cell r="G123">
            <v>93.343146454083922</v>
          </cell>
          <cell r="H123">
            <v>79.182653698731116</v>
          </cell>
          <cell r="I123">
            <v>41.60017345550812</v>
          </cell>
          <cell r="J123">
            <v>46.845984522752488</v>
          </cell>
          <cell r="K123">
            <v>34.832162368927087</v>
          </cell>
          <cell r="L123">
            <v>42.527191218527101</v>
          </cell>
          <cell r="M123">
            <v>52.44487090231631</v>
          </cell>
          <cell r="N123">
            <v>30.910972462846392</v>
          </cell>
          <cell r="O123">
            <v>17.886799347074547</v>
          </cell>
          <cell r="P123">
            <v>11.231765671991125</v>
          </cell>
          <cell r="Q123">
            <v>180.76404909613009</v>
          </cell>
          <cell r="R123">
            <v>186.64689413348364</v>
          </cell>
          <cell r="S123">
            <v>213.14096694636766</v>
          </cell>
          <cell r="T123">
            <v>248.51500834446665</v>
          </cell>
          <cell r="U123">
            <v>247.59341041786604</v>
          </cell>
          <cell r="V123">
            <v>224.43343432946173</v>
          </cell>
          <cell r="W123">
            <v>183.35208952732907</v>
          </cell>
          <cell r="X123">
            <v>146.18990851600853</v>
          </cell>
          <cell r="Y123">
            <v>167.38582681245418</v>
          </cell>
          <cell r="Z123">
            <v>169.64557759135678</v>
          </cell>
          <cell r="AA123">
            <v>200.48672499655956</v>
          </cell>
          <cell r="AB123">
            <v>99.810685562779426</v>
          </cell>
          <cell r="AC123">
            <v>85.385639379113456</v>
          </cell>
          <cell r="AD123">
            <v>87.051460559390861</v>
          </cell>
          <cell r="AE123">
            <v>704.73881420123496</v>
          </cell>
          <cell r="AF123">
            <v>671.96971711741901</v>
          </cell>
          <cell r="AG123">
            <v>445.86459874283685</v>
          </cell>
          <cell r="AH123">
            <v>416.04590593972597</v>
          </cell>
          <cell r="AI123">
            <v>346.86403935104715</v>
          </cell>
          <cell r="AJ123">
            <v>297.12114080682346</v>
          </cell>
          <cell r="AK123">
            <v>192.25514907678979</v>
          </cell>
          <cell r="AL123">
            <v>147.37520626853413</v>
          </cell>
          <cell r="AM123">
            <v>57.015964554112124</v>
          </cell>
          <cell r="AN123">
            <v>56.604848030102474</v>
          </cell>
          <cell r="AO123">
            <v>83.333236974123125</v>
          </cell>
          <cell r="AP123">
            <v>46.939055131061366</v>
          </cell>
          <cell r="AQ123">
            <v>29.824664004604578</v>
          </cell>
          <cell r="AR123">
            <v>51.371454730138176</v>
          </cell>
        </row>
        <row r="124">
          <cell r="B124">
            <v>1122</v>
          </cell>
          <cell r="C124">
            <v>174.09083208062907</v>
          </cell>
          <cell r="D124">
            <v>151.19932160556277</v>
          </cell>
          <cell r="E124">
            <v>193.32330493458338</v>
          </cell>
          <cell r="F124">
            <v>260.83829638980615</v>
          </cell>
          <cell r="G124">
            <v>251.37372536543697</v>
          </cell>
          <cell r="H124">
            <v>272.93744385322685</v>
          </cell>
          <cell r="I124">
            <v>145.4096147356486</v>
          </cell>
          <cell r="J124">
            <v>160.23501811664829</v>
          </cell>
          <cell r="K124">
            <v>121.09336837566411</v>
          </cell>
          <cell r="L124">
            <v>179.45654779522218</v>
          </cell>
          <cell r="M124">
            <v>231.79302828718076</v>
          </cell>
          <cell r="N124">
            <v>152.11869175041036</v>
          </cell>
          <cell r="O124">
            <v>110.31535587252263</v>
          </cell>
          <cell r="P124">
            <v>73.104451869743286</v>
          </cell>
          <cell r="Q124">
            <v>431.81972364390487</v>
          </cell>
          <cell r="R124">
            <v>428.92359166177732</v>
          </cell>
          <cell r="S124">
            <v>565.61306718401022</v>
          </cell>
          <cell r="T124">
            <v>738.31254722398069</v>
          </cell>
          <cell r="U124">
            <v>666.77073054622258</v>
          </cell>
          <cell r="V124">
            <v>773.60741298401251</v>
          </cell>
          <cell r="W124">
            <v>640.8905176239108</v>
          </cell>
          <cell r="X124">
            <v>500.03736452922004</v>
          </cell>
          <cell r="Y124">
            <v>581.91373169376891</v>
          </cell>
          <cell r="Z124">
            <v>715.87163014914472</v>
          </cell>
          <cell r="AA124">
            <v>886.10047691583281</v>
          </cell>
          <cell r="AB124">
            <v>491.18709962201774</v>
          </cell>
          <cell r="AC124">
            <v>526.6088701358608</v>
          </cell>
          <cell r="AD124">
            <v>566.59384592793833</v>
          </cell>
          <cell r="AE124">
            <v>1683.5212616180854</v>
          </cell>
          <cell r="AF124">
            <v>1544.2189161091742</v>
          </cell>
          <cell r="AG124">
            <v>1183.1927332259936</v>
          </cell>
          <cell r="AH124">
            <v>1236.0296250224728</v>
          </cell>
          <cell r="AI124">
            <v>934.10720635892437</v>
          </cell>
          <cell r="AJ124">
            <v>1024.1571972962133</v>
          </cell>
          <cell r="AK124">
            <v>672.01035082461112</v>
          </cell>
          <cell r="AL124">
            <v>504.09163318819799</v>
          </cell>
          <cell r="AM124">
            <v>198.2149464600574</v>
          </cell>
          <cell r="AN124">
            <v>238.86154539945164</v>
          </cell>
          <cell r="AO124">
            <v>368.31177239778725</v>
          </cell>
          <cell r="AP124">
            <v>230.99589206129875</v>
          </cell>
          <cell r="AQ124">
            <v>183.94114897836548</v>
          </cell>
          <cell r="AR124">
            <v>334.36257036266363</v>
          </cell>
        </row>
        <row r="125">
          <cell r="B125">
            <v>1123</v>
          </cell>
          <cell r="C125">
            <v>114.420828802945</v>
          </cell>
          <cell r="D125">
            <v>98.870642942881759</v>
          </cell>
          <cell r="E125">
            <v>140.32851910363635</v>
          </cell>
          <cell r="F125">
            <v>197.02353303518768</v>
          </cell>
          <cell r="G125">
            <v>181.63436258811254</v>
          </cell>
          <cell r="H125">
            <v>181.81055351904413</v>
          </cell>
          <cell r="I125">
            <v>87.076012126564521</v>
          </cell>
          <cell r="J125">
            <v>96.958419074739027</v>
          </cell>
          <cell r="K125">
            <v>100.47683680432148</v>
          </cell>
          <cell r="L125">
            <v>138.55379394563451</v>
          </cell>
          <cell r="M125">
            <v>142.03912133258353</v>
          </cell>
          <cell r="N125">
            <v>99.177678280077089</v>
          </cell>
          <cell r="O125">
            <v>79.194620053808535</v>
          </cell>
          <cell r="P125">
            <v>45.064824009814863</v>
          </cell>
          <cell r="Q125">
            <v>283.8125941629753</v>
          </cell>
          <cell r="R125">
            <v>280.47712668711983</v>
          </cell>
          <cell r="S125">
            <v>410.56428313418019</v>
          </cell>
          <cell r="T125">
            <v>557.68247435909291</v>
          </cell>
          <cell r="U125">
            <v>481.7865369943126</v>
          </cell>
          <cell r="V125">
            <v>515.31951781850114</v>
          </cell>
          <cell r="W125">
            <v>383.78611060812079</v>
          </cell>
          <cell r="X125">
            <v>302.57326340336857</v>
          </cell>
          <cell r="Y125">
            <v>482.8410658476563</v>
          </cell>
          <cell r="Z125">
            <v>552.70610938304708</v>
          </cell>
          <cell r="AA125">
            <v>542.98843275636511</v>
          </cell>
          <cell r="AB125">
            <v>320.24201352957817</v>
          </cell>
          <cell r="AC125">
            <v>378.04881339971899</v>
          </cell>
          <cell r="AD125">
            <v>349.27355720116634</v>
          </cell>
          <cell r="AE125">
            <v>1106.4907655361519</v>
          </cell>
          <cell r="AF125">
            <v>1009.7791144762442</v>
          </cell>
          <cell r="AG125">
            <v>858.84981184224353</v>
          </cell>
          <cell r="AH125">
            <v>933.63178271242191</v>
          </cell>
          <cell r="AI125">
            <v>674.95505653708312</v>
          </cell>
          <cell r="AJ125">
            <v>682.21708352727364</v>
          </cell>
          <cell r="AK125">
            <v>402.42168005163524</v>
          </cell>
          <cell r="AL125">
            <v>305.02650667253084</v>
          </cell>
          <cell r="AM125">
            <v>164.46822063665533</v>
          </cell>
          <cell r="AN125">
            <v>184.41886768364864</v>
          </cell>
          <cell r="AO125">
            <v>225.69566010852034</v>
          </cell>
          <cell r="AP125">
            <v>150.60368981126933</v>
          </cell>
          <cell r="AQ125">
            <v>132.05006039627014</v>
          </cell>
          <cell r="AR125">
            <v>206.11590680839458</v>
          </cell>
        </row>
        <row r="126">
          <cell r="B126">
            <v>1124</v>
          </cell>
          <cell r="C126">
            <v>250.60297397841191</v>
          </cell>
          <cell r="D126">
            <v>223.76230235368806</v>
          </cell>
          <cell r="E126">
            <v>274.43369712426238</v>
          </cell>
          <cell r="F126">
            <v>279.37774392077682</v>
          </cell>
          <cell r="G126">
            <v>319.99284305255873</v>
          </cell>
          <cell r="H126">
            <v>340.19985667429796</v>
          </cell>
          <cell r="I126">
            <v>201.75379579357866</v>
          </cell>
          <cell r="J126">
            <v>254.15937414806268</v>
          </cell>
          <cell r="K126">
            <v>211.29876717587945</v>
          </cell>
          <cell r="L126">
            <v>248.87357901989785</v>
          </cell>
          <cell r="M126">
            <v>276.07527551302832</v>
          </cell>
          <cell r="N126">
            <v>205.52656054171752</v>
          </cell>
          <cell r="O126">
            <v>138.2202180767101</v>
          </cell>
          <cell r="P126">
            <v>85.496299143192317</v>
          </cell>
          <cell r="Q126">
            <v>621.60256042420031</v>
          </cell>
          <cell r="R126">
            <v>634.77090627714404</v>
          </cell>
          <cell r="S126">
            <v>802.92070954211181</v>
          </cell>
          <cell r="T126">
            <v>790.78914640503274</v>
          </cell>
          <cell r="U126">
            <v>848.7834654220145</v>
          </cell>
          <cell r="V126">
            <v>964.25439948379585</v>
          </cell>
          <cell r="W126">
            <v>889.22658143207195</v>
          </cell>
          <cell r="X126">
            <v>793.14237994390544</v>
          </cell>
          <cell r="Y126">
            <v>1015.3954403858123</v>
          </cell>
          <cell r="Z126">
            <v>992.78369556805671</v>
          </cell>
          <cell r="AA126">
            <v>1055.3830505794101</v>
          </cell>
          <cell r="AB126">
            <v>663.63964879091134</v>
          </cell>
          <cell r="AC126">
            <v>659.8174143173718</v>
          </cell>
          <cell r="AD126">
            <v>662.63648389648949</v>
          </cell>
          <cell r="AE126">
            <v>2423.4213248057895</v>
          </cell>
          <cell r="AF126">
            <v>2285.3143541749382</v>
          </cell>
          <cell r="AG126">
            <v>1679.6110344774263</v>
          </cell>
          <cell r="AH126">
            <v>1323.8821631543121</v>
          </cell>
          <cell r="AI126">
            <v>1189.0965145388029</v>
          </cell>
          <cell r="AJ126">
            <v>1276.5494056560651</v>
          </cell>
          <cell r="AK126">
            <v>932.40491241189454</v>
          </cell>
          <cell r="AL126">
            <v>799.57312396668715</v>
          </cell>
          <cell r="AM126">
            <v>345.87008673267803</v>
          </cell>
          <cell r="AN126">
            <v>331.25750174142172</v>
          </cell>
          <cell r="AO126">
            <v>438.67485916544445</v>
          </cell>
          <cell r="AP126">
            <v>312.09702534466135</v>
          </cell>
          <cell r="AQ126">
            <v>230.47005128143726</v>
          </cell>
          <cell r="AR126">
            <v>391.03996551329823</v>
          </cell>
        </row>
        <row r="127">
          <cell r="B127">
            <v>1125</v>
          </cell>
          <cell r="C127">
            <v>2170.4446988231957</v>
          </cell>
          <cell r="D127">
            <v>2966.9668157339729</v>
          </cell>
          <cell r="E127">
            <v>2587.8672208977505</v>
          </cell>
          <cell r="F127">
            <v>2043.4620778450344</v>
          </cell>
          <cell r="G127">
            <v>2421.800282537873</v>
          </cell>
          <cell r="H127">
            <v>2163.0116378071248</v>
          </cell>
          <cell r="I127">
            <v>1691.2906012298945</v>
          </cell>
          <cell r="J127">
            <v>1290.7988033110662</v>
          </cell>
          <cell r="K127">
            <v>759.47407885728705</v>
          </cell>
          <cell r="L127">
            <v>876.14509885119367</v>
          </cell>
          <cell r="M127">
            <v>1106.6658156982433</v>
          </cell>
          <cell r="N127">
            <v>567.0304286526366</v>
          </cell>
          <cell r="O127">
            <v>597.48204583889469</v>
          </cell>
          <cell r="P127">
            <v>337.35282376571831</v>
          </cell>
          <cell r="Q127">
            <v>5383.6311701706009</v>
          </cell>
          <cell r="R127">
            <v>8416.7180740783297</v>
          </cell>
          <cell r="S127">
            <v>7571.4178214169988</v>
          </cell>
          <cell r="T127">
            <v>5784.0957893495042</v>
          </cell>
          <cell r="U127">
            <v>6423.8437858901752</v>
          </cell>
          <cell r="V127">
            <v>6130.7888494702729</v>
          </cell>
          <cell r="W127">
            <v>7454.3358831205651</v>
          </cell>
          <cell r="X127">
            <v>4028.1309250095501</v>
          </cell>
          <cell r="Y127">
            <v>3649.6498634135696</v>
          </cell>
          <cell r="Z127">
            <v>3495.0378120362257</v>
          </cell>
          <cell r="AA127">
            <v>4230.5720509493649</v>
          </cell>
          <cell r="AB127">
            <v>1830.9257622613409</v>
          </cell>
          <cell r="AC127">
            <v>2852.1808464206156</v>
          </cell>
          <cell r="AD127">
            <v>2614.6428700764095</v>
          </cell>
          <cell r="AE127">
            <v>20988.984623514174</v>
          </cell>
          <cell r="AF127">
            <v>30302.029345586958</v>
          </cell>
          <cell r="AG127">
            <v>15838.471680152919</v>
          </cell>
          <cell r="AH127">
            <v>9683.3160651065755</v>
          </cell>
          <cell r="AI127">
            <v>8999.4333854581673</v>
          </cell>
          <cell r="AJ127">
            <v>8116.3797294405058</v>
          </cell>
          <cell r="AK127">
            <v>7816.2973772065752</v>
          </cell>
          <cell r="AL127">
            <v>4060.7907342998055</v>
          </cell>
          <cell r="AM127">
            <v>1243.1656324191579</v>
          </cell>
          <cell r="AN127">
            <v>1166.1729531572057</v>
          </cell>
          <cell r="AO127">
            <v>1758.4568916665949</v>
          </cell>
          <cell r="AP127">
            <v>861.0493436758278</v>
          </cell>
          <cell r="AQ127">
            <v>996.2487374155769</v>
          </cell>
          <cell r="AR127">
            <v>1542.9724782615262</v>
          </cell>
        </row>
        <row r="128">
          <cell r="B128">
            <v>1126</v>
          </cell>
          <cell r="C128">
            <v>357.1777172978268</v>
          </cell>
          <cell r="D128">
            <v>342.66368398901523</v>
          </cell>
          <cell r="E128">
            <v>330.60770440941724</v>
          </cell>
          <cell r="F128">
            <v>380.58439534949076</v>
          </cell>
          <cell r="G128">
            <v>320.35891647605769</v>
          </cell>
          <cell r="H128">
            <v>407.04302288439175</v>
          </cell>
          <cell r="I128">
            <v>197.92729814258672</v>
          </cell>
          <cell r="J128">
            <v>250.41124394038536</v>
          </cell>
          <cell r="K128">
            <v>194.21294484074272</v>
          </cell>
          <cell r="L128">
            <v>278.69510405593911</v>
          </cell>
          <cell r="M128">
            <v>328.19281614393867</v>
          </cell>
          <cell r="N128">
            <v>252.19020129375397</v>
          </cell>
          <cell r="O128">
            <v>180.4170198097429</v>
          </cell>
          <cell r="P128">
            <v>99.334673633719973</v>
          </cell>
          <cell r="Q128">
            <v>885.95350675258283</v>
          </cell>
          <cell r="R128">
            <v>972.07141214592104</v>
          </cell>
          <cell r="S128">
            <v>967.27105813213132</v>
          </cell>
          <cell r="T128">
            <v>1077.2583560515943</v>
          </cell>
          <cell r="U128">
            <v>849.7544779797712</v>
          </cell>
          <cell r="V128">
            <v>1153.7130833397875</v>
          </cell>
          <cell r="W128">
            <v>872.36135512162957</v>
          </cell>
          <cell r="X128">
            <v>781.44577845823687</v>
          </cell>
          <cell r="Y128">
            <v>933.28958465263997</v>
          </cell>
          <cell r="Z128">
            <v>1111.7449929036379</v>
          </cell>
          <cell r="AA128">
            <v>1254.6184544652997</v>
          </cell>
          <cell r="AB128">
            <v>814.31526988028838</v>
          </cell>
          <cell r="AC128">
            <v>861.25093105875419</v>
          </cell>
          <cell r="AD128">
            <v>769.89038736531893</v>
          </cell>
          <cell r="AE128">
            <v>3454.037608187256</v>
          </cell>
          <cell r="AF128">
            <v>3499.6700848955775</v>
          </cell>
          <cell r="AG128">
            <v>2023.4116809564921</v>
          </cell>
          <cell r="AH128">
            <v>1803.4682559428795</v>
          </cell>
          <cell r="AI128">
            <v>1190.4568469381011</v>
          </cell>
          <cell r="AJ128">
            <v>1527.368453411741</v>
          </cell>
          <cell r="AK128">
            <v>914.7207583513291</v>
          </cell>
          <cell r="AL128">
            <v>787.78168723832721</v>
          </cell>
          <cell r="AM128">
            <v>317.90269756171335</v>
          </cell>
          <cell r="AN128">
            <v>370.95076255464966</v>
          </cell>
          <cell r="AO128">
            <v>521.48797871709007</v>
          </cell>
          <cell r="AP128">
            <v>382.95688614355993</v>
          </cell>
          <cell r="AQ128">
            <v>300.82950516341157</v>
          </cell>
          <cell r="AR128">
            <v>454.33343596484252</v>
          </cell>
        </row>
        <row r="129">
          <cell r="B129">
            <v>1127</v>
          </cell>
          <cell r="C129">
            <v>156.0611389499449</v>
          </cell>
          <cell r="D129">
            <v>226.27434808028156</v>
          </cell>
          <cell r="E129">
            <v>225.1016236398668</v>
          </cell>
          <cell r="F129">
            <v>156.52461093943327</v>
          </cell>
          <cell r="G129">
            <v>187.70684414475087</v>
          </cell>
          <cell r="H129">
            <v>147.01221456411889</v>
          </cell>
          <cell r="I129">
            <v>106.0730961035781</v>
          </cell>
          <cell r="J129">
            <v>105.7841058593543</v>
          </cell>
          <cell r="K129">
            <v>53.185479034209934</v>
          </cell>
          <cell r="L129">
            <v>71.629503490623961</v>
          </cell>
          <cell r="M129">
            <v>201.33021947655368</v>
          </cell>
          <cell r="N129">
            <v>99.860541994106413</v>
          </cell>
          <cell r="O129">
            <v>119.02148569659006</v>
          </cell>
          <cell r="P129">
            <v>71.678854353168035</v>
          </cell>
          <cell r="Q129">
            <v>387.09837323143398</v>
          </cell>
          <cell r="R129">
            <v>641.89710012528803</v>
          </cell>
          <cell r="S129">
            <v>658.58805702772565</v>
          </cell>
          <cell r="T129">
            <v>443.04876164822213</v>
          </cell>
          <cell r="U129">
            <v>497.8938408020673</v>
          </cell>
          <cell r="V129">
            <v>416.68793178541375</v>
          </cell>
          <cell r="W129">
            <v>467.51545000226685</v>
          </cell>
          <cell r="X129">
            <v>330.11514040260653</v>
          </cell>
          <cell r="Y129">
            <v>255.58262183858483</v>
          </cell>
          <cell r="Z129">
            <v>285.73785721722237</v>
          </cell>
          <cell r="AA129">
            <v>769.64697693459391</v>
          </cell>
          <cell r="AB129">
            <v>322.44696180563562</v>
          </cell>
          <cell r="AC129">
            <v>568.16904236796836</v>
          </cell>
          <cell r="AD129">
            <v>555.54479543918148</v>
          </cell>
          <cell r="AE129">
            <v>1509.1676132197692</v>
          </cell>
          <cell r="AF129">
            <v>2310.9702135263215</v>
          </cell>
          <cell r="AG129">
            <v>1377.6849377688143</v>
          </cell>
          <cell r="AH129">
            <v>741.7202874118185</v>
          </cell>
          <cell r="AI129">
            <v>697.52045701516124</v>
          </cell>
          <cell r="AJ129">
            <v>551.64148792008075</v>
          </cell>
          <cell r="AK129">
            <v>490.21667965497107</v>
          </cell>
          <cell r="AL129">
            <v>332.79169132165327</v>
          </cell>
          <cell r="AM129">
            <v>87.058086009415703</v>
          </cell>
          <cell r="AN129">
            <v>95.340817095676769</v>
          </cell>
          <cell r="AO129">
            <v>319.90733509367573</v>
          </cell>
          <cell r="AP129">
            <v>151.64063478472011</v>
          </cell>
          <cell r="AQ129">
            <v>198.45785438467652</v>
          </cell>
          <cell r="AR129">
            <v>327.842222589671</v>
          </cell>
        </row>
        <row r="130">
          <cell r="B130">
            <v>1128</v>
          </cell>
          <cell r="C130">
            <v>1576.9131641763959</v>
          </cell>
          <cell r="D130">
            <v>1466.1009954538411</v>
          </cell>
          <cell r="E130">
            <v>1791.3730243192997</v>
          </cell>
          <cell r="F130">
            <v>1920.7816924701815</v>
          </cell>
          <cell r="G130">
            <v>2770.8973857346073</v>
          </cell>
          <cell r="H130">
            <v>2881.7024946930264</v>
          </cell>
          <cell r="I130">
            <v>1491.5108676674861</v>
          </cell>
          <cell r="J130">
            <v>1658.5759351408778</v>
          </cell>
          <cell r="K130">
            <v>1351.4285441811576</v>
          </cell>
          <cell r="L130">
            <v>1829.5413118556583</v>
          </cell>
          <cell r="M130">
            <v>2015.5772755472115</v>
          </cell>
          <cell r="N130">
            <v>1606.1296259946353</v>
          </cell>
          <cell r="O130">
            <v>1103.5826130548496</v>
          </cell>
          <cell r="P130">
            <v>623.59156915733922</v>
          </cell>
          <cell r="Q130">
            <v>3911.4191059165755</v>
          </cell>
          <cell r="R130">
            <v>4159.0484535998912</v>
          </cell>
          <cell r="S130">
            <v>5241.0856057876199</v>
          </cell>
          <cell r="T130">
            <v>5436.8443731496127</v>
          </cell>
          <cell r="U130">
            <v>7349.826524108611</v>
          </cell>
          <cell r="V130">
            <v>8167.8291568813302</v>
          </cell>
          <cell r="W130">
            <v>6573.8099489425049</v>
          </cell>
          <cell r="X130">
            <v>5175.8345287275406</v>
          </cell>
          <cell r="Y130">
            <v>6494.284846567858</v>
          </cell>
          <cell r="Z130">
            <v>7298.2386958531733</v>
          </cell>
          <cell r="AA130">
            <v>7705.1669686558616</v>
          </cell>
          <cell r="AB130">
            <v>5186.1486812134162</v>
          </cell>
          <cell r="AC130">
            <v>5268.1368642273474</v>
          </cell>
          <cell r="AD130">
            <v>4833.1276197329562</v>
          </cell>
          <cell r="AE130">
            <v>15249.320184688842</v>
          </cell>
          <cell r="AF130">
            <v>14973.48576743229</v>
          </cell>
          <cell r="AG130">
            <v>10963.704275534061</v>
          </cell>
          <cell r="AH130">
            <v>9101.9727852613487</v>
          </cell>
          <cell r="AI130">
            <v>10296.681613533843</v>
          </cell>
          <cell r="AJ130">
            <v>10813.160366495546</v>
          </cell>
          <cell r="AK130">
            <v>6893.0155909024706</v>
          </cell>
          <cell r="AL130">
            <v>5217.7998401270843</v>
          </cell>
          <cell r="AM130">
            <v>2212.1222666665485</v>
          </cell>
          <cell r="AN130">
            <v>2435.1692400806201</v>
          </cell>
          <cell r="AO130">
            <v>3202.6883821619786</v>
          </cell>
          <cell r="AP130">
            <v>2438.946466430612</v>
          </cell>
          <cell r="AQ130">
            <v>1840.1269001246797</v>
          </cell>
          <cell r="AR130">
            <v>2852.1611828982432</v>
          </cell>
        </row>
        <row r="131">
          <cell r="B131">
            <v>1129</v>
          </cell>
          <cell r="C131">
            <v>440.40230361810137</v>
          </cell>
          <cell r="D131">
            <v>408.55717553765567</v>
          </cell>
          <cell r="E131">
            <v>485.71857511162341</v>
          </cell>
          <cell r="F131">
            <v>495.64476687497489</v>
          </cell>
          <cell r="G131">
            <v>570.61259197019933</v>
          </cell>
          <cell r="H131">
            <v>572.96847272897196</v>
          </cell>
          <cell r="I131">
            <v>321.75094033290327</v>
          </cell>
          <cell r="J131">
            <v>421.59705858039649</v>
          </cell>
          <cell r="K131">
            <v>321.29385252260528</v>
          </cell>
          <cell r="L131">
            <v>407.23062274191778</v>
          </cell>
          <cell r="M131">
            <v>560.93018579117881</v>
          </cell>
          <cell r="N131">
            <v>360.86437796507539</v>
          </cell>
          <cell r="O131">
            <v>211.09918804090515</v>
          </cell>
          <cell r="P131">
            <v>137.73332356560942</v>
          </cell>
          <cell r="Q131">
            <v>1092.3860766684691</v>
          </cell>
          <cell r="R131">
            <v>1158.998659980464</v>
          </cell>
          <cell r="S131">
            <v>1421.0846082426272</v>
          </cell>
          <cell r="T131">
            <v>1402.9410382393532</v>
          </cell>
          <cell r="U131">
            <v>1513.5542676695216</v>
          </cell>
          <cell r="V131">
            <v>1624.0082403190586</v>
          </cell>
          <cell r="W131">
            <v>1418.1120489921821</v>
          </cell>
          <cell r="X131">
            <v>1315.6567430993366</v>
          </cell>
          <cell r="Y131">
            <v>1543.9764142300521</v>
          </cell>
          <cell r="Z131">
            <v>1624.4871158536214</v>
          </cell>
          <cell r="AA131">
            <v>2144.3289680405751</v>
          </cell>
          <cell r="AB131">
            <v>1165.2212172610323</v>
          </cell>
          <cell r="AC131">
            <v>1007.7174117924238</v>
          </cell>
          <cell r="AD131">
            <v>1067.4979637426811</v>
          </cell>
          <cell r="AE131">
            <v>4258.8494347782207</v>
          </cell>
          <cell r="AF131">
            <v>4172.6491367681683</v>
          </cell>
          <cell r="AG131">
            <v>2972.7336218435898</v>
          </cell>
          <cell r="AH131">
            <v>2348.702716679637</v>
          </cell>
          <cell r="AI131">
            <v>2120.4019370904193</v>
          </cell>
          <cell r="AJ131">
            <v>2149.9790460584622</v>
          </cell>
          <cell r="AK131">
            <v>1486.9715643243117</v>
          </cell>
          <cell r="AL131">
            <v>1326.3239977444819</v>
          </cell>
          <cell r="AM131">
            <v>525.91850924606433</v>
          </cell>
          <cell r="AN131">
            <v>542.03503342275542</v>
          </cell>
          <cell r="AO131">
            <v>891.30027959341737</v>
          </cell>
          <cell r="AP131">
            <v>547.98123716419218</v>
          </cell>
          <cell r="AQ131">
            <v>351.98932088398277</v>
          </cell>
          <cell r="AR131">
            <v>629.95983027197985</v>
          </cell>
        </row>
        <row r="132">
          <cell r="B132">
            <v>1130</v>
          </cell>
          <cell r="C132">
            <v>993.24717949601074</v>
          </cell>
          <cell r="D132">
            <v>878.49134770109617</v>
          </cell>
          <cell r="E132">
            <v>649.87025372774144</v>
          </cell>
          <cell r="F132">
            <v>432.88360773517826</v>
          </cell>
          <cell r="G132">
            <v>477.11195697647457</v>
          </cell>
          <cell r="H132">
            <v>407.53159715697296</v>
          </cell>
          <cell r="I132">
            <v>217.23614532703041</v>
          </cell>
          <cell r="J132">
            <v>337.85067157536201</v>
          </cell>
          <cell r="K132">
            <v>214.35619166467578</v>
          </cell>
          <cell r="L132">
            <v>454.99509049811189</v>
          </cell>
          <cell r="M132">
            <v>483.93243494672481</v>
          </cell>
          <cell r="N132">
            <v>325.52656129458916</v>
          </cell>
          <cell r="O132">
            <v>217.38810298704303</v>
          </cell>
          <cell r="P132">
            <v>129.67883274447473</v>
          </cell>
          <cell r="Q132">
            <v>2463.6778251563028</v>
          </cell>
          <cell r="R132">
            <v>2492.112134489143</v>
          </cell>
          <cell r="S132">
            <v>1901.3491808811084</v>
          </cell>
          <cell r="T132">
            <v>1225.2932314848397</v>
          </cell>
          <cell r="U132">
            <v>1265.5431176948412</v>
          </cell>
          <cell r="V132">
            <v>1155.0978866622124</v>
          </cell>
          <cell r="W132">
            <v>957.46478579405334</v>
          </cell>
          <cell r="X132">
            <v>1054.313603883935</v>
          </cell>
          <cell r="Y132">
            <v>1030.0878824040074</v>
          </cell>
          <cell r="Z132">
            <v>1815.0247575051865</v>
          </cell>
          <cell r="AA132">
            <v>1849.9812723877703</v>
          </cell>
          <cell r="AB132">
            <v>1051.1163726977484</v>
          </cell>
          <cell r="AC132">
            <v>1037.7386030216235</v>
          </cell>
          <cell r="AD132">
            <v>1005.0718759379411</v>
          </cell>
          <cell r="AE132">
            <v>9605.0591793902277</v>
          </cell>
          <cell r="AF132">
            <v>8972.1497580341293</v>
          </cell>
          <cell r="AG132">
            <v>3977.3878374911073</v>
          </cell>
          <cell r="AH132">
            <v>2051.2975692330051</v>
          </cell>
          <cell r="AI132">
            <v>1772.9526687955613</v>
          </cell>
          <cell r="AJ132">
            <v>1529.2017557634217</v>
          </cell>
          <cell r="AK132">
            <v>1003.9565712239952</v>
          </cell>
          <cell r="AL132">
            <v>1062.8619062792673</v>
          </cell>
          <cell r="AM132">
            <v>350.87471447969364</v>
          </cell>
          <cell r="AN132">
            <v>605.61083895115394</v>
          </cell>
          <cell r="AO132">
            <v>768.95329489882886</v>
          </cell>
          <cell r="AP132">
            <v>494.31991263287881</v>
          </cell>
          <cell r="AQ132">
            <v>362.47553317845762</v>
          </cell>
          <cell r="AR132">
            <v>593.12048348752342</v>
          </cell>
        </row>
        <row r="133">
          <cell r="B133">
            <v>1131</v>
          </cell>
          <cell r="C133">
            <v>344.14345247535334</v>
          </cell>
          <cell r="D133">
            <v>317.89474738149806</v>
          </cell>
          <cell r="E133">
            <v>368.98342412011164</v>
          </cell>
          <cell r="F133">
            <v>395.36707770553073</v>
          </cell>
          <cell r="G133">
            <v>419.92835847336232</v>
          </cell>
          <cell r="H133">
            <v>420.0280538786073</v>
          </cell>
          <cell r="I133">
            <v>248.81009630558137</v>
          </cell>
          <cell r="J133">
            <v>290.2598530544991</v>
          </cell>
          <cell r="K133">
            <v>212.36832116013775</v>
          </cell>
          <cell r="L133">
            <v>254.91003642897309</v>
          </cell>
          <cell r="M133">
            <v>319.50378114091632</v>
          </cell>
          <cell r="N133">
            <v>226.64863507428126</v>
          </cell>
          <cell r="O133">
            <v>145.71566462588666</v>
          </cell>
          <cell r="P133">
            <v>89.327948599500303</v>
          </cell>
          <cell r="Q133">
            <v>853.62295513034019</v>
          </cell>
          <cell r="R133">
            <v>901.8066706211265</v>
          </cell>
          <cell r="S133">
            <v>1079.548305504374</v>
          </cell>
          <cell r="T133">
            <v>1119.1012909892625</v>
          </cell>
          <cell r="U133">
            <v>1113.863184982094</v>
          </cell>
          <cell r="V133">
            <v>1190.517547004195</v>
          </cell>
          <cell r="W133">
            <v>1096.6264624332707</v>
          </cell>
          <cell r="X133">
            <v>905.79932935976865</v>
          </cell>
          <cell r="Y133">
            <v>1020.5351780822391</v>
          </cell>
          <cell r="Z133">
            <v>1016.8637787907188</v>
          </cell>
          <cell r="AA133">
            <v>1221.4019331703741</v>
          </cell>
          <cell r="AB133">
            <v>731.84225037962824</v>
          </cell>
          <cell r="AC133">
            <v>695.59818669675712</v>
          </cell>
          <cell r="AD133">
            <v>692.33356726379907</v>
          </cell>
          <cell r="AE133">
            <v>3327.9915568476208</v>
          </cell>
          <cell r="AF133">
            <v>3246.7016189323699</v>
          </cell>
          <cell r="AG133">
            <v>2258.2818261227744</v>
          </cell>
          <cell r="AH133">
            <v>1873.5186802182177</v>
          </cell>
          <cell r="AI133">
            <v>1560.4578610361621</v>
          </cell>
          <cell r="AJ133">
            <v>1576.0928525344636</v>
          </cell>
          <cell r="AK133">
            <v>1149.8755457882905</v>
          </cell>
          <cell r="AL133">
            <v>913.14348820238638</v>
          </cell>
          <cell r="AM133">
            <v>347.62081502250652</v>
          </cell>
          <cell r="AN133">
            <v>339.29219071312207</v>
          </cell>
          <cell r="AO133">
            <v>507.68137760385645</v>
          </cell>
          <cell r="AP133">
            <v>344.17140353376806</v>
          </cell>
          <cell r="AQ133">
            <v>242.9680488580818</v>
          </cell>
          <cell r="AR133">
            <v>408.56502901042415</v>
          </cell>
        </row>
        <row r="134">
          <cell r="B134">
            <v>1132</v>
          </cell>
          <cell r="C134">
            <v>756.99762081542826</v>
          </cell>
          <cell r="D134">
            <v>699.55652826104597</v>
          </cell>
          <cell r="E134">
            <v>863.24998992637506</v>
          </cell>
          <cell r="F134">
            <v>861.4692294266996</v>
          </cell>
          <cell r="G134">
            <v>984.73948025695768</v>
          </cell>
          <cell r="H134">
            <v>993.24880426826508</v>
          </cell>
          <cell r="I134">
            <v>610.66539774554951</v>
          </cell>
          <cell r="J134">
            <v>860.80704239966576</v>
          </cell>
          <cell r="K134">
            <v>699.5875415895681</v>
          </cell>
          <cell r="L134">
            <v>872.29675279277649</v>
          </cell>
          <cell r="M134">
            <v>1102.4429665559815</v>
          </cell>
          <cell r="N134">
            <v>632.86431118979385</v>
          </cell>
          <cell r="O134">
            <v>486.17295143621999</v>
          </cell>
          <cell r="P134">
            <v>301.94650390683097</v>
          </cell>
          <cell r="Q134">
            <v>1877.6778737447605</v>
          </cell>
          <cell r="R134">
            <v>1984.5082338063355</v>
          </cell>
          <cell r="S134">
            <v>2525.6420829037761</v>
          </cell>
          <cell r="T134">
            <v>2438.4208528282788</v>
          </cell>
          <cell r="U134">
            <v>2612.0290085771981</v>
          </cell>
          <cell r="V134">
            <v>2815.2408371371653</v>
          </cell>
          <cell r="W134">
            <v>2691.4978322971133</v>
          </cell>
          <cell r="X134">
            <v>2686.2772564257566</v>
          </cell>
          <cell r="Y134">
            <v>3361.8653311378966</v>
          </cell>
          <cell r="Z134">
            <v>3479.6863422789847</v>
          </cell>
          <cell r="AA134">
            <v>4214.4289052018321</v>
          </cell>
          <cell r="AB134">
            <v>2043.5015703240315</v>
          </cell>
          <cell r="AC134">
            <v>2320.828198590028</v>
          </cell>
          <cell r="AD134">
            <v>2340.2272575396219</v>
          </cell>
          <cell r="AE134">
            <v>7320.4405677539553</v>
          </cell>
          <cell r="AF134">
            <v>7144.6644889485087</v>
          </cell>
          <cell r="AG134">
            <v>5283.3315434159222</v>
          </cell>
          <cell r="AH134">
            <v>4082.2283512594495</v>
          </cell>
          <cell r="AI134">
            <v>3659.3014785332944</v>
          </cell>
          <cell r="AJ134">
            <v>3727.0185330241006</v>
          </cell>
          <cell r="AK134">
            <v>2822.1893643105177</v>
          </cell>
          <cell r="AL134">
            <v>2708.0574081956265</v>
          </cell>
          <cell r="AM134">
            <v>1145.1387384824566</v>
          </cell>
          <cell r="AN134">
            <v>1161.0506998984706</v>
          </cell>
          <cell r="AO134">
            <v>1751.7469182750399</v>
          </cell>
          <cell r="AP134">
            <v>961.01967769290536</v>
          </cell>
          <cell r="AQ134">
            <v>810.65061687985667</v>
          </cell>
          <cell r="AR134">
            <v>1381.032297980933</v>
          </cell>
        </row>
        <row r="135">
          <cell r="B135">
            <v>1133</v>
          </cell>
          <cell r="C135">
            <v>222.04783245673843</v>
          </cell>
          <cell r="D135">
            <v>193.98265516495587</v>
          </cell>
          <cell r="E135">
            <v>237.28098437816072</v>
          </cell>
          <cell r="F135">
            <v>237.2013561920603</v>
          </cell>
          <cell r="G135">
            <v>232.98278475087724</v>
          </cell>
          <cell r="H135">
            <v>248.66019535929041</v>
          </cell>
          <cell r="I135">
            <v>144.16100902570983</v>
          </cell>
          <cell r="J135">
            <v>170.78747317204034</v>
          </cell>
          <cell r="K135">
            <v>140.02840324451995</v>
          </cell>
          <cell r="L135">
            <v>171.14893808274371</v>
          </cell>
          <cell r="M135">
            <v>192.11271339040886</v>
          </cell>
          <cell r="N135">
            <v>140.69349348935577</v>
          </cell>
          <cell r="O135">
            <v>85.818594246645773</v>
          </cell>
          <cell r="P135">
            <v>57.702172125516192</v>
          </cell>
          <cell r="Q135">
            <v>550.77359618103571</v>
          </cell>
          <cell r="R135">
            <v>550.2917360336869</v>
          </cell>
          <cell r="S135">
            <v>694.22165839750346</v>
          </cell>
          <cell r="T135">
            <v>671.40730452181799</v>
          </cell>
          <cell r="U135">
            <v>617.98861980185018</v>
          </cell>
          <cell r="V135">
            <v>704.79655604690504</v>
          </cell>
          <cell r="W135">
            <v>635.38730821643378</v>
          </cell>
          <cell r="X135">
            <v>532.96788045034032</v>
          </cell>
          <cell r="Y135">
            <v>672.90597138525231</v>
          </cell>
          <cell r="Z135">
            <v>682.73167409526388</v>
          </cell>
          <cell r="AA135">
            <v>734.41021162175548</v>
          </cell>
          <cell r="AB135">
            <v>454.29544658531069</v>
          </cell>
          <cell r="AC135">
            <v>409.66946619016124</v>
          </cell>
          <cell r="AD135">
            <v>447.218942031675</v>
          </cell>
          <cell r="AE135">
            <v>2147.2827866317289</v>
          </cell>
          <cell r="AF135">
            <v>1981.1708301460199</v>
          </cell>
          <cell r="AG135">
            <v>1452.2260342277414</v>
          </cell>
          <cell r="AH135">
            <v>1124.0216923926835</v>
          </cell>
          <cell r="AI135">
            <v>865.76629230832111</v>
          </cell>
          <cell r="AJ135">
            <v>933.06043012276439</v>
          </cell>
          <cell r="AK135">
            <v>666.23992111332291</v>
          </cell>
          <cell r="AL135">
            <v>537.28914747402791</v>
          </cell>
          <cell r="AM135">
            <v>229.20926904844322</v>
          </cell>
          <cell r="AN135">
            <v>227.80389094840052</v>
          </cell>
          <cell r="AO135">
            <v>305.26101018579607</v>
          </cell>
          <cell r="AP135">
            <v>213.64645371206717</v>
          </cell>
          <cell r="AQ135">
            <v>143.09495450186949</v>
          </cell>
          <cell r="AR135">
            <v>263.9161650753266</v>
          </cell>
        </row>
        <row r="136">
          <cell r="B136">
            <v>1134</v>
          </cell>
          <cell r="C136">
            <v>1222.912278411404</v>
          </cell>
          <cell r="D136">
            <v>1133.3735985601056</v>
          </cell>
          <cell r="E136">
            <v>1385.1623764255608</v>
          </cell>
          <cell r="F136">
            <v>1444.6879684088576</v>
          </cell>
          <cell r="G136">
            <v>1547.7680343516436</v>
          </cell>
          <cell r="H136">
            <v>1457.6728106453309</v>
          </cell>
          <cell r="I136">
            <v>859.62129219684834</v>
          </cell>
          <cell r="J136">
            <v>1039.7705462475321</v>
          </cell>
          <cell r="K136">
            <v>851.64106503843493</v>
          </cell>
          <cell r="L136">
            <v>1010.6733874608714</v>
          </cell>
          <cell r="M136">
            <v>1203.557167335463</v>
          </cell>
          <cell r="N136">
            <v>894.37062211551813</v>
          </cell>
          <cell r="O136">
            <v>592.58839204904973</v>
          </cell>
          <cell r="P136">
            <v>368.63355476862449</v>
          </cell>
          <cell r="Q136">
            <v>3033.3455001224579</v>
          </cell>
          <cell r="R136">
            <v>3215.1643898060229</v>
          </cell>
          <cell r="S136">
            <v>4052.6202494989566</v>
          </cell>
          <cell r="T136">
            <v>4089.2432923491001</v>
          </cell>
          <cell r="U136">
            <v>4105.4665577336973</v>
          </cell>
          <cell r="V136">
            <v>4131.5932182133129</v>
          </cell>
          <cell r="W136">
            <v>3788.7668976920063</v>
          </cell>
          <cell r="X136">
            <v>3244.7596647209034</v>
          </cell>
          <cell r="Y136">
            <v>4092.557972974575</v>
          </cell>
          <cell r="Z136">
            <v>4031.6857440920576</v>
          </cell>
          <cell r="AA136">
            <v>4600.9691829476105</v>
          </cell>
          <cell r="AB136">
            <v>2887.8983036801974</v>
          </cell>
          <cell r="AC136">
            <v>2828.8201685465001</v>
          </cell>
          <cell r="AD136">
            <v>2857.0832308078384</v>
          </cell>
          <cell r="AE136">
            <v>11826.003685512254</v>
          </cell>
          <cell r="AF136">
            <v>11575.296313041461</v>
          </cell>
          <cell r="AG136">
            <v>8477.5814208191132</v>
          </cell>
          <cell r="AH136">
            <v>6845.9162346249095</v>
          </cell>
          <cell r="AI136">
            <v>5751.521057175084</v>
          </cell>
          <cell r="AJ136">
            <v>5469.7005997030619</v>
          </cell>
          <cell r="AK136">
            <v>3972.7387160450749</v>
          </cell>
          <cell r="AL136">
            <v>3271.0679535564373</v>
          </cell>
          <cell r="AM136">
            <v>1394.0316499091177</v>
          </cell>
          <cell r="AN136">
            <v>1345.2337637659036</v>
          </cell>
          <cell r="AO136">
            <v>1912.4141772468499</v>
          </cell>
          <cell r="AP136">
            <v>1358.123300376303</v>
          </cell>
          <cell r="AQ136">
            <v>988.08900032651195</v>
          </cell>
          <cell r="AR136">
            <v>1686.0431853586904</v>
          </cell>
        </row>
        <row r="137">
          <cell r="B137">
            <v>1135</v>
          </cell>
          <cell r="C137">
            <v>331.15657356230474</v>
          </cell>
          <cell r="D137">
            <v>326.4338891997096</v>
          </cell>
          <cell r="E137">
            <v>291.77659922542449</v>
          </cell>
          <cell r="F137">
            <v>269.21622271115189</v>
          </cell>
          <cell r="G137">
            <v>241.10381429830832</v>
          </cell>
          <cell r="H137">
            <v>284.05340402417164</v>
          </cell>
          <cell r="I137">
            <v>203.49343923984074</v>
          </cell>
          <cell r="J137">
            <v>233.48870122043724</v>
          </cell>
          <cell r="K137">
            <v>130.29726733997848</v>
          </cell>
          <cell r="L137">
            <v>178.53595985762894</v>
          </cell>
          <cell r="M137">
            <v>203.66255058281322</v>
          </cell>
          <cell r="N137">
            <v>141.25636852445825</v>
          </cell>
          <cell r="O137">
            <v>77.990219883126628</v>
          </cell>
          <cell r="P137">
            <v>55.495086691253178</v>
          </cell>
          <cell r="Q137">
            <v>821.40994083081512</v>
          </cell>
          <cell r="R137">
            <v>926.03058471997008</v>
          </cell>
          <cell r="S137">
            <v>853.66147281754638</v>
          </cell>
          <cell r="T137">
            <v>762.02658081636287</v>
          </cell>
          <cell r="U137">
            <v>639.52971283476836</v>
          </cell>
          <cell r="V137">
            <v>805.11422666730573</v>
          </cell>
          <cell r="W137">
            <v>896.89403169512923</v>
          </cell>
          <cell r="X137">
            <v>728.63645024599873</v>
          </cell>
          <cell r="Y137">
            <v>626.14303396110051</v>
          </cell>
          <cell r="Z137">
            <v>712.19930503380533</v>
          </cell>
          <cell r="AA137">
            <v>778.56303330114565</v>
          </cell>
          <cell r="AB137">
            <v>456.1129546953282</v>
          </cell>
          <cell r="AC137">
            <v>372.29940699969649</v>
          </cell>
          <cell r="AD137">
            <v>430.11299304352337</v>
          </cell>
          <cell r="AE137">
            <v>3202.4037443771122</v>
          </cell>
          <cell r="AF137">
            <v>3333.913017654254</v>
          </cell>
          <cell r="AG137">
            <v>1785.7544492410443</v>
          </cell>
          <cell r="AH137">
            <v>1275.7299499853509</v>
          </cell>
          <cell r="AI137">
            <v>895.94411702839091</v>
          </cell>
          <cell r="AJ137">
            <v>1065.8681859140049</v>
          </cell>
          <cell r="AK137">
            <v>940.44467240133963</v>
          </cell>
          <cell r="AL137">
            <v>734.54418461461444</v>
          </cell>
          <cell r="AM137">
            <v>213.28059675046572</v>
          </cell>
          <cell r="AN137">
            <v>237.63621781931488</v>
          </cell>
          <cell r="AO137">
            <v>323.61333526940427</v>
          </cell>
          <cell r="AP137">
            <v>214.50119299069485</v>
          </cell>
          <cell r="AQ137">
            <v>130.04182909000508</v>
          </cell>
          <cell r="AR137">
            <v>253.82147535485538</v>
          </cell>
        </row>
        <row r="138">
          <cell r="B138">
            <v>1136</v>
          </cell>
          <cell r="C138">
            <v>285.90270297446466</v>
          </cell>
          <cell r="D138">
            <v>271.73910450862951</v>
          </cell>
          <cell r="E138">
            <v>281.18154136583473</v>
          </cell>
          <cell r="F138">
            <v>245.20802794063184</v>
          </cell>
          <cell r="G138">
            <v>251.65719736116034</v>
          </cell>
          <cell r="H138">
            <v>305.91940284797317</v>
          </cell>
          <cell r="I138">
            <v>118.16726922567177</v>
          </cell>
          <cell r="J138">
            <v>139.34408729520578</v>
          </cell>
          <cell r="K138">
            <v>88.890614451688251</v>
          </cell>
          <cell r="L138">
            <v>114.03923485952744</v>
          </cell>
          <cell r="M138">
            <v>122.03175357593631</v>
          </cell>
          <cell r="N138">
            <v>90.699953432213263</v>
          </cell>
          <cell r="O138">
            <v>68.865656342580323</v>
          </cell>
          <cell r="P138">
            <v>38.748314108190016</v>
          </cell>
          <cell r="Q138">
            <v>709.160986319485</v>
          </cell>
          <cell r="R138">
            <v>770.87192894196335</v>
          </cell>
          <cell r="S138">
            <v>822.66312435157943</v>
          </cell>
          <cell r="T138">
            <v>694.07048816966665</v>
          </cell>
          <cell r="U138">
            <v>667.52264218457333</v>
          </cell>
          <cell r="V138">
            <v>867.09069476777302</v>
          </cell>
          <cell r="W138">
            <v>520.82032180557235</v>
          </cell>
          <cell r="X138">
            <v>434.84408709649506</v>
          </cell>
          <cell r="Y138">
            <v>427.16351739150542</v>
          </cell>
          <cell r="Z138">
            <v>454.91487473060926</v>
          </cell>
          <cell r="AA138">
            <v>466.50408703639494</v>
          </cell>
          <cell r="AB138">
            <v>292.8676716160407</v>
          </cell>
          <cell r="AC138">
            <v>328.74177117860035</v>
          </cell>
          <cell r="AD138">
            <v>300.31763801336695</v>
          </cell>
          <cell r="AE138">
            <v>2764.7824613111716</v>
          </cell>
          <cell r="AF138">
            <v>2775.3078583479246</v>
          </cell>
          <cell r="AG138">
            <v>1720.9097298120162</v>
          </cell>
          <cell r="AH138">
            <v>1161.9627601578065</v>
          </cell>
          <cell r="AI138">
            <v>935.16059104987085</v>
          </cell>
          <cell r="AJ138">
            <v>1147.9170970319296</v>
          </cell>
          <cell r="AK138">
            <v>546.10988546180306</v>
          </cell>
          <cell r="AL138">
            <v>438.36977313301162</v>
          </cell>
          <cell r="AM138">
            <v>145.50300004606967</v>
          </cell>
          <cell r="AN138">
            <v>151.78932287163369</v>
          </cell>
          <cell r="AO138">
            <v>193.90458712449902</v>
          </cell>
          <cell r="AP138">
            <v>137.73006073026417</v>
          </cell>
          <cell r="AQ138">
            <v>114.82742228055162</v>
          </cell>
          <cell r="AR138">
            <v>177.22567601654561</v>
          </cell>
        </row>
        <row r="139">
          <cell r="B139">
            <v>1137</v>
          </cell>
          <cell r="C139">
            <v>308.67790845759811</v>
          </cell>
          <cell r="D139">
            <v>268.31263776058159</v>
          </cell>
          <cell r="E139">
            <v>324.35239087716008</v>
          </cell>
          <cell r="F139">
            <v>328.49965896264342</v>
          </cell>
          <cell r="G139">
            <v>425.00724804432321</v>
          </cell>
          <cell r="H139">
            <v>469.84216756091416</v>
          </cell>
          <cell r="I139">
            <v>236.35035249808212</v>
          </cell>
          <cell r="J139">
            <v>269.77196834528809</v>
          </cell>
          <cell r="K139">
            <v>212.09864489733877</v>
          </cell>
          <cell r="L139">
            <v>266.54307410275305</v>
          </cell>
          <cell r="M139">
            <v>345.65445976523625</v>
          </cell>
          <cell r="N139">
            <v>188.4687910861301</v>
          </cell>
          <cell r="O139">
            <v>142.03123781163606</v>
          </cell>
          <cell r="P139">
            <v>102.33359277045095</v>
          </cell>
          <cell r="Q139">
            <v>765.65323706078152</v>
          </cell>
          <cell r="R139">
            <v>761.15169733856771</v>
          </cell>
          <cell r="S139">
            <v>948.9696584412103</v>
          </cell>
          <cell r="T139">
            <v>929.83056294948562</v>
          </cell>
          <cell r="U139">
            <v>1127.3349784428865</v>
          </cell>
          <cell r="V139">
            <v>1331.7094885414804</v>
          </cell>
          <cell r="W139">
            <v>1041.7103437655564</v>
          </cell>
          <cell r="X139">
            <v>841.86381766460102</v>
          </cell>
          <cell r="Y139">
            <v>1019.2392498035924</v>
          </cell>
          <cell r="Z139">
            <v>1063.2692276050916</v>
          </cell>
          <cell r="AA139">
            <v>1321.3709830245111</v>
          </cell>
          <cell r="AB139">
            <v>608.56057725473102</v>
          </cell>
          <cell r="AC139">
            <v>678.00995678620063</v>
          </cell>
          <cell r="AD139">
            <v>793.13341954528585</v>
          </cell>
          <cell r="AE139">
            <v>2985.0269291578065</v>
          </cell>
          <cell r="AF139">
            <v>2740.3128946697279</v>
          </cell>
          <cell r="AG139">
            <v>1985.1274114116416</v>
          </cell>
          <cell r="AH139">
            <v>1556.6552761133375</v>
          </cell>
          <cell r="AI139">
            <v>1579.3310640395339</v>
          </cell>
          <cell r="AJ139">
            <v>1763.0129113377591</v>
          </cell>
          <cell r="AK139">
            <v>1092.2928555206327</v>
          </cell>
          <cell r="AL139">
            <v>848.68959176309977</v>
          </cell>
          <cell r="AM139">
            <v>347.1793881573588</v>
          </cell>
          <cell r="AN139">
            <v>354.7760802149968</v>
          </cell>
          <cell r="AO139">
            <v>549.23397676829336</v>
          </cell>
          <cell r="AP139">
            <v>286.19439216639017</v>
          </cell>
          <cell r="AQ139">
            <v>236.82459134775019</v>
          </cell>
          <cell r="AR139">
            <v>468.04978681928554</v>
          </cell>
        </row>
        <row r="140">
          <cell r="B140">
            <v>1138</v>
          </cell>
          <cell r="C140">
            <v>226.35423477391055</v>
          </cell>
          <cell r="D140">
            <v>201.92598371358798</v>
          </cell>
          <cell r="E140">
            <v>216.80421951696138</v>
          </cell>
          <cell r="F140">
            <v>221.53001877513157</v>
          </cell>
          <cell r="G140">
            <v>247.50088990494757</v>
          </cell>
          <cell r="H140">
            <v>288.16033757116264</v>
          </cell>
          <cell r="I140">
            <v>167.27092805203955</v>
          </cell>
          <cell r="J140">
            <v>198.48584747173987</v>
          </cell>
          <cell r="K140">
            <v>143.31086576103911</v>
          </cell>
          <cell r="L140">
            <v>176.26755115690079</v>
          </cell>
          <cell r="M140">
            <v>196.75354678525335</v>
          </cell>
          <cell r="N140">
            <v>138.29602123824554</v>
          </cell>
          <cell r="O140">
            <v>88.567694508077849</v>
          </cell>
          <cell r="P140">
            <v>58.518335142684798</v>
          </cell>
          <cell r="Q140">
            <v>561.4553158113921</v>
          </cell>
          <cell r="R140">
            <v>572.82544170544224</v>
          </cell>
          <cell r="S140">
            <v>634.31203817314508</v>
          </cell>
          <cell r="T140">
            <v>627.0489982192496</v>
          </cell>
          <cell r="U140">
            <v>656.4980048445932</v>
          </cell>
          <cell r="V140">
            <v>816.75482163929303</v>
          </cell>
          <cell r="W140">
            <v>737.24390135820806</v>
          </cell>
          <cell r="X140">
            <v>619.40480447204777</v>
          </cell>
          <cell r="Y140">
            <v>688.67983280933061</v>
          </cell>
          <cell r="Z140">
            <v>703.15037673118479</v>
          </cell>
          <cell r="AA140">
            <v>752.15123133596239</v>
          </cell>
          <cell r="AB140">
            <v>446.55407418789838</v>
          </cell>
          <cell r="AC140">
            <v>422.7927577855387</v>
          </cell>
          <cell r="AD140">
            <v>453.54458884215472</v>
          </cell>
          <cell r="AE140">
            <v>2188.9272533471435</v>
          </cell>
          <cell r="AF140">
            <v>2062.2971081703818</v>
          </cell>
          <cell r="AG140">
            <v>1326.9025022720537</v>
          </cell>
          <cell r="AH140">
            <v>1049.760214767866</v>
          </cell>
          <cell r="AI140">
            <v>919.71571215074346</v>
          </cell>
          <cell r="AJ140">
            <v>1081.2788437247741</v>
          </cell>
          <cell r="AK140">
            <v>773.04238270188819</v>
          </cell>
          <cell r="AL140">
            <v>624.4268961478482</v>
          </cell>
          <cell r="AM140">
            <v>234.58225636142768</v>
          </cell>
          <cell r="AN140">
            <v>234.61690414973637</v>
          </cell>
          <cell r="AO140">
            <v>312.63514730151769</v>
          </cell>
          <cell r="AP140">
            <v>210.00583443665244</v>
          </cell>
          <cell r="AQ140">
            <v>147.67883728722609</v>
          </cell>
          <cell r="AR140">
            <v>267.64910277304273</v>
          </cell>
        </row>
        <row r="141">
          <cell r="B141">
            <v>1139</v>
          </cell>
          <cell r="C141">
            <v>2071.7082040396999</v>
          </cell>
          <cell r="D141">
            <v>1868.5350256452987</v>
          </cell>
          <cell r="E141">
            <v>3419.3486227373901</v>
          </cell>
          <cell r="F141">
            <v>3276.3881403192963</v>
          </cell>
          <cell r="G141">
            <v>2920.1991740945496</v>
          </cell>
          <cell r="H141">
            <v>3047.5060893093041</v>
          </cell>
          <cell r="I141">
            <v>1662.9876036835228</v>
          </cell>
          <cell r="J141">
            <v>2124.3894239005931</v>
          </cell>
          <cell r="K141">
            <v>1541.1997222915816</v>
          </cell>
          <cell r="L141">
            <v>2120.2525425397821</v>
          </cell>
          <cell r="M141">
            <v>2124.0498344600915</v>
          </cell>
          <cell r="N141">
            <v>1558.7990815589371</v>
          </cell>
          <cell r="O141">
            <v>1021.8407306989463</v>
          </cell>
          <cell r="P141">
            <v>578.00228246137704</v>
          </cell>
          <cell r="Q141">
            <v>5138.7224326948099</v>
          </cell>
          <cell r="R141">
            <v>5300.6769199427818</v>
          </cell>
          <cell r="S141">
            <v>10004.113383703801</v>
          </cell>
          <cell r="T141">
            <v>9273.9390919749858</v>
          </cell>
          <cell r="U141">
            <v>7745.8506604891909</v>
          </cell>
          <cell r="V141">
            <v>8637.7789302936017</v>
          </cell>
          <cell r="W141">
            <v>7329.5908806612788</v>
          </cell>
          <cell r="X141">
            <v>6629.47526231553</v>
          </cell>
          <cell r="Y141">
            <v>7406.2295377054825</v>
          </cell>
          <cell r="Z141">
            <v>8457.9173209540204</v>
          </cell>
          <cell r="AA141">
            <v>8119.8368441704024</v>
          </cell>
          <cell r="AB141">
            <v>5033.3196463499944</v>
          </cell>
          <cell r="AC141">
            <v>4877.9282666141244</v>
          </cell>
          <cell r="AD141">
            <v>4479.7892303254093</v>
          </cell>
          <cell r="AE141">
            <v>20034.167036171773</v>
          </cell>
          <cell r="AF141">
            <v>19083.598400932595</v>
          </cell>
          <cell r="AG141">
            <v>20927.370573134926</v>
          </cell>
          <cell r="AH141">
            <v>15525.760061148767</v>
          </cell>
          <cell r="AI141">
            <v>10851.488510024517</v>
          </cell>
          <cell r="AJ141">
            <v>11435.313715506756</v>
          </cell>
          <cell r="AK141">
            <v>7685.4951097973453</v>
          </cell>
          <cell r="AL141">
            <v>6683.2265930921421</v>
          </cell>
          <cell r="AM141">
            <v>2522.7543385412555</v>
          </cell>
          <cell r="AN141">
            <v>2822.1137939534824</v>
          </cell>
          <cell r="AO141">
            <v>3375.0478388934721</v>
          </cell>
          <cell r="AP141">
            <v>2367.073896348234</v>
          </cell>
          <cell r="AQ141">
            <v>1703.8295039799937</v>
          </cell>
          <cell r="AR141">
            <v>2643.6465071049993</v>
          </cell>
        </row>
        <row r="142">
          <cell r="B142">
            <v>1140</v>
          </cell>
          <cell r="C142">
            <v>215.74281089235109</v>
          </cell>
          <cell r="D142">
            <v>198.72741766445347</v>
          </cell>
          <cell r="E142">
            <v>226.34428680755187</v>
          </cell>
          <cell r="F142">
            <v>245.17543515333932</v>
          </cell>
          <cell r="G142">
            <v>265.61778646283193</v>
          </cell>
          <cell r="H142">
            <v>265.72336634519218</v>
          </cell>
          <cell r="I142">
            <v>149.13097192937241</v>
          </cell>
          <cell r="J142">
            <v>191.95458974693295</v>
          </cell>
          <cell r="K142">
            <v>141.31275452136441</v>
          </cell>
          <cell r="L142">
            <v>181.15562345958574</v>
          </cell>
          <cell r="M142">
            <v>230.94736762848643</v>
          </cell>
          <cell r="N142">
            <v>166.90530773401733</v>
          </cell>
          <cell r="O142">
            <v>99.174975047519325</v>
          </cell>
          <cell r="P142">
            <v>58.719358247837754</v>
          </cell>
          <cell r="Q142">
            <v>535.13444599165848</v>
          </cell>
          <cell r="R142">
            <v>563.75172084880228</v>
          </cell>
          <cell r="S142">
            <v>662.22376212799168</v>
          </cell>
          <cell r="T142">
            <v>693.97823306702207</v>
          </cell>
          <cell r="U142">
            <v>704.55321163110091</v>
          </cell>
          <cell r="V142">
            <v>753.16000291352771</v>
          </cell>
          <cell r="W142">
            <v>657.29233907488538</v>
          </cell>
          <cell r="X142">
            <v>599.02303687742574</v>
          </cell>
          <cell r="Y142">
            <v>679.07791667292202</v>
          </cell>
          <cell r="Z142">
            <v>722.64942722892931</v>
          </cell>
          <cell r="AA142">
            <v>882.86767773064935</v>
          </cell>
          <cell r="AB142">
            <v>538.93267864743598</v>
          </cell>
          <cell r="AC142">
            <v>473.42839210778368</v>
          </cell>
          <cell r="AD142">
            <v>455.10261234627637</v>
          </cell>
          <cell r="AE142">
            <v>2086.3109495065519</v>
          </cell>
          <cell r="AF142">
            <v>2029.6297248445267</v>
          </cell>
          <cell r="AG142">
            <v>1385.2903841496841</v>
          </cell>
          <cell r="AH142">
            <v>1161.8083133177022</v>
          </cell>
          <cell r="AI142">
            <v>987.03827582352505</v>
          </cell>
          <cell r="AJ142">
            <v>997.08744351893529</v>
          </cell>
          <cell r="AK142">
            <v>689.20859839472132</v>
          </cell>
          <cell r="AL142">
            <v>603.87987457935321</v>
          </cell>
          <cell r="AM142">
            <v>231.31159408069328</v>
          </cell>
          <cell r="AN142">
            <v>241.12306131473372</v>
          </cell>
          <cell r="AO142">
            <v>366.96804442480914</v>
          </cell>
          <cell r="AP142">
            <v>253.44972406838298</v>
          </cell>
          <cell r="AQ142">
            <v>165.36554422415855</v>
          </cell>
          <cell r="AR142">
            <v>268.56853517999093</v>
          </cell>
        </row>
        <row r="143">
          <cell r="B143">
            <v>1141</v>
          </cell>
          <cell r="C143">
            <v>230.35662438285286</v>
          </cell>
          <cell r="D143">
            <v>214.80507262451397</v>
          </cell>
          <cell r="E143">
            <v>261.3293169632999</v>
          </cell>
          <cell r="F143">
            <v>273.23672421717396</v>
          </cell>
          <cell r="G143">
            <v>304.42798922840512</v>
          </cell>
          <cell r="H143">
            <v>311.29823077050673</v>
          </cell>
          <cell r="I143">
            <v>182.65482548960756</v>
          </cell>
          <cell r="J143">
            <v>230.4067792228438</v>
          </cell>
          <cell r="K143">
            <v>186.55286655925906</v>
          </cell>
          <cell r="L143">
            <v>226.14084211541751</v>
          </cell>
          <cell r="M143">
            <v>281.44357089493036</v>
          </cell>
          <cell r="N143">
            <v>205.71809234750694</v>
          </cell>
          <cell r="O143">
            <v>134.29140927667194</v>
          </cell>
          <cell r="P143">
            <v>86.105386727608661</v>
          </cell>
          <cell r="Q143">
            <v>571.38295389659731</v>
          </cell>
          <cell r="R143">
            <v>609.36095664258403</v>
          </cell>
          <cell r="S143">
            <v>764.58074499983729</v>
          </cell>
          <cell r="T143">
            <v>773.40676060251269</v>
          </cell>
          <cell r="U143">
            <v>807.49757152006157</v>
          </cell>
          <cell r="V143">
            <v>882.33631697076748</v>
          </cell>
          <cell r="W143">
            <v>805.04817970500301</v>
          </cell>
          <cell r="X143">
            <v>719.01885122504461</v>
          </cell>
          <cell r="Y143">
            <v>896.479106939144</v>
          </cell>
          <cell r="Z143">
            <v>902.10034282613344</v>
          </cell>
          <cell r="AA143">
            <v>1075.9050185319361</v>
          </cell>
          <cell r="AB143">
            <v>664.25809975895834</v>
          </cell>
          <cell r="AC143">
            <v>641.06258597272392</v>
          </cell>
          <cell r="AD143">
            <v>667.35719882061346</v>
          </cell>
          <cell r="AE143">
            <v>2227.6318073055795</v>
          </cell>
          <cell r="AF143">
            <v>2193.8329676392914</v>
          </cell>
          <cell r="AG143">
            <v>1599.4085602587686</v>
          </cell>
          <cell r="AH143">
            <v>1294.7818263304723</v>
          </cell>
          <cell r="AI143">
            <v>1131.2573664658346</v>
          </cell>
          <cell r="AJ143">
            <v>1168.1003494728914</v>
          </cell>
          <cell r="AK143">
            <v>844.13904527722354</v>
          </cell>
          <cell r="AL143">
            <v>724.84860676037454</v>
          </cell>
          <cell r="AM143">
            <v>305.36409179980393</v>
          </cell>
          <cell r="AN143">
            <v>300.99961070944079</v>
          </cell>
          <cell r="AO143">
            <v>447.20491031268398</v>
          </cell>
          <cell r="AP143">
            <v>312.38787099832393</v>
          </cell>
          <cell r="AQ143">
            <v>223.91910831362034</v>
          </cell>
          <cell r="AR143">
            <v>393.82578888099539</v>
          </cell>
        </row>
        <row r="144">
          <cell r="B144">
            <v>1142</v>
          </cell>
          <cell r="C144">
            <v>327.93392697633305</v>
          </cell>
          <cell r="D144">
            <v>311.55745368637065</v>
          </cell>
          <cell r="E144">
            <v>377.65636258282916</v>
          </cell>
          <cell r="F144">
            <v>397.85547047093621</v>
          </cell>
          <cell r="G144">
            <v>430.26559220232878</v>
          </cell>
          <cell r="H144">
            <v>523.70946324113288</v>
          </cell>
          <cell r="I144">
            <v>288.34481204149017</v>
          </cell>
          <cell r="J144">
            <v>339.36313107025933</v>
          </cell>
          <cell r="K144">
            <v>281.19617005310016</v>
          </cell>
          <cell r="L144">
            <v>332.52897158769304</v>
          </cell>
          <cell r="M144">
            <v>395.0488270135416</v>
          </cell>
          <cell r="N144">
            <v>288.24340629444697</v>
          </cell>
          <cell r="O144">
            <v>224.64869452985135</v>
          </cell>
          <cell r="P144">
            <v>141.81727663023904</v>
          </cell>
          <cell r="Q144">
            <v>813.41639894509558</v>
          </cell>
          <cell r="R144">
            <v>883.82897902657908</v>
          </cell>
          <cell r="S144">
            <v>1104.9230389182053</v>
          </cell>
          <cell r="T144">
            <v>1126.144779719823</v>
          </cell>
          <cell r="U144">
            <v>1141.2827765693607</v>
          </cell>
          <cell r="V144">
            <v>1484.3896729357778</v>
          </cell>
          <cell r="W144">
            <v>1270.8750805742625</v>
          </cell>
          <cell r="X144">
            <v>1059.0334601842296</v>
          </cell>
          <cell r="Y144">
            <v>1351.2871501432269</v>
          </cell>
          <cell r="Z144">
            <v>1326.4941284501754</v>
          </cell>
          <cell r="AA144">
            <v>1510.1962151684743</v>
          </cell>
          <cell r="AB144">
            <v>930.73008381666091</v>
          </cell>
          <cell r="AC144">
            <v>1072.3982556024901</v>
          </cell>
          <cell r="AD144">
            <v>1099.1505186048751</v>
          </cell>
          <cell r="AE144">
            <v>3171.2395872453253</v>
          </cell>
          <cell r="AF144">
            <v>3181.9779899038972</v>
          </cell>
          <cell r="AG144">
            <v>2311.3626368831538</v>
          </cell>
          <cell r="AH144">
            <v>1885.3103811275669</v>
          </cell>
          <cell r="AI144">
            <v>1598.8711220323403</v>
          </cell>
          <cell r="AJ144">
            <v>1965.1419332518294</v>
          </cell>
          <cell r="AK144">
            <v>1332.5851846229639</v>
          </cell>
          <cell r="AL144">
            <v>1067.6200308507562</v>
          </cell>
          <cell r="AM144">
            <v>460.28353608049309</v>
          </cell>
          <cell r="AN144">
            <v>442.60510424040046</v>
          </cell>
          <cell r="AO144">
            <v>627.72006015968361</v>
          </cell>
          <cell r="AP144">
            <v>437.70454506024583</v>
          </cell>
          <cell r="AQ144">
            <v>374.58193069749444</v>
          </cell>
          <cell r="AR144">
            <v>648.63887113754993</v>
          </cell>
        </row>
        <row r="145">
          <cell r="B145">
            <v>1143</v>
          </cell>
          <cell r="C145">
            <v>240.77868022961414</v>
          </cell>
          <cell r="D145">
            <v>208.05837257713162</v>
          </cell>
          <cell r="E145">
            <v>245.56548366759966</v>
          </cell>
          <cell r="F145">
            <v>267.12289246295529</v>
          </cell>
          <cell r="G145">
            <v>300.52266160134349</v>
          </cell>
          <cell r="H145">
            <v>289.66149868014782</v>
          </cell>
          <cell r="I145">
            <v>166.04864017226708</v>
          </cell>
          <cell r="J145">
            <v>211.2299216947265</v>
          </cell>
          <cell r="K145">
            <v>177.78658907976163</v>
          </cell>
          <cell r="L145">
            <v>197.84466761630082</v>
          </cell>
          <cell r="M145">
            <v>251.36645361463528</v>
          </cell>
          <cell r="N145">
            <v>168.35038636283952</v>
          </cell>
          <cell r="O145">
            <v>104.54285666459248</v>
          </cell>
          <cell r="P145">
            <v>65.614733658460125</v>
          </cell>
          <cell r="Q145">
            <v>597.23410999576174</v>
          </cell>
          <cell r="R145">
            <v>590.2218574359282</v>
          </cell>
          <cell r="S145">
            <v>718.45992110860743</v>
          </cell>
          <cell r="T145">
            <v>756.10133130692225</v>
          </cell>
          <cell r="U145">
            <v>797.13866009790434</v>
          </cell>
          <cell r="V145">
            <v>821.00967705817345</v>
          </cell>
          <cell r="W145">
            <v>731.85668736017294</v>
          </cell>
          <cell r="X145">
            <v>659.17459613636379</v>
          </cell>
          <cell r="Y145">
            <v>854.35279309070881</v>
          </cell>
          <cell r="Z145">
            <v>789.22383419752691</v>
          </cell>
          <cell r="AA145">
            <v>960.92594360780527</v>
          </cell>
          <cell r="AB145">
            <v>543.59879805885942</v>
          </cell>
          <cell r="AC145">
            <v>499.05287612482755</v>
          </cell>
          <cell r="AD145">
            <v>508.54501117559386</v>
          </cell>
          <cell r="AE145">
            <v>2328.416853813183</v>
          </cell>
          <cell r="AF145">
            <v>2124.9280167185384</v>
          </cell>
          <cell r="AG145">
            <v>1502.9294885319023</v>
          </cell>
          <cell r="AH145">
            <v>1265.8103245410107</v>
          </cell>
          <cell r="AI145">
            <v>1116.7451310509057</v>
          </cell>
          <cell r="AJ145">
            <v>1086.9117277012765</v>
          </cell>
          <cell r="AK145">
            <v>767.39358080946965</v>
          </cell>
          <cell r="AL145">
            <v>664.51913855556109</v>
          </cell>
          <cell r="AM145">
            <v>291.0147740414435</v>
          </cell>
          <cell r="AN145">
            <v>263.33663294245451</v>
          </cell>
          <cell r="AO145">
            <v>399.41332462100058</v>
          </cell>
          <cell r="AP145">
            <v>255.64411072213616</v>
          </cell>
          <cell r="AQ145">
            <v>174.3160144865694</v>
          </cell>
          <cell r="AR145">
            <v>300.10636067411019</v>
          </cell>
        </row>
        <row r="146">
          <cell r="B146">
            <v>1144</v>
          </cell>
          <cell r="C146">
            <v>317.04239232222778</v>
          </cell>
          <cell r="D146">
            <v>286.34235573441526</v>
          </cell>
          <cell r="E146">
            <v>548.96603549308418</v>
          </cell>
          <cell r="F146">
            <v>510.23578152882556</v>
          </cell>
          <cell r="G146">
            <v>587.97038220898708</v>
          </cell>
          <cell r="H146">
            <v>638.16004793097761</v>
          </cell>
          <cell r="I146">
            <v>322.44470783419922</v>
          </cell>
          <cell r="J146">
            <v>367.69920730777591</v>
          </cell>
          <cell r="K146">
            <v>322.10724054521216</v>
          </cell>
          <cell r="L146">
            <v>405.58697067224404</v>
          </cell>
          <cell r="M146">
            <v>452.16915420860261</v>
          </cell>
          <cell r="N146">
            <v>362.22651845604082</v>
          </cell>
          <cell r="O146">
            <v>235.39024668961159</v>
          </cell>
          <cell r="P146">
            <v>135.71906132129592</v>
          </cell>
          <cell r="Q146">
            <v>786.40073460376198</v>
          </cell>
          <cell r="R146">
            <v>812.29856299818925</v>
          </cell>
          <cell r="S146">
            <v>1606.1300173828354</v>
          </cell>
          <cell r="T146">
            <v>1444.2414505820554</v>
          </cell>
          <cell r="U146">
            <v>1559.5959391344263</v>
          </cell>
          <cell r="V146">
            <v>1808.7856938204427</v>
          </cell>
          <cell r="W146">
            <v>1421.169817997516</v>
          </cell>
          <cell r="X146">
            <v>1147.4604285800642</v>
          </cell>
          <cell r="Y146">
            <v>1547.8851473497868</v>
          </cell>
          <cell r="Z146">
            <v>1617.9304095034136</v>
          </cell>
          <cell r="AA146">
            <v>1728.556316605275</v>
          </cell>
          <cell r="AB146">
            <v>1169.6195316912722</v>
          </cell>
          <cell r="AC146">
            <v>1123.674858044795</v>
          </cell>
          <cell r="AD146">
            <v>1051.8864850635639</v>
          </cell>
          <cell r="AE146">
            <v>3065.9145110038367</v>
          </cell>
          <cell r="AF146">
            <v>2924.4528183919988</v>
          </cell>
          <cell r="AG146">
            <v>3359.8257809791148</v>
          </cell>
          <cell r="AH146">
            <v>2417.8448887491263</v>
          </cell>
          <cell r="AI146">
            <v>2184.9036543042889</v>
          </cell>
          <cell r="AJ146">
            <v>2394.6007439963801</v>
          </cell>
          <cell r="AK146">
            <v>1490.1778099552089</v>
          </cell>
          <cell r="AL146">
            <v>1156.7639590420117</v>
          </cell>
          <cell r="AM146">
            <v>527.24992537161222</v>
          </cell>
          <cell r="AN146">
            <v>539.84728781923877</v>
          </cell>
          <cell r="AO146">
            <v>718.4824489364903</v>
          </cell>
          <cell r="AP146">
            <v>550.04968026084748</v>
          </cell>
          <cell r="AQ146">
            <v>392.49252374639451</v>
          </cell>
          <cell r="AR146">
            <v>620.74706847474818</v>
          </cell>
        </row>
        <row r="147">
          <cell r="B147">
            <v>1145</v>
          </cell>
          <cell r="C147">
            <v>130.41290562594145</v>
          </cell>
          <cell r="D147">
            <v>120.41193465497004</v>
          </cell>
          <cell r="E147">
            <v>131.97247742115101</v>
          </cell>
          <cell r="F147">
            <v>147.31147202702905</v>
          </cell>
          <cell r="G147">
            <v>157.58708480600671</v>
          </cell>
          <cell r="H147">
            <v>161.86880757023548</v>
          </cell>
          <cell r="I147">
            <v>97.088671835479673</v>
          </cell>
          <cell r="J147">
            <v>128.05059863029533</v>
          </cell>
          <cell r="K147">
            <v>101.4911112463147</v>
          </cell>
          <cell r="L147">
            <v>120.13603504092499</v>
          </cell>
          <cell r="M147">
            <v>136.91427927494721</v>
          </cell>
          <cell r="N147">
            <v>116.5908187752237</v>
          </cell>
          <cell r="O147">
            <v>80.149593217437939</v>
          </cell>
          <cell r="P147">
            <v>45.723144510713006</v>
          </cell>
          <cell r="Q147">
            <v>323.47978462708949</v>
          </cell>
          <cell r="R147">
            <v>341.5856562232936</v>
          </cell>
          <cell r="S147">
            <v>386.11670622591635</v>
          </cell>
          <cell r="T147">
            <v>416.97062759930117</v>
          </cell>
          <cell r="U147">
            <v>418.00094861942154</v>
          </cell>
          <cell r="V147">
            <v>458.79710639686323</v>
          </cell>
          <cell r="W147">
            <v>427.91674581614814</v>
          </cell>
          <cell r="X147">
            <v>399.60106484881504</v>
          </cell>
          <cell r="Y147">
            <v>487.71515790917096</v>
          </cell>
          <cell r="Z147">
            <v>479.2356718158793</v>
          </cell>
          <cell r="AA147">
            <v>523.39714036527721</v>
          </cell>
          <cell r="AB147">
            <v>376.46856844339067</v>
          </cell>
          <cell r="AC147">
            <v>382.6075381097229</v>
          </cell>
          <cell r="AD147">
            <v>354.37585035728898</v>
          </cell>
          <cell r="AE147">
            <v>1261.1399278566303</v>
          </cell>
          <cell r="AF147">
            <v>1229.7832109629355</v>
          </cell>
          <cell r="AG147">
            <v>807.70849806946444</v>
          </cell>
          <cell r="AH147">
            <v>698.06215594572143</v>
          </cell>
          <cell r="AI147">
            <v>585.59513860244408</v>
          </cell>
          <cell r="AJ147">
            <v>607.38864536285746</v>
          </cell>
          <cell r="AK147">
            <v>448.69517424875539</v>
          </cell>
          <cell r="AL147">
            <v>402.84100287791824</v>
          </cell>
          <cell r="AM147">
            <v>166.12846311658865</v>
          </cell>
          <cell r="AN147">
            <v>159.90432971430434</v>
          </cell>
          <cell r="AO147">
            <v>217.55244857427098</v>
          </cell>
          <cell r="AP147">
            <v>177.04596246021396</v>
          </cell>
          <cell r="AQ147">
            <v>133.64239411601523</v>
          </cell>
          <cell r="AR147">
            <v>209.12690995762748</v>
          </cell>
        </row>
        <row r="148">
          <cell r="B148">
            <v>1146</v>
          </cell>
          <cell r="C148">
            <v>1171.2808916699876</v>
          </cell>
          <cell r="D148">
            <v>1062.8383537297968</v>
          </cell>
          <cell r="E148">
            <v>1247.1103978427502</v>
          </cell>
          <cell r="F148">
            <v>1327.8378489472925</v>
          </cell>
          <cell r="G148">
            <v>1633.1173227272432</v>
          </cell>
          <cell r="H148">
            <v>1792.8195286659409</v>
          </cell>
          <cell r="I148">
            <v>888.61232323993033</v>
          </cell>
          <cell r="J148">
            <v>1058.9906731665349</v>
          </cell>
          <cell r="K148">
            <v>935.98981076442658</v>
          </cell>
          <cell r="L148">
            <v>1246.6061977080947</v>
          </cell>
          <cell r="M148">
            <v>1320.8681107179693</v>
          </cell>
          <cell r="N148">
            <v>1068.7309954204904</v>
          </cell>
          <cell r="O148">
            <v>716.92316562564361</v>
          </cell>
          <cell r="P148">
            <v>393.4678129431008</v>
          </cell>
          <cell r="Q148">
            <v>2905.2775778340283</v>
          </cell>
          <cell r="R148">
            <v>3015.0693746294087</v>
          </cell>
          <cell r="S148">
            <v>3648.7165242679666</v>
          </cell>
          <cell r="T148">
            <v>3758.4946617332698</v>
          </cell>
          <cell r="U148">
            <v>4331.8561984133967</v>
          </cell>
          <cell r="V148">
            <v>5081.5251214278487</v>
          </cell>
          <cell r="W148">
            <v>3916.5443966244525</v>
          </cell>
          <cell r="X148">
            <v>3304.7389484221649</v>
          </cell>
          <cell r="Y148">
            <v>4497.8955570843</v>
          </cell>
          <cell r="Z148">
            <v>4972.8473096766002</v>
          </cell>
          <cell r="AA148">
            <v>5049.4265142436016</v>
          </cell>
          <cell r="AB148">
            <v>3450.9031853761417</v>
          </cell>
          <cell r="AC148">
            <v>3422.3530825628427</v>
          </cell>
          <cell r="AD148">
            <v>3049.5603986130941</v>
          </cell>
          <cell r="AE148">
            <v>11326.709516444564</v>
          </cell>
          <cell r="AF148">
            <v>10854.910413404279</v>
          </cell>
          <cell r="AG148">
            <v>7632.6646741189488</v>
          </cell>
          <cell r="AH148">
            <v>6292.2007283479188</v>
          </cell>
          <cell r="AI148">
            <v>6068.6798422205457</v>
          </cell>
          <cell r="AJ148">
            <v>6727.2888534993872</v>
          </cell>
          <cell r="AK148">
            <v>4106.720729390252</v>
          </cell>
          <cell r="AL148">
            <v>3331.5335451765613</v>
          </cell>
          <cell r="AM148">
            <v>1532.1001696168448</v>
          </cell>
          <cell r="AN148">
            <v>1659.2667503493431</v>
          </cell>
          <cell r="AO148">
            <v>2098.8175466585303</v>
          </cell>
          <cell r="AP148">
            <v>1622.8937208175139</v>
          </cell>
          <cell r="AQ148">
            <v>1195.4062947208831</v>
          </cell>
          <cell r="AR148">
            <v>1799.6292418010969</v>
          </cell>
        </row>
        <row r="149">
          <cell r="B149">
            <v>1147</v>
          </cell>
          <cell r="C149">
            <v>354.70879575542693</v>
          </cell>
          <cell r="D149">
            <v>335.99059487479673</v>
          </cell>
          <cell r="E149">
            <v>392.4926976192001</v>
          </cell>
          <cell r="F149">
            <v>422.29805514917666</v>
          </cell>
          <cell r="G149">
            <v>459.54603734214675</v>
          </cell>
          <cell r="H149">
            <v>468.28942717535602</v>
          </cell>
          <cell r="I149">
            <v>262.31954778812241</v>
          </cell>
          <cell r="J149">
            <v>317.01555050663882</v>
          </cell>
          <cell r="K149">
            <v>233.80917703500964</v>
          </cell>
          <cell r="L149">
            <v>297.39744910580504</v>
          </cell>
          <cell r="M149">
            <v>380.3132725437377</v>
          </cell>
          <cell r="N149">
            <v>244.30958857837683</v>
          </cell>
          <cell r="O149">
            <v>144.72488346937376</v>
          </cell>
          <cell r="P149">
            <v>93.625103467665298</v>
          </cell>
          <cell r="Q149">
            <v>879.82952534933565</v>
          </cell>
          <cell r="R149">
            <v>953.14113309469292</v>
          </cell>
          <cell r="S149">
            <v>1148.3302472138159</v>
          </cell>
          <cell r="T149">
            <v>1195.330429236413</v>
          </cell>
          <cell r="U149">
            <v>1218.9493814152443</v>
          </cell>
          <cell r="V149">
            <v>1327.3084380452599</v>
          </cell>
          <cell r="W149">
            <v>1156.1691506468462</v>
          </cell>
          <cell r="X149">
            <v>989.29448914044497</v>
          </cell>
          <cell r="Y149">
            <v>1123.5691313054149</v>
          </cell>
          <cell r="Z149">
            <v>1186.3506754655075</v>
          </cell>
          <cell r="AA149">
            <v>1453.8650047787676</v>
          </cell>
          <cell r="AB149">
            <v>788.86898672882921</v>
          </cell>
          <cell r="AC149">
            <v>690.86852652155835</v>
          </cell>
          <cell r="AD149">
            <v>725.63853626404205</v>
          </cell>
          <cell r="AE149">
            <v>3430.1622446185866</v>
          </cell>
          <cell r="AF149">
            <v>3431.5169322912266</v>
          </cell>
          <cell r="AG149">
            <v>2402.1651596761517</v>
          </cell>
          <cell r="AH149">
            <v>2001.1360064003068</v>
          </cell>
          <cell r="AI149">
            <v>1707.6775407252214</v>
          </cell>
          <cell r="AJ149">
            <v>1757.1864837910241</v>
          </cell>
          <cell r="AK149">
            <v>1212.3094587502017</v>
          </cell>
          <cell r="AL149">
            <v>997.31562101245606</v>
          </cell>
          <cell r="AM149">
            <v>382.71685831788511</v>
          </cell>
          <cell r="AN149">
            <v>395.84409242245903</v>
          </cell>
          <cell r="AO149">
            <v>604.30573133304847</v>
          </cell>
          <cell r="AP149">
            <v>370.98998619700387</v>
          </cell>
          <cell r="AQ149">
            <v>241.31600846104322</v>
          </cell>
          <cell r="AR149">
            <v>428.2192047851932</v>
          </cell>
        </row>
        <row r="150">
          <cell r="B150">
            <v>1148</v>
          </cell>
          <cell r="C150">
            <v>1678.7127420417366</v>
          </cell>
          <cell r="D150">
            <v>977.5121849541141</v>
          </cell>
          <cell r="E150">
            <v>1150.6537141151605</v>
          </cell>
          <cell r="F150">
            <v>1757.6518122123157</v>
          </cell>
          <cell r="G150">
            <v>1734.4301975454835</v>
          </cell>
          <cell r="H150">
            <v>1679.1260866789023</v>
          </cell>
          <cell r="I150">
            <v>932.13457817123378</v>
          </cell>
          <cell r="J150">
            <v>1110.7511856743217</v>
          </cell>
          <cell r="K150">
            <v>767.84718012518204</v>
          </cell>
          <cell r="L150">
            <v>998.00581248387016</v>
          </cell>
          <cell r="M150">
            <v>1149.1963472013545</v>
          </cell>
          <cell r="N150">
            <v>886.63067480123493</v>
          </cell>
          <cell r="O150">
            <v>641.65773886423642</v>
          </cell>
          <cell r="P150">
            <v>404.45561803986305</v>
          </cell>
          <cell r="Q150">
            <v>4163.9255995412277</v>
          </cell>
          <cell r="R150">
            <v>2773.0153337423744</v>
          </cell>
          <cell r="S150">
            <v>3366.5096752177651</v>
          </cell>
          <cell r="T150">
            <v>4975.0991498119447</v>
          </cell>
          <cell r="U150">
            <v>4600.5893743174856</v>
          </cell>
          <cell r="V150">
            <v>4759.2751278500582</v>
          </cell>
          <cell r="W150">
            <v>4108.368029069884</v>
          </cell>
          <cell r="X150">
            <v>3466.2653773219554</v>
          </cell>
          <cell r="Y150">
            <v>3689.8867704383624</v>
          </cell>
          <cell r="Z150">
            <v>3981.1534137857243</v>
          </cell>
          <cell r="AA150">
            <v>4393.1581499656777</v>
          </cell>
          <cell r="AB150">
            <v>2862.9062252657463</v>
          </cell>
          <cell r="AC150">
            <v>3063.0609329466129</v>
          </cell>
          <cell r="AD150">
            <v>3134.7210501035656</v>
          </cell>
          <cell r="AE150">
            <v>16233.758892412827</v>
          </cell>
          <cell r="AF150">
            <v>9983.4628271097827</v>
          </cell>
          <cell r="AG150">
            <v>7042.3227735592609</v>
          </cell>
          <cell r="AH150">
            <v>8328.9522299370528</v>
          </cell>
          <cell r="AI150">
            <v>6445.1594696242382</v>
          </cell>
          <cell r="AJ150">
            <v>6300.671108229446</v>
          </cell>
          <cell r="AK150">
            <v>4307.8587755795252</v>
          </cell>
          <cell r="AL150">
            <v>3494.3696192843686</v>
          </cell>
          <cell r="AM150">
            <v>1256.871369089821</v>
          </cell>
          <cell r="AN150">
            <v>1328.3728769794116</v>
          </cell>
          <cell r="AO150">
            <v>1826.0365576931465</v>
          </cell>
          <cell r="AP150">
            <v>1346.3700042244809</v>
          </cell>
          <cell r="AQ150">
            <v>1069.9078183996132</v>
          </cell>
          <cell r="AR150">
            <v>1849.8848782340676</v>
          </cell>
        </row>
        <row r="151">
          <cell r="B151">
            <v>1149</v>
          </cell>
          <cell r="C151">
            <v>809.57978521862083</v>
          </cell>
          <cell r="D151">
            <v>764.30051610941814</v>
          </cell>
          <cell r="E151">
            <v>959.42682994925417</v>
          </cell>
          <cell r="F151">
            <v>1055.9826338366502</v>
          </cell>
          <cell r="G151">
            <v>1209.9936357639212</v>
          </cell>
          <cell r="H151">
            <v>1224.4051899372489</v>
          </cell>
          <cell r="I151">
            <v>732.9187473938714</v>
          </cell>
          <cell r="J151">
            <v>914.83461169195732</v>
          </cell>
          <cell r="K151">
            <v>805.48866526419829</v>
          </cell>
          <cell r="L151">
            <v>967.06116775731573</v>
          </cell>
          <cell r="M151">
            <v>1141.0717868156855</v>
          </cell>
          <cell r="N151">
            <v>919.30060845803132</v>
          </cell>
          <cell r="O151">
            <v>646.09942227918418</v>
          </cell>
          <cell r="P151">
            <v>375.78069395608003</v>
          </cell>
          <cell r="Q151">
            <v>2008.1041312898381</v>
          </cell>
          <cell r="R151">
            <v>2168.174559233873</v>
          </cell>
          <cell r="S151">
            <v>2807.030182987281</v>
          </cell>
          <cell r="T151">
            <v>2988.998314293141</v>
          </cell>
          <cell r="U151">
            <v>3209.5173801546421</v>
          </cell>
          <cell r="V151">
            <v>3470.4250104317639</v>
          </cell>
          <cell r="W151">
            <v>3230.3274872673869</v>
          </cell>
          <cell r="X151">
            <v>2854.8783754468827</v>
          </cell>
          <cell r="Y151">
            <v>3870.772787381818</v>
          </cell>
          <cell r="Z151">
            <v>3857.7118702090438</v>
          </cell>
          <cell r="AA151">
            <v>4362.0995073237036</v>
          </cell>
          <cell r="AB151">
            <v>2968.3965484671508</v>
          </cell>
          <cell r="AC151">
            <v>3084.2640543629077</v>
          </cell>
          <cell r="AD151">
            <v>2912.4769171843955</v>
          </cell>
          <cell r="AE151">
            <v>7828.9291004164534</v>
          </cell>
          <cell r="AF151">
            <v>7805.9035056196008</v>
          </cell>
          <cell r="AG151">
            <v>5871.96072218056</v>
          </cell>
          <cell r="AH151">
            <v>5003.9654337443653</v>
          </cell>
          <cell r="AI151">
            <v>4496.3481094628423</v>
          </cell>
          <cell r="AJ151">
            <v>4594.3985184949734</v>
          </cell>
          <cell r="AK151">
            <v>3387.1830652842086</v>
          </cell>
          <cell r="AL151">
            <v>2878.0255335270904</v>
          </cell>
          <cell r="AM151">
            <v>1318.4858494002606</v>
          </cell>
          <cell r="AN151">
            <v>1287.1847133151009</v>
          </cell>
          <cell r="AO151">
            <v>1813.1268888488744</v>
          </cell>
          <cell r="AP151">
            <v>1395.9800842336972</v>
          </cell>
          <cell r="AQ151">
            <v>1077.313934658602</v>
          </cell>
          <cell r="AR151">
            <v>1718.7325191589814</v>
          </cell>
        </row>
        <row r="152">
          <cell r="B152">
            <v>1150</v>
          </cell>
          <cell r="C152">
            <v>416.53582803119997</v>
          </cell>
          <cell r="D152">
            <v>370.04160256695502</v>
          </cell>
          <cell r="E152">
            <v>455.18048299014367</v>
          </cell>
          <cell r="F152">
            <v>506.89121233723029</v>
          </cell>
          <cell r="G152">
            <v>560.74997382789581</v>
          </cell>
          <cell r="H152">
            <v>554.42414982038849</v>
          </cell>
          <cell r="I152">
            <v>301.51596242516632</v>
          </cell>
          <cell r="J152">
            <v>426.33973664674994</v>
          </cell>
          <cell r="K152">
            <v>328.61359337760609</v>
          </cell>
          <cell r="L152">
            <v>383.42724733775202</v>
          </cell>
          <cell r="M152">
            <v>459.90228017958958</v>
          </cell>
          <cell r="N152">
            <v>361.44273544731931</v>
          </cell>
          <cell r="O152">
            <v>251.05163855372246</v>
          </cell>
          <cell r="P152">
            <v>157.66217478519002</v>
          </cell>
          <cell r="Q152">
            <v>1033.1870093246091</v>
          </cell>
          <cell r="R152">
            <v>1049.7373371247907</v>
          </cell>
          <cell r="S152">
            <v>1331.7381946965588</v>
          </cell>
          <cell r="T152">
            <v>1434.7745224760563</v>
          </cell>
          <cell r="U152">
            <v>1487.393597558586</v>
          </cell>
          <cell r="V152">
            <v>1571.4466515963177</v>
          </cell>
          <cell r="W152">
            <v>1328.9267121836485</v>
          </cell>
          <cell r="X152">
            <v>1330.4569800823876</v>
          </cell>
          <cell r="Y152">
            <v>1579.1514017054265</v>
          </cell>
          <cell r="Z152">
            <v>1529.5328700320831</v>
          </cell>
          <cell r="AA152">
            <v>1758.1185802401071</v>
          </cell>
          <cell r="AB152">
            <v>1167.088717769873</v>
          </cell>
          <cell r="AC152">
            <v>1198.4371412199941</v>
          </cell>
          <cell r="AD152">
            <v>1221.9559231231444</v>
          </cell>
          <cell r="AE152">
            <v>4028.0519906495801</v>
          </cell>
          <cell r="AF152">
            <v>3779.2844330474945</v>
          </cell>
          <cell r="AG152">
            <v>2785.8319511063387</v>
          </cell>
          <cell r="AH152">
            <v>2401.9960403976124</v>
          </cell>
          <cell r="AI152">
            <v>2083.7523522266915</v>
          </cell>
          <cell r="AJ152">
            <v>2080.394230183862</v>
          </cell>
          <cell r="AK152">
            <v>1393.4556394838007</v>
          </cell>
          <cell r="AL152">
            <v>1341.2442340339896</v>
          </cell>
          <cell r="AM152">
            <v>537.90002451099986</v>
          </cell>
          <cell r="AN152">
            <v>510.35209343189877</v>
          </cell>
          <cell r="AO152">
            <v>730.77014090719433</v>
          </cell>
          <cell r="AP152">
            <v>548.85948691117562</v>
          </cell>
          <cell r="AQ152">
            <v>418.60651659262999</v>
          </cell>
          <cell r="AR152">
            <v>721.10970894184459</v>
          </cell>
        </row>
        <row r="153">
          <cell r="B153">
            <v>1151</v>
          </cell>
          <cell r="C153">
            <v>120.89814238200309</v>
          </cell>
          <cell r="D153">
            <v>92.061721154187765</v>
          </cell>
          <cell r="E153">
            <v>97.150218796938958</v>
          </cell>
          <cell r="F153">
            <v>111.01079842124632</v>
          </cell>
          <cell r="G153">
            <v>120.46316572570578</v>
          </cell>
          <cell r="H153">
            <v>114.15351192276914</v>
          </cell>
          <cell r="I153">
            <v>69.804154822841653</v>
          </cell>
          <cell r="J153">
            <v>88.326625861234717</v>
          </cell>
          <cell r="K153">
            <v>69.190486992370097</v>
          </cell>
          <cell r="L153">
            <v>81.110659226145245</v>
          </cell>
          <cell r="M153">
            <v>105.16703220292148</v>
          </cell>
          <cell r="N153">
            <v>71.042572676225916</v>
          </cell>
          <cell r="O153">
            <v>44.145643418243431</v>
          </cell>
          <cell r="P153">
            <v>24.980914372584735</v>
          </cell>
          <cell r="Q153">
            <v>299.87910223945084</v>
          </cell>
          <cell r="R153">
            <v>261.16151628663431</v>
          </cell>
          <cell r="S153">
            <v>284.23594997989557</v>
          </cell>
          <cell r="T153">
            <v>314.22021415625744</v>
          </cell>
          <cell r="U153">
            <v>319.5294691124605</v>
          </cell>
          <cell r="V153">
            <v>323.55400488436499</v>
          </cell>
          <cell r="W153">
            <v>307.66067978407835</v>
          </cell>
          <cell r="X153">
            <v>275.63646032266018</v>
          </cell>
          <cell r="Y153">
            <v>332.49462809997118</v>
          </cell>
          <cell r="Z153">
            <v>323.55921562109904</v>
          </cell>
          <cell r="AA153">
            <v>402.03347822599386</v>
          </cell>
          <cell r="AB153">
            <v>229.39452621493948</v>
          </cell>
          <cell r="AC153">
            <v>210.73663968202146</v>
          </cell>
          <cell r="AD153">
            <v>193.61382223860724</v>
          </cell>
          <cell r="AE153">
            <v>1169.1287287085111</v>
          </cell>
          <cell r="AF153">
            <v>940.23868458041113</v>
          </cell>
          <cell r="AG153">
            <v>594.58652928962374</v>
          </cell>
          <cell r="AH153">
            <v>526.04482334527631</v>
          </cell>
          <cell r="AI153">
            <v>447.64229452225408</v>
          </cell>
          <cell r="AJ153">
            <v>428.34408933357093</v>
          </cell>
          <cell r="AK153">
            <v>322.59981333966806</v>
          </cell>
          <cell r="AL153">
            <v>277.87130183977342</v>
          </cell>
          <cell r="AM153">
            <v>113.25631501298733</v>
          </cell>
          <cell r="AN153">
            <v>107.96049321774125</v>
          </cell>
          <cell r="AO153">
            <v>167.10707959897414</v>
          </cell>
          <cell r="AP153">
            <v>107.87985526854348</v>
          </cell>
          <cell r="AQ153">
            <v>73.608975908344007</v>
          </cell>
          <cell r="AR153">
            <v>114.25682740238253</v>
          </cell>
        </row>
        <row r="154">
          <cell r="B154">
            <v>1152</v>
          </cell>
          <cell r="C154">
            <v>653.80251498131759</v>
          </cell>
          <cell r="D154">
            <v>602.36349156745734</v>
          </cell>
          <cell r="E154">
            <v>723.70651808421303</v>
          </cell>
          <cell r="F154">
            <v>786.83859953114427</v>
          </cell>
          <cell r="G154">
            <v>884.33259225254415</v>
          </cell>
          <cell r="H154">
            <v>878.28462173065805</v>
          </cell>
          <cell r="I154">
            <v>529.85919857914996</v>
          </cell>
          <cell r="J154">
            <v>650.69972011214361</v>
          </cell>
          <cell r="K154">
            <v>530.46456845939917</v>
          </cell>
          <cell r="L154">
            <v>631.14900732578167</v>
          </cell>
          <cell r="M154">
            <v>767.44338827077343</v>
          </cell>
          <cell r="N154">
            <v>594.7918369604281</v>
          </cell>
          <cell r="O154">
            <v>404.18683838478466</v>
          </cell>
          <cell r="P154">
            <v>245.39842921705576</v>
          </cell>
          <cell r="Q154">
            <v>1621.7098738787438</v>
          </cell>
          <cell r="R154">
            <v>1708.7901555739315</v>
          </cell>
          <cell r="S154">
            <v>2117.374641268334</v>
          </cell>
          <cell r="T154">
            <v>2227.1760654571285</v>
          </cell>
          <cell r="U154">
            <v>2345.698969631208</v>
          </cell>
          <cell r="V154">
            <v>2489.3890867024897</v>
          </cell>
          <cell r="W154">
            <v>2335.3458205809425</v>
          </cell>
          <cell r="X154">
            <v>2030.6058998159231</v>
          </cell>
          <cell r="Y154">
            <v>2549.1455122952011</v>
          </cell>
          <cell r="Z154">
            <v>2517.7218345741026</v>
          </cell>
          <cell r="AA154">
            <v>2933.7894990961804</v>
          </cell>
          <cell r="AB154">
            <v>1920.5665912167992</v>
          </cell>
          <cell r="AC154">
            <v>1929.4537247521457</v>
          </cell>
          <cell r="AD154">
            <v>1901.9531128214835</v>
          </cell>
          <cell r="AE154">
            <v>6322.5066002364056</v>
          </cell>
          <cell r="AF154">
            <v>6152.0189917162597</v>
          </cell>
          <cell r="AG154">
            <v>4429.2864405317105</v>
          </cell>
          <cell r="AH154">
            <v>3728.5775616256337</v>
          </cell>
          <cell r="AI154">
            <v>3286.1885069343466</v>
          </cell>
          <cell r="AJ154">
            <v>3295.6325226807135</v>
          </cell>
          <cell r="AK154">
            <v>2448.7436169344833</v>
          </cell>
          <cell r="AL154">
            <v>2047.0699131924243</v>
          </cell>
          <cell r="AM154">
            <v>868.30523790490452</v>
          </cell>
          <cell r="AN154">
            <v>840.0764927184216</v>
          </cell>
          <cell r="AO154">
            <v>1219.4432103400932</v>
          </cell>
          <cell r="AP154">
            <v>903.20570988661541</v>
          </cell>
          <cell r="AQ154">
            <v>673.94598754087394</v>
          </cell>
          <cell r="AR154">
            <v>1122.3947031594516</v>
          </cell>
        </row>
        <row r="155">
          <cell r="B155">
            <v>1153</v>
          </cell>
          <cell r="C155">
            <v>101.40082629796952</v>
          </cell>
          <cell r="D155">
            <v>99.162200240204839</v>
          </cell>
          <cell r="E155">
            <v>129.66195163367186</v>
          </cell>
          <cell r="F155">
            <v>134.45053164763763</v>
          </cell>
          <cell r="G155">
            <v>156.65993632699113</v>
          </cell>
          <cell r="H155">
            <v>155.877765412412</v>
          </cell>
          <cell r="I155">
            <v>85.179824585731012</v>
          </cell>
          <cell r="J155">
            <v>108.50424721965277</v>
          </cell>
          <cell r="K155">
            <v>74.377595121192329</v>
          </cell>
          <cell r="L155">
            <v>93.218051490013792</v>
          </cell>
          <cell r="M155">
            <v>128.55006966364829</v>
          </cell>
          <cell r="N155">
            <v>87.492950796034748</v>
          </cell>
          <cell r="O155">
            <v>52.918043311348882</v>
          </cell>
          <cell r="P155">
            <v>35.422691330578175</v>
          </cell>
          <cell r="Q155">
            <v>251.51741918823839</v>
          </cell>
          <cell r="R155">
            <v>281.30421904319036</v>
          </cell>
          <cell r="S155">
            <v>379.35671638451544</v>
          </cell>
          <cell r="T155">
            <v>380.56725515504172</v>
          </cell>
          <cell r="U155">
            <v>415.54168018243871</v>
          </cell>
          <cell r="V155">
            <v>441.81623869560241</v>
          </cell>
          <cell r="W155">
            <v>375.42869478822405</v>
          </cell>
          <cell r="X155">
            <v>338.60374877883788</v>
          </cell>
          <cell r="Y155">
            <v>357.42125693548263</v>
          </cell>
          <cell r="Z155">
            <v>371.85691633626624</v>
          </cell>
          <cell r="AA155">
            <v>491.42236450440271</v>
          </cell>
          <cell r="AB155">
            <v>282.51234772245056</v>
          </cell>
          <cell r="AC155">
            <v>252.61316321358237</v>
          </cell>
          <cell r="AD155">
            <v>274.54249913358939</v>
          </cell>
          <cell r="AE155">
            <v>980.58263596103973</v>
          </cell>
          <cell r="AF155">
            <v>1012.7568281913262</v>
          </cell>
          <cell r="AG155">
            <v>793.56743358372307</v>
          </cell>
          <cell r="AH155">
            <v>637.11825493657182</v>
          </cell>
          <cell r="AI155">
            <v>582.14984584420495</v>
          </cell>
          <cell r="AJ155">
            <v>584.90814998407222</v>
          </cell>
          <cell r="AK155">
            <v>393.65845172686898</v>
          </cell>
          <cell r="AL155">
            <v>341.34912475244926</v>
          </cell>
          <cell r="AM155">
            <v>121.74697287335337</v>
          </cell>
          <cell r="AN155">
            <v>124.07576157899972</v>
          </cell>
          <cell r="AO155">
            <v>204.26198470912252</v>
          </cell>
          <cell r="AP155">
            <v>132.86015009493954</v>
          </cell>
          <cell r="AQ155">
            <v>88.236180823497833</v>
          </cell>
          <cell r="AR155">
            <v>162.01505954191282</v>
          </cell>
        </row>
        <row r="156">
          <cell r="B156">
            <v>1154</v>
          </cell>
          <cell r="C156">
            <v>300.26019076451786</v>
          </cell>
          <cell r="D156">
            <v>272.03374002439699</v>
          </cell>
          <cell r="E156">
            <v>308.80981312328367</v>
          </cell>
          <cell r="F156">
            <v>334.56394161366575</v>
          </cell>
          <cell r="G156">
            <v>361.72211241657476</v>
          </cell>
          <cell r="H156">
            <v>375.31529402095941</v>
          </cell>
          <cell r="I156">
            <v>203.10253595067783</v>
          </cell>
          <cell r="J156">
            <v>241.95330316139788</v>
          </cell>
          <cell r="K156">
            <v>180.31802175691888</v>
          </cell>
          <cell r="L156">
            <v>227.17809853923151</v>
          </cell>
          <cell r="M156">
            <v>294.18705360602075</v>
          </cell>
          <cell r="N156">
            <v>194.34518625751593</v>
          </cell>
          <cell r="O156">
            <v>112.51584736517569</v>
          </cell>
          <cell r="P156">
            <v>74.57150136165609</v>
          </cell>
          <cell r="Q156">
            <v>744.77369685469625</v>
          </cell>
          <cell r="R156">
            <v>771.70775361572589</v>
          </cell>
          <cell r="S156">
            <v>903.49616998470617</v>
          </cell>
          <cell r="T156">
            <v>946.99574165649346</v>
          </cell>
          <cell r="U156">
            <v>959.47067180587919</v>
          </cell>
          <cell r="V156">
            <v>1063.7847616724346</v>
          </cell>
          <cell r="W156">
            <v>895.17113179069077</v>
          </cell>
          <cell r="X156">
            <v>755.05150792874338</v>
          </cell>
          <cell r="Y156">
            <v>866.5175834128861</v>
          </cell>
          <cell r="Z156">
            <v>906.23807118501009</v>
          </cell>
          <cell r="AA156">
            <v>1124.620919054516</v>
          </cell>
          <cell r="AB156">
            <v>627.53529671393937</v>
          </cell>
          <cell r="AC156">
            <v>537.11328567732608</v>
          </cell>
          <cell r="AD156">
            <v>577.9641686993964</v>
          </cell>
          <cell r="AE156">
            <v>2903.6245569522671</v>
          </cell>
          <cell r="AF156">
            <v>2778.3170103201314</v>
          </cell>
          <cell r="AG156">
            <v>1890.0024855253946</v>
          </cell>
          <cell r="AH156">
            <v>1585.3919804812103</v>
          </cell>
          <cell r="AI156">
            <v>1344.1628850290085</v>
          </cell>
          <cell r="AJ156">
            <v>1408.314865854803</v>
          </cell>
          <cell r="AK156">
            <v>938.63811334424827</v>
          </cell>
          <cell r="AL156">
            <v>761.17341377350283</v>
          </cell>
          <cell r="AM156">
            <v>295.15841790320604</v>
          </cell>
          <cell r="AN156">
            <v>302.38022721751292</v>
          </cell>
          <cell r="AO156">
            <v>467.45390027810754</v>
          </cell>
          <cell r="AP156">
            <v>295.11783956854225</v>
          </cell>
          <cell r="AQ156">
            <v>187.61027491531524</v>
          </cell>
          <cell r="AR156">
            <v>341.0725097222969</v>
          </cell>
        </row>
        <row r="157">
          <cell r="B157">
            <v>1155</v>
          </cell>
          <cell r="C157">
            <v>339.75815087504981</v>
          </cell>
          <cell r="D157">
            <v>316.32774228605246</v>
          </cell>
          <cell r="E157">
            <v>386.4890211848666</v>
          </cell>
          <cell r="F157">
            <v>405.06739028122672</v>
          </cell>
          <cell r="G157">
            <v>457.49324744641081</v>
          </cell>
          <cell r="H157">
            <v>438.6930854570748</v>
          </cell>
          <cell r="I157">
            <v>253.15498243552585</v>
          </cell>
          <cell r="J157">
            <v>315.63442580828257</v>
          </cell>
          <cell r="K157">
            <v>270.91557424389151</v>
          </cell>
          <cell r="L157">
            <v>318.61947909406132</v>
          </cell>
          <cell r="M157">
            <v>388.1330539913767</v>
          </cell>
          <cell r="N157">
            <v>296.31840136613295</v>
          </cell>
          <cell r="O157">
            <v>192.08499609917527</v>
          </cell>
          <cell r="P157">
            <v>117.41832595888675</v>
          </cell>
          <cell r="Q157">
            <v>842.74553153194415</v>
          </cell>
          <cell r="R157">
            <v>897.36137651164483</v>
          </cell>
          <cell r="S157">
            <v>1130.7650713880003</v>
          </cell>
          <cell r="T157">
            <v>1146.5583883011079</v>
          </cell>
          <cell r="U157">
            <v>1213.5043405047513</v>
          </cell>
          <cell r="V157">
            <v>1243.4212695159658</v>
          </cell>
          <cell r="W157">
            <v>1115.7764775536559</v>
          </cell>
          <cell r="X157">
            <v>984.98448273629242</v>
          </cell>
          <cell r="Y157">
            <v>1301.8837851892285</v>
          </cell>
          <cell r="Z157">
            <v>1271.0076544914436</v>
          </cell>
          <cell r="AA157">
            <v>1483.7585357504827</v>
          </cell>
          <cell r="AB157">
            <v>956.80402228591413</v>
          </cell>
          <cell r="AC157">
            <v>916.94997460488003</v>
          </cell>
          <cell r="AD157">
            <v>910.0471884531147</v>
          </cell>
          <cell r="AE157">
            <v>3285.5841055505907</v>
          </cell>
          <cell r="AF157">
            <v>3230.697586081355</v>
          </cell>
          <cell r="AG157">
            <v>2365.4209795983948</v>
          </cell>
          <cell r="AH157">
            <v>1919.485372538659</v>
          </cell>
          <cell r="AI157">
            <v>1700.049353523237</v>
          </cell>
          <cell r="AJ157">
            <v>1646.1306097544964</v>
          </cell>
          <cell r="AK157">
            <v>1169.9554315495254</v>
          </cell>
          <cell r="AL157">
            <v>992.97066937195927</v>
          </cell>
          <cell r="AM157">
            <v>443.4554655161491</v>
          </cell>
          <cell r="AN157">
            <v>424.09119146558095</v>
          </cell>
          <cell r="AO157">
            <v>616.73111610853402</v>
          </cell>
          <cell r="AP157">
            <v>449.96661928998731</v>
          </cell>
          <cell r="AQ157">
            <v>320.2848289300378</v>
          </cell>
          <cell r="AR157">
            <v>537.04380884009652</v>
          </cell>
        </row>
        <row r="158">
          <cell r="B158">
            <v>1156</v>
          </cell>
          <cell r="C158">
            <v>732.37192144534515</v>
          </cell>
          <cell r="D158">
            <v>278.53817401161706</v>
          </cell>
          <cell r="E158">
            <v>311.82485099992044</v>
          </cell>
          <cell r="F158">
            <v>330.98068854898185</v>
          </cell>
          <cell r="G158">
            <v>308.12164724759333</v>
          </cell>
          <cell r="H158">
            <v>313.16650208018376</v>
          </cell>
          <cell r="I158">
            <v>218.23728787876604</v>
          </cell>
          <cell r="J158">
            <v>260.2211025590928</v>
          </cell>
          <cell r="K158">
            <v>250.85480348167448</v>
          </cell>
          <cell r="L158">
            <v>313.78215752582406</v>
          </cell>
          <cell r="M158">
            <v>322.30557011939737</v>
          </cell>
          <cell r="N158">
            <v>293.3713480334543</v>
          </cell>
          <cell r="O158">
            <v>262.82964369863328</v>
          </cell>
          <cell r="P158">
            <v>158.98228871945651</v>
          </cell>
          <cell r="Q158">
            <v>1816.5956066923397</v>
          </cell>
          <cell r="R158">
            <v>790.15959028998998</v>
          </cell>
          <cell r="S158">
            <v>912.31737662431703</v>
          </cell>
          <cell r="T158">
            <v>936.85320992648519</v>
          </cell>
          <cell r="U158">
            <v>817.29502768721545</v>
          </cell>
          <cell r="V158">
            <v>887.63170082952729</v>
          </cell>
          <cell r="W158">
            <v>961.87730534692912</v>
          </cell>
          <cell r="X158">
            <v>812.05891101663781</v>
          </cell>
          <cell r="Y158">
            <v>1205.4818258459206</v>
          </cell>
          <cell r="Z158">
            <v>1251.711054177026</v>
          </cell>
          <cell r="AA158">
            <v>1232.1126373205166</v>
          </cell>
          <cell r="AB158">
            <v>947.28806759124132</v>
          </cell>
          <cell r="AC158">
            <v>1254.661425978529</v>
          </cell>
          <cell r="AD158">
            <v>1232.1874262935919</v>
          </cell>
          <cell r="AE158">
            <v>7082.3011552629587</v>
          </cell>
          <cell r="AF158">
            <v>2844.7476655306846</v>
          </cell>
          <cell r="AG158">
            <v>1908.4553611745298</v>
          </cell>
          <cell r="AH158">
            <v>1568.412085261825</v>
          </cell>
          <cell r="AI158">
            <v>1144.9830355608576</v>
          </cell>
          <cell r="AJ158">
            <v>1175.110759921876</v>
          </cell>
          <cell r="AK158">
            <v>1008.5833502622343</v>
          </cell>
          <cell r="AL158">
            <v>818.6430289760591</v>
          </cell>
          <cell r="AM158">
            <v>410.61845176454011</v>
          </cell>
          <cell r="AN158">
            <v>417.65258490828933</v>
          </cell>
          <cell r="AO158">
            <v>512.13333145326396</v>
          </cell>
          <cell r="AP158">
            <v>445.49144792412199</v>
          </cell>
          <cell r="AQ158">
            <v>438.24530379403734</v>
          </cell>
          <cell r="AR158">
            <v>727.14759961667505</v>
          </cell>
        </row>
        <row r="159">
          <cell r="B159">
            <v>1157</v>
          </cell>
          <cell r="C159">
            <v>48.47061893028399</v>
          </cell>
          <cell r="D159">
            <v>45.097285293066705</v>
          </cell>
          <cell r="E159">
            <v>48.719920382754239</v>
          </cell>
          <cell r="F159">
            <v>59.274274626866067</v>
          </cell>
          <cell r="G159">
            <v>70.828224786234387</v>
          </cell>
          <cell r="H159">
            <v>71.523540503994496</v>
          </cell>
          <cell r="I159">
            <v>35.273988506763956</v>
          </cell>
          <cell r="J159">
            <v>38.657853776429157</v>
          </cell>
          <cell r="K159">
            <v>25.63981332404974</v>
          </cell>
          <cell r="L159">
            <v>30.57854048052733</v>
          </cell>
          <cell r="M159">
            <v>39.181833228085885</v>
          </cell>
          <cell r="N159">
            <v>23.992590924905418</v>
          </cell>
          <cell r="O159">
            <v>13.263201102767676</v>
          </cell>
          <cell r="P159">
            <v>7.2814619320488392</v>
          </cell>
          <cell r="Q159">
            <v>120.22786623037334</v>
          </cell>
          <cell r="R159">
            <v>127.93238340420146</v>
          </cell>
          <cell r="S159">
            <v>142.54165378548129</v>
          </cell>
          <cell r="T159">
            <v>167.77804981218839</v>
          </cell>
          <cell r="U159">
            <v>187.872408364693</v>
          </cell>
          <cell r="V159">
            <v>202.72462567102718</v>
          </cell>
          <cell r="W159">
            <v>155.46953201037235</v>
          </cell>
          <cell r="X159">
            <v>120.63762058958559</v>
          </cell>
          <cell r="Y159">
            <v>123.21202764005264</v>
          </cell>
          <cell r="Z159">
            <v>121.98111403745347</v>
          </cell>
          <cell r="AA159">
            <v>149.7846650798671</v>
          </cell>
          <cell r="AB159">
            <v>77.471420594110143</v>
          </cell>
          <cell r="AC159">
            <v>63.314116986435742</v>
          </cell>
          <cell r="AD159">
            <v>56.434750750999861</v>
          </cell>
          <cell r="AE159">
            <v>468.72840205122367</v>
          </cell>
          <cell r="AF159">
            <v>460.58461291511207</v>
          </cell>
          <cell r="AG159">
            <v>298.17954839810801</v>
          </cell>
          <cell r="AH159">
            <v>280.88191210632215</v>
          </cell>
          <cell r="AI159">
            <v>263.19837162873284</v>
          </cell>
          <cell r="AJ159">
            <v>268.38145675118278</v>
          </cell>
          <cell r="AK159">
            <v>163.0186933271776</v>
          </cell>
          <cell r="AL159">
            <v>121.61574214398287</v>
          </cell>
          <cell r="AM159">
            <v>41.969220060887693</v>
          </cell>
          <cell r="AN159">
            <v>40.700868956718615</v>
          </cell>
          <cell r="AO159">
            <v>62.258690645998762</v>
          </cell>
          <cell r="AP159">
            <v>36.433326370264396</v>
          </cell>
          <cell r="AQ159">
            <v>22.115220774824859</v>
          </cell>
          <cell r="AR159">
            <v>33.303694444433653</v>
          </cell>
        </row>
        <row r="160">
          <cell r="B160">
            <v>1158</v>
          </cell>
          <cell r="C160">
            <v>168.33763820062526</v>
          </cell>
          <cell r="D160">
            <v>185.62573855727743</v>
          </cell>
          <cell r="E160">
            <v>265.83065495126812</v>
          </cell>
          <cell r="F160">
            <v>297.37067538329779</v>
          </cell>
          <cell r="G160">
            <v>349.37461299841169</v>
          </cell>
          <cell r="H160">
            <v>311.59312609536886</v>
          </cell>
          <cell r="I160">
            <v>188.49913443667876</v>
          </cell>
          <cell r="J160">
            <v>234.51620325134778</v>
          </cell>
          <cell r="K160">
            <v>183.39054894891481</v>
          </cell>
          <cell r="L160">
            <v>249.47222689621526</v>
          </cell>
          <cell r="M160">
            <v>289.10151280858804</v>
          </cell>
          <cell r="N160">
            <v>275.3876126679653</v>
          </cell>
          <cell r="O160">
            <v>239.33235791758307</v>
          </cell>
          <cell r="P160">
            <v>155.31185511057322</v>
          </cell>
          <cell r="Q160">
            <v>417.5493421330483</v>
          </cell>
          <cell r="R160">
            <v>526.58476004649094</v>
          </cell>
          <cell r="S160">
            <v>777.75047426071512</v>
          </cell>
          <cell r="T160">
            <v>841.71881142733309</v>
          </cell>
          <cell r="U160">
            <v>926.71883509144561</v>
          </cell>
          <cell r="V160">
            <v>883.1721612805369</v>
          </cell>
          <cell r="W160">
            <v>830.8068765631981</v>
          </cell>
          <cell r="X160">
            <v>731.84292417176027</v>
          </cell>
          <cell r="Y160">
            <v>881.28260141517876</v>
          </cell>
          <cell r="Z160">
            <v>995.17176686648429</v>
          </cell>
          <cell r="AA160">
            <v>1105.179867875026</v>
          </cell>
          <cell r="AB160">
            <v>889.21907743033557</v>
          </cell>
          <cell r="AC160">
            <v>1142.4931877622901</v>
          </cell>
          <cell r="AD160">
            <v>1203.739841481851</v>
          </cell>
          <cell r="AE160">
            <v>1627.8857976281631</v>
          </cell>
          <cell r="AF160">
            <v>1895.8205218980152</v>
          </cell>
          <cell r="AG160">
            <v>1626.9580085726193</v>
          </cell>
          <cell r="AH160">
            <v>1409.1449356708097</v>
          </cell>
          <cell r="AI160">
            <v>1298.2794571956053</v>
          </cell>
          <cell r="AJ160">
            <v>1169.2069003555509</v>
          </cell>
          <cell r="AK160">
            <v>871.14851169379244</v>
          </cell>
          <cell r="AL160">
            <v>737.77665641106569</v>
          </cell>
          <cell r="AM160">
            <v>300.18776691734195</v>
          </cell>
          <cell r="AN160">
            <v>332.05431834490639</v>
          </cell>
          <cell r="AO160">
            <v>459.37313720018153</v>
          </cell>
          <cell r="AP160">
            <v>418.18271324106655</v>
          </cell>
          <cell r="AQ160">
            <v>399.06564734227459</v>
          </cell>
          <cell r="AR160">
            <v>710.35989949140185</v>
          </cell>
        </row>
        <row r="161">
          <cell r="B161">
            <v>1159</v>
          </cell>
          <cell r="C161">
            <v>301.59747478385572</v>
          </cell>
          <cell r="D161">
            <v>275.55514145191489</v>
          </cell>
          <cell r="E161">
            <v>331.25389657014642</v>
          </cell>
          <cell r="F161">
            <v>345.57974137049916</v>
          </cell>
          <cell r="G161">
            <v>374.58702991516884</v>
          </cell>
          <cell r="H161">
            <v>369.50180123772219</v>
          </cell>
          <cell r="I161">
            <v>233.27386827026768</v>
          </cell>
          <cell r="J161">
            <v>270.58475896628374</v>
          </cell>
          <cell r="K161">
            <v>211.35617450967175</v>
          </cell>
          <cell r="L161">
            <v>287.24152783153261</v>
          </cell>
          <cell r="M161">
            <v>350.57590831065738</v>
          </cell>
          <cell r="N161">
            <v>258.79633978562202</v>
          </cell>
          <cell r="O161">
            <v>150.66340889463103</v>
          </cell>
          <cell r="P161">
            <v>112.32117466119324</v>
          </cell>
          <cell r="Q161">
            <v>748.09073319005279</v>
          </cell>
          <cell r="R161">
            <v>781.69729676932639</v>
          </cell>
          <cell r="S161">
            <v>969.16164618174048</v>
          </cell>
          <cell r="T161">
            <v>978.17637460320839</v>
          </cell>
          <cell r="U161">
            <v>993.59496393897382</v>
          </cell>
          <cell r="V161">
            <v>1047.3071357045596</v>
          </cell>
          <cell r="W161">
            <v>1028.1507894485308</v>
          </cell>
          <cell r="X161">
            <v>844.40025248898428</v>
          </cell>
          <cell r="Y161">
            <v>1015.6713111150007</v>
          </cell>
          <cell r="Z161">
            <v>1145.8376041532479</v>
          </cell>
          <cell r="AA161">
            <v>1340.1847408645933</v>
          </cell>
          <cell r="AB161">
            <v>835.64631058399141</v>
          </cell>
          <cell r="AC161">
            <v>719.21707455218427</v>
          </cell>
          <cell r="AD161">
            <v>870.5418712915473</v>
          </cell>
          <cell r="AE161">
            <v>2916.5565767058097</v>
          </cell>
          <cell r="AF161">
            <v>2814.2815545908575</v>
          </cell>
          <cell r="AG161">
            <v>2027.3665578354128</v>
          </cell>
          <cell r="AH161">
            <v>1637.5923476482058</v>
          </cell>
          <cell r="AI161">
            <v>1391.9690434776674</v>
          </cell>
          <cell r="AJ161">
            <v>1386.5005981188463</v>
          </cell>
          <cell r="AK161">
            <v>1078.0748875478923</v>
          </cell>
          <cell r="AL161">
            <v>851.24659182709001</v>
          </cell>
          <cell r="AM161">
            <v>345.9640554755307</v>
          </cell>
          <cell r="AN161">
            <v>382.32628501820631</v>
          </cell>
          <cell r="AO161">
            <v>557.05400246070883</v>
          </cell>
          <cell r="AP161">
            <v>392.98846632907276</v>
          </cell>
          <cell r="AQ161">
            <v>251.21797706114756</v>
          </cell>
          <cell r="AR161">
            <v>513.73063753746658</v>
          </cell>
        </row>
        <row r="162">
          <cell r="B162">
            <v>1160</v>
          </cell>
          <cell r="C162">
            <v>910.34908623354443</v>
          </cell>
          <cell r="D162">
            <v>1086.1378234068318</v>
          </cell>
          <cell r="E162">
            <v>869.72249344913473</v>
          </cell>
          <cell r="F162">
            <v>855.56002678852417</v>
          </cell>
          <cell r="G162">
            <v>817.63060670133871</v>
          </cell>
          <cell r="H162">
            <v>922.83644820487143</v>
          </cell>
          <cell r="I162">
            <v>325.89395013643514</v>
          </cell>
          <cell r="J162">
            <v>343.55329096202092</v>
          </cell>
          <cell r="K162">
            <v>245.51815566176509</v>
          </cell>
          <cell r="L162">
            <v>290.00403599459736</v>
          </cell>
          <cell r="M162">
            <v>361.16267542564765</v>
          </cell>
          <cell r="N162">
            <v>171.22313720218207</v>
          </cell>
          <cell r="O162">
            <v>115.34126944268786</v>
          </cell>
          <cell r="P162">
            <v>91.094237004567063</v>
          </cell>
          <cell r="Q162">
            <v>2258.0550976675536</v>
          </cell>
          <cell r="R162">
            <v>3081.1655191859254</v>
          </cell>
          <cell r="S162">
            <v>2544.5789232971583</v>
          </cell>
          <cell r="T162">
            <v>2421.6946338940238</v>
          </cell>
          <cell r="U162">
            <v>2168.7714424196624</v>
          </cell>
          <cell r="V162">
            <v>2615.6657262718218</v>
          </cell>
          <cell r="W162">
            <v>1436.3722974794198</v>
          </cell>
          <cell r="X162">
            <v>1072.109481480069</v>
          </cell>
          <cell r="Y162">
            <v>1179.8365845806443</v>
          </cell>
          <cell r="Z162">
            <v>1156.8575487932737</v>
          </cell>
          <cell r="AA162">
            <v>1380.6559295750976</v>
          </cell>
          <cell r="AB162">
            <v>552.87483203257125</v>
          </cell>
          <cell r="AC162">
            <v>550.60091227407099</v>
          </cell>
          <cell r="AD162">
            <v>706.02313219245548</v>
          </cell>
          <cell r="AE162">
            <v>8803.4046586609329</v>
          </cell>
          <cell r="AF162">
            <v>11092.871016854935</v>
          </cell>
          <cell r="AG162">
            <v>5322.9450764894445</v>
          </cell>
          <cell r="AH162">
            <v>4054.2265216886472</v>
          </cell>
          <cell r="AI162">
            <v>3038.3232804026125</v>
          </cell>
          <cell r="AJ162">
            <v>3462.8066307550685</v>
          </cell>
          <cell r="AK162">
            <v>1506.1184788980331</v>
          </cell>
          <cell r="AL162">
            <v>1080.802071630507</v>
          </cell>
          <cell r="AM162">
            <v>401.88301582705816</v>
          </cell>
          <cell r="AN162">
            <v>386.00325850908843</v>
          </cell>
          <cell r="AO162">
            <v>573.87603972773877</v>
          </cell>
          <cell r="AP162">
            <v>260.00645196480593</v>
          </cell>
          <cell r="AQ162">
            <v>192.32141761322757</v>
          </cell>
          <cell r="AR162">
            <v>416.64361678469783</v>
          </cell>
        </row>
        <row r="163">
          <cell r="B163">
            <v>1161</v>
          </cell>
          <cell r="C163">
            <v>1034.7428459407647</v>
          </cell>
          <cell r="D163">
            <v>1038.8032963843445</v>
          </cell>
          <cell r="E163">
            <v>986.05770501582504</v>
          </cell>
          <cell r="F163">
            <v>757.49445932295725</v>
          </cell>
          <cell r="G163">
            <v>790.27445495237816</v>
          </cell>
          <cell r="H163">
            <v>876.16859072716454</v>
          </cell>
          <cell r="I163">
            <v>441.06904885117115</v>
          </cell>
          <cell r="J163">
            <v>651.41437341914673</v>
          </cell>
          <cell r="K163">
            <v>440.91053445139886</v>
          </cell>
          <cell r="L163">
            <v>543.58165987556981</v>
          </cell>
          <cell r="M163">
            <v>806.67776056806701</v>
          </cell>
          <cell r="N163">
            <v>653.34481260155565</v>
          </cell>
          <cell r="O163">
            <v>295.71205732899716</v>
          </cell>
          <cell r="P163">
            <v>246.46818966486333</v>
          </cell>
          <cell r="Q163">
            <v>2566.6048259778881</v>
          </cell>
          <cell r="R163">
            <v>2946.8865083775217</v>
          </cell>
          <cell r="S163">
            <v>2884.9451086259369</v>
          </cell>
          <cell r="T163">
            <v>2144.1163798087182</v>
          </cell>
          <cell r="U163">
            <v>2096.209040521569</v>
          </cell>
          <cell r="V163">
            <v>2483.3914586478836</v>
          </cell>
          <cell r="W163">
            <v>1944.0046763070889</v>
          </cell>
          <cell r="X163">
            <v>2032.8360824588074</v>
          </cell>
          <cell r="Y163">
            <v>2118.7939346913922</v>
          </cell>
          <cell r="Z163">
            <v>2168.406189437811</v>
          </cell>
          <cell r="AA163">
            <v>3083.7750110031748</v>
          </cell>
          <cell r="AB163">
            <v>2109.6325498341207</v>
          </cell>
          <cell r="AC163">
            <v>1411.6311474852616</v>
          </cell>
          <cell r="AD163">
            <v>1910.2442588576353</v>
          </cell>
          <cell r="AE163">
            <v>10006.337270199747</v>
          </cell>
          <cell r="AF163">
            <v>10609.437154605937</v>
          </cell>
          <cell r="AG163">
            <v>6034.9491309959276</v>
          </cell>
          <cell r="AH163">
            <v>3589.5250255519863</v>
          </cell>
          <cell r="AI163">
            <v>2936.6675546508318</v>
          </cell>
          <cell r="AJ163">
            <v>3287.6924307998233</v>
          </cell>
          <cell r="AK163">
            <v>2038.4000521231485</v>
          </cell>
          <cell r="AL163">
            <v>2049.318178003231</v>
          </cell>
          <cell r="AM163">
            <v>721.71630166266743</v>
          </cell>
          <cell r="AN163">
            <v>723.5219718861357</v>
          </cell>
          <cell r="AO163">
            <v>1281.7853839011864</v>
          </cell>
          <cell r="AP163">
            <v>992.11981166746568</v>
          </cell>
          <cell r="AQ163">
            <v>493.07383511238248</v>
          </cell>
          <cell r="AR163">
            <v>1127.287535864614</v>
          </cell>
        </row>
        <row r="164">
          <cell r="B164">
            <v>1162</v>
          </cell>
          <cell r="C164">
            <v>273.89629046370243</v>
          </cell>
          <cell r="D164">
            <v>241.448420701484</v>
          </cell>
          <cell r="E164">
            <v>287.60915661948542</v>
          </cell>
          <cell r="F164">
            <v>297.76612840060767</v>
          </cell>
          <cell r="G164">
            <v>375.90292444004865</v>
          </cell>
          <cell r="H164">
            <v>384.88758976974458</v>
          </cell>
          <cell r="I164">
            <v>200.09795862118202</v>
          </cell>
          <cell r="J164">
            <v>242.26433461370385</v>
          </cell>
          <cell r="K164">
            <v>181.06671926585713</v>
          </cell>
          <cell r="L164">
            <v>213.50172557127519</v>
          </cell>
          <cell r="M164">
            <v>286.8245900074001</v>
          </cell>
          <cell r="N164">
            <v>212.58687348508712</v>
          </cell>
          <cell r="O164">
            <v>123.16094432557351</v>
          </cell>
          <cell r="P164">
            <v>80.928885550425008</v>
          </cell>
          <cell r="Q164">
            <v>679.37994805119286</v>
          </cell>
          <cell r="R164">
            <v>684.94304543582132</v>
          </cell>
          <cell r="S164">
            <v>841.46863349351281</v>
          </cell>
          <cell r="T164">
            <v>842.83815597358478</v>
          </cell>
          <cell r="U164">
            <v>997.08538423807352</v>
          </cell>
          <cell r="V164">
            <v>1090.9162495547557</v>
          </cell>
          <cell r="W164">
            <v>881.92850596128903</v>
          </cell>
          <cell r="X164">
            <v>756.02212814350548</v>
          </cell>
          <cell r="Y164">
            <v>870.11544650960423</v>
          </cell>
          <cell r="Z164">
            <v>851.68153629462222</v>
          </cell>
          <cell r="AA164">
            <v>1096.4756268763128</v>
          </cell>
          <cell r="AB164">
            <v>686.43720638999696</v>
          </cell>
          <cell r="AC164">
            <v>587.92944303333093</v>
          </cell>
          <cell r="AD164">
            <v>627.23688281500392</v>
          </cell>
          <cell r="AE164">
            <v>2648.6761132855386</v>
          </cell>
          <cell r="AF164">
            <v>2465.9450489108544</v>
          </cell>
          <cell r="AG164">
            <v>1760.2485341153329</v>
          </cell>
          <cell r="AH164">
            <v>1411.0188615914465</v>
          </cell>
          <cell r="AI164">
            <v>1396.8589203202512</v>
          </cell>
          <cell r="AJ164">
            <v>1444.2334831297496</v>
          </cell>
          <cell r="AK164">
            <v>924.75246301125719</v>
          </cell>
          <cell r="AL164">
            <v>762.15190371040103</v>
          </cell>
          <cell r="AM164">
            <v>296.3839436164605</v>
          </cell>
          <cell r="AN164">
            <v>284.17660287100517</v>
          </cell>
          <cell r="AO164">
            <v>455.75517906435942</v>
          </cell>
          <cell r="AP164">
            <v>322.81828035822355</v>
          </cell>
          <cell r="AQ164">
            <v>205.36003740662591</v>
          </cell>
          <cell r="AR164">
            <v>370.14968989084849</v>
          </cell>
        </row>
        <row r="165">
          <cell r="B165">
            <v>1163</v>
          </cell>
          <cell r="C165">
            <v>293.7353870963808</v>
          </cell>
          <cell r="D165">
            <v>255.7693916668228</v>
          </cell>
          <cell r="E165">
            <v>319.98696213243073</v>
          </cell>
          <cell r="F165">
            <v>331.84751384261546</v>
          </cell>
          <cell r="G165">
            <v>402.84260924867436</v>
          </cell>
          <cell r="H165">
            <v>409.99338937310523</v>
          </cell>
          <cell r="I165">
            <v>230.95114510769361</v>
          </cell>
          <cell r="J165">
            <v>284.37667486328667</v>
          </cell>
          <cell r="K165">
            <v>245.06021279762518</v>
          </cell>
          <cell r="L165">
            <v>265.18525077093994</v>
          </cell>
          <cell r="M165">
            <v>367.25692582657558</v>
          </cell>
          <cell r="N165">
            <v>253.72789523838435</v>
          </cell>
          <cell r="O165">
            <v>162.71594525562918</v>
          </cell>
          <cell r="P165">
            <v>103.05277028913673</v>
          </cell>
          <cell r="Q165">
            <v>728.5893930454024</v>
          </cell>
          <cell r="R165">
            <v>725.56890431739419</v>
          </cell>
          <cell r="S165">
            <v>936.19756382636228</v>
          </cell>
          <cell r="T165">
            <v>939.3067913192433</v>
          </cell>
          <cell r="U165">
            <v>1068.5431043892911</v>
          </cell>
          <cell r="V165">
            <v>1162.0755320916551</v>
          </cell>
          <cell r="W165">
            <v>1017.913424796507</v>
          </cell>
          <cell r="X165">
            <v>887.43999098063819</v>
          </cell>
          <cell r="Y165">
            <v>1177.6359418489344</v>
          </cell>
          <cell r="Z165">
            <v>1057.8527230866343</v>
          </cell>
          <cell r="AA165">
            <v>1403.9530849149739</v>
          </cell>
          <cell r="AB165">
            <v>819.28044161611024</v>
          </cell>
          <cell r="AC165">
            <v>776.75188015686376</v>
          </cell>
          <cell r="AD165">
            <v>798.70738317944517</v>
          </cell>
          <cell r="AE165">
            <v>2840.5273474558767</v>
          </cell>
          <cell r="AF165">
            <v>2612.2070428595948</v>
          </cell>
          <cell r="AG165">
            <v>1958.4097657044806</v>
          </cell>
          <cell r="AH165">
            <v>1572.5196942957712</v>
          </cell>
          <cell r="AI165">
            <v>1496.9670508744377</v>
          </cell>
          <cell r="AJ165">
            <v>1538.4392652117604</v>
          </cell>
          <cell r="AK165">
            <v>1067.3404253860365</v>
          </cell>
          <cell r="AL165">
            <v>894.63529356676361</v>
          </cell>
          <cell r="AM165">
            <v>401.13341969710609</v>
          </cell>
          <cell r="AN165">
            <v>352.96878043462658</v>
          </cell>
          <cell r="AO165">
            <v>583.55961038207602</v>
          </cell>
          <cell r="AP165">
            <v>385.29191138187809</v>
          </cell>
          <cell r="AQ165">
            <v>271.31452090865491</v>
          </cell>
          <cell r="AR165">
            <v>471.33913565570509</v>
          </cell>
        </row>
        <row r="166">
          <cell r="B166">
            <v>1164</v>
          </cell>
          <cell r="C166">
            <v>699.18282508902826</v>
          </cell>
          <cell r="D166">
            <v>630.67492365660269</v>
          </cell>
          <cell r="E166">
            <v>415.17397395241665</v>
          </cell>
          <cell r="F166">
            <v>294.17698887107349</v>
          </cell>
          <cell r="G166">
            <v>444.60275422965748</v>
          </cell>
          <cell r="H166">
            <v>649.91017782548295</v>
          </cell>
          <cell r="I166">
            <v>312.29514928377677</v>
          </cell>
          <cell r="J166">
            <v>507.92289254916312</v>
          </cell>
          <cell r="K166">
            <v>259.30687584245936</v>
          </cell>
          <cell r="L166">
            <v>442.05035617585384</v>
          </cell>
          <cell r="M166">
            <v>470.42135014214233</v>
          </cell>
          <cell r="N166">
            <v>776.62613009388156</v>
          </cell>
          <cell r="O166">
            <v>215.04060450263927</v>
          </cell>
          <cell r="P166">
            <v>116.76156203317564</v>
          </cell>
          <cell r="Q166">
            <v>1734.2724524785779</v>
          </cell>
          <cell r="R166">
            <v>1789.1042800542225</v>
          </cell>
          <cell r="S166">
            <v>1214.6896873176345</v>
          </cell>
          <cell r="T166">
            <v>832.67896238480068</v>
          </cell>
          <cell r="U166">
            <v>1179.312208583483</v>
          </cell>
          <cell r="V166">
            <v>1842.089983116867</v>
          </cell>
          <cell r="W166">
            <v>1376.4358033667781</v>
          </cell>
          <cell r="X166">
            <v>1585.0494327616232</v>
          </cell>
          <cell r="Y166">
            <v>1246.0982281641052</v>
          </cell>
          <cell r="Z166">
            <v>1763.3868085143431</v>
          </cell>
          <cell r="AA166">
            <v>1798.3309756663439</v>
          </cell>
          <cell r="AB166">
            <v>2507.7045558436862</v>
          </cell>
          <cell r="AC166">
            <v>1026.5324249266532</v>
          </cell>
          <cell r="AD166">
            <v>904.95695948595915</v>
          </cell>
          <cell r="AE166">
            <v>6761.3505991539887</v>
          </cell>
          <cell r="AF166">
            <v>6441.1674383491709</v>
          </cell>
          <cell r="AG166">
            <v>2540.9809188358322</v>
          </cell>
          <cell r="AH166">
            <v>1394.0110722896263</v>
          </cell>
          <cell r="AI166">
            <v>1652.1481554573484</v>
          </cell>
          <cell r="AJ166">
            <v>2438.6913602589634</v>
          </cell>
          <cell r="AK166">
            <v>1443.2716379349881</v>
          </cell>
          <cell r="AL166">
            <v>1597.900904859566</v>
          </cell>
          <cell r="AM166">
            <v>424.45345439880651</v>
          </cell>
          <cell r="AN166">
            <v>588.38104553883352</v>
          </cell>
          <cell r="AO166">
            <v>747.48460954550058</v>
          </cell>
          <cell r="AP166">
            <v>1179.3254573441754</v>
          </cell>
          <cell r="AQ166">
            <v>358.56128601829636</v>
          </cell>
          <cell r="AR166">
            <v>534.03992509969828</v>
          </cell>
        </row>
        <row r="167">
          <cell r="B167">
            <v>1165</v>
          </cell>
          <cell r="C167">
            <v>204.66007857281596</v>
          </cell>
          <cell r="D167">
            <v>182.25342479774906</v>
          </cell>
          <cell r="E167">
            <v>208.98684571939734</v>
          </cell>
          <cell r="F167">
            <v>221.80314179684999</v>
          </cell>
          <cell r="G167">
            <v>251.45312873607577</v>
          </cell>
          <cell r="H167">
            <v>237.26936245238366</v>
          </cell>
          <cell r="I167">
            <v>134.28047602652401</v>
          </cell>
          <cell r="J167">
            <v>154.16495562105374</v>
          </cell>
          <cell r="K167">
            <v>115.44676961713202</v>
          </cell>
          <cell r="L167">
            <v>140.7804905192632</v>
          </cell>
          <cell r="M167">
            <v>178.63353781286378</v>
          </cell>
          <cell r="N167">
            <v>128.10266159269636</v>
          </cell>
          <cell r="O167">
            <v>75.262045603589058</v>
          </cell>
          <cell r="P167">
            <v>47.466307399415562</v>
          </cell>
          <cell r="Q167">
            <v>507.6445296632412</v>
          </cell>
          <cell r="R167">
            <v>517.01815012663451</v>
          </cell>
          <cell r="S167">
            <v>611.4404616063141</v>
          </cell>
          <cell r="T167">
            <v>627.82208314067952</v>
          </cell>
          <cell r="U167">
            <v>666.98134859459526</v>
          </cell>
          <cell r="V167">
            <v>672.51064960460701</v>
          </cell>
          <cell r="W167">
            <v>591.83901933773495</v>
          </cell>
          <cell r="X167">
            <v>481.09482569781954</v>
          </cell>
          <cell r="Y167">
            <v>554.77902234485327</v>
          </cell>
          <cell r="Z167">
            <v>561.58864348723603</v>
          </cell>
          <cell r="AA167">
            <v>682.88189778093977</v>
          </cell>
          <cell r="AB167">
            <v>413.63999438555271</v>
          </cell>
          <cell r="AC167">
            <v>359.27600909178256</v>
          </cell>
          <cell r="AD167">
            <v>367.88618166992433</v>
          </cell>
          <cell r="AE167">
            <v>1979.1369227426501</v>
          </cell>
          <cell r="AF167">
            <v>1861.378629942282</v>
          </cell>
          <cell r="AG167">
            <v>1279.0579867165236</v>
          </cell>
          <cell r="AH167">
            <v>1051.0544577942626</v>
          </cell>
          <cell r="AI167">
            <v>934.40227005587622</v>
          </cell>
          <cell r="AJ167">
            <v>890.31802241163882</v>
          </cell>
          <cell r="AK167">
            <v>620.57705033831905</v>
          </cell>
          <cell r="AL167">
            <v>484.99550955103427</v>
          </cell>
          <cell r="AM167">
            <v>188.97215896791593</v>
          </cell>
          <cell r="AN167">
            <v>187.38266137770503</v>
          </cell>
          <cell r="AO167">
            <v>283.84302758247225</v>
          </cell>
          <cell r="AP167">
            <v>194.52697265227266</v>
          </cell>
          <cell r="AQ167">
            <v>125.49283853812527</v>
          </cell>
          <cell r="AR167">
            <v>217.09972705864212</v>
          </cell>
        </row>
        <row r="168">
          <cell r="B168">
            <v>1166</v>
          </cell>
          <cell r="C168">
            <v>2354.0801306343778</v>
          </cell>
          <cell r="D168">
            <v>1347.8106892761689</v>
          </cell>
          <cell r="E168">
            <v>2345.9718846629348</v>
          </cell>
          <cell r="F168">
            <v>2389.787744477132</v>
          </cell>
          <cell r="G168">
            <v>2446.7864665819602</v>
          </cell>
          <cell r="H168">
            <v>2612.4450688194602</v>
          </cell>
          <cell r="I168">
            <v>1554.8424567256588</v>
          </cell>
          <cell r="J168">
            <v>1828.2717130652547</v>
          </cell>
          <cell r="K168">
            <v>1442.5066446472397</v>
          </cell>
          <cell r="L168">
            <v>1836.0387351088675</v>
          </cell>
          <cell r="M168">
            <v>2002.7539815209036</v>
          </cell>
          <cell r="N168">
            <v>1614.7579347233859</v>
          </cell>
          <cell r="O168">
            <v>1250.7986948342486</v>
          </cell>
          <cell r="P168">
            <v>663.00070245488075</v>
          </cell>
          <cell r="Q168">
            <v>5839.1255834502608</v>
          </cell>
          <cell r="R168">
            <v>3823.4814520702243</v>
          </cell>
          <cell r="S168">
            <v>6863.695784947683</v>
          </cell>
          <cell r="T168">
            <v>6764.3835332859435</v>
          </cell>
          <cell r="U168">
            <v>6490.1198303113597</v>
          </cell>
          <cell r="V168">
            <v>7404.6522995176401</v>
          </cell>
          <cell r="W168">
            <v>6852.9429001385206</v>
          </cell>
          <cell r="X168">
            <v>5705.3956107081885</v>
          </cell>
          <cell r="Y168">
            <v>6931.960319871886</v>
          </cell>
          <cell r="Z168">
            <v>7324.1576218170876</v>
          </cell>
          <cell r="AA168">
            <v>7656.1459647183938</v>
          </cell>
          <cell r="AB168">
            <v>5214.0092543642304</v>
          </cell>
          <cell r="AC168">
            <v>5970.8975440846825</v>
          </cell>
          <cell r="AD168">
            <v>5138.5669169118246</v>
          </cell>
          <cell r="AE168">
            <v>22764.805613888671</v>
          </cell>
          <cell r="AF168">
            <v>13765.371032179492</v>
          </cell>
          <cell r="AG168">
            <v>14358.004521104818</v>
          </cell>
          <cell r="AH168">
            <v>11324.443115036423</v>
          </cell>
          <cell r="AI168">
            <v>9092.2822881868124</v>
          </cell>
          <cell r="AJ168">
            <v>9802.8118897868808</v>
          </cell>
          <cell r="AK168">
            <v>7185.7024497366328</v>
          </cell>
          <cell r="AL168">
            <v>5751.6545670430669</v>
          </cell>
          <cell r="AM168">
            <v>2361.2059122016435</v>
          </cell>
          <cell r="AN168">
            <v>2443.8174871267342</v>
          </cell>
          <cell r="AO168">
            <v>3182.3125745472821</v>
          </cell>
          <cell r="AP168">
            <v>2452.0487607564683</v>
          </cell>
          <cell r="AQ168">
            <v>2085.5967625605817</v>
          </cell>
          <cell r="AR168">
            <v>3032.4092904773729</v>
          </cell>
        </row>
        <row r="169">
          <cell r="B169">
            <v>1167</v>
          </cell>
          <cell r="C169">
            <v>186.7289070700497</v>
          </cell>
          <cell r="D169">
            <v>172.02137540579034</v>
          </cell>
          <cell r="E169">
            <v>212.37216980411205</v>
          </cell>
          <cell r="F169">
            <v>232.01452279690793</v>
          </cell>
          <cell r="G169">
            <v>265.54867139870981</v>
          </cell>
          <cell r="H169">
            <v>256.73274305199715</v>
          </cell>
          <cell r="I169">
            <v>146.97918857768559</v>
          </cell>
          <cell r="J169">
            <v>177.47515561911976</v>
          </cell>
          <cell r="K169">
            <v>141.46214492256925</v>
          </cell>
          <cell r="L169">
            <v>169.01487960212771</v>
          </cell>
          <cell r="M169">
            <v>209.88426617892745</v>
          </cell>
          <cell r="N169">
            <v>153.97848822647973</v>
          </cell>
          <cell r="O169">
            <v>97.430425363658557</v>
          </cell>
          <cell r="P169">
            <v>58.941929059778289</v>
          </cell>
          <cell r="Q169">
            <v>463.16755502651915</v>
          </cell>
          <cell r="R169">
            <v>487.99178063862371</v>
          </cell>
          <cell r="S169">
            <v>621.34502815412532</v>
          </cell>
          <cell r="T169">
            <v>656.72577872976785</v>
          </cell>
          <cell r="U169">
            <v>704.36988339451045</v>
          </cell>
          <cell r="V169">
            <v>727.6771936339677</v>
          </cell>
          <cell r="W169">
            <v>647.80838886578704</v>
          </cell>
          <cell r="X169">
            <v>553.83779481082979</v>
          </cell>
          <cell r="Y169">
            <v>679.79581169071218</v>
          </cell>
          <cell r="Z169">
            <v>674.21868339015214</v>
          </cell>
          <cell r="AA169">
            <v>802.34746373759981</v>
          </cell>
          <cell r="AB169">
            <v>497.19233163168155</v>
          </cell>
          <cell r="AC169">
            <v>465.10049133053013</v>
          </cell>
          <cell r="AD169">
            <v>456.82764070095698</v>
          </cell>
          <cell r="AE169">
            <v>1805.7360140914343</v>
          </cell>
          <cell r="AF169">
            <v>1756.8773395010112</v>
          </cell>
          <cell r="AG169">
            <v>1299.777117594225</v>
          </cell>
          <cell r="AH169">
            <v>1099.4429406326915</v>
          </cell>
          <cell r="AI169">
            <v>986.78144357357303</v>
          </cell>
          <cell r="AJ169">
            <v>963.35146569224992</v>
          </cell>
          <cell r="AK169">
            <v>679.26413435295603</v>
          </cell>
          <cell r="AL169">
            <v>558.3282736688908</v>
          </cell>
          <cell r="AM169">
            <v>231.55612778863838</v>
          </cell>
          <cell r="AN169">
            <v>224.96340107541795</v>
          </cell>
          <cell r="AO169">
            <v>333.49944407730453</v>
          </cell>
          <cell r="AP169">
            <v>233.82003774056199</v>
          </cell>
          <cell r="AQ169">
            <v>162.45666113384783</v>
          </cell>
          <cell r="AR169">
            <v>269.58652173025934</v>
          </cell>
        </row>
        <row r="170">
          <cell r="B170">
            <v>1168</v>
          </cell>
          <cell r="C170">
            <v>281.67881593703567</v>
          </cell>
          <cell r="D170">
            <v>199.07302411778053</v>
          </cell>
          <cell r="E170">
            <v>158.6670315537697</v>
          </cell>
          <cell r="F170">
            <v>91.904228762845776</v>
          </cell>
          <cell r="G170">
            <v>160.68884515959459</v>
          </cell>
          <cell r="H170">
            <v>114.72661445081492</v>
          </cell>
          <cell r="I170">
            <v>103.4472114932752</v>
          </cell>
          <cell r="J170">
            <v>187.88367089860523</v>
          </cell>
          <cell r="K170">
            <v>134.69352361659227</v>
          </cell>
          <cell r="L170">
            <v>140.12967428186994</v>
          </cell>
          <cell r="M170">
            <v>125.8630572057432</v>
          </cell>
          <cell r="N170">
            <v>83.278308367964158</v>
          </cell>
          <cell r="O170">
            <v>91.986984267401482</v>
          </cell>
          <cell r="P170">
            <v>55.761040529005683</v>
          </cell>
          <cell r="Q170">
            <v>698.68393987535683</v>
          </cell>
          <cell r="R170">
            <v>564.73214033540069</v>
          </cell>
          <cell r="S170">
            <v>464.21794003820389</v>
          </cell>
          <cell r="T170">
            <v>260.13835459632264</v>
          </cell>
          <cell r="U170">
            <v>426.2283916981861</v>
          </cell>
          <cell r="V170">
            <v>325.1783930878924</v>
          </cell>
          <cell r="W170">
            <v>455.94190618828196</v>
          </cell>
          <cell r="X170">
            <v>586.31912511047221</v>
          </cell>
          <cell r="Y170">
            <v>647.26922715997273</v>
          </cell>
          <cell r="Z170">
            <v>558.99246693912892</v>
          </cell>
          <cell r="AA170">
            <v>481.15042907121716</v>
          </cell>
          <cell r="AB170">
            <v>268.90338247060271</v>
          </cell>
          <cell r="AC170">
            <v>439.115311455268</v>
          </cell>
          <cell r="AD170">
            <v>432.17426022927538</v>
          </cell>
          <cell r="AE170">
            <v>2723.935947171407</v>
          </cell>
          <cell r="AF170">
            <v>2033.1594498266884</v>
          </cell>
          <cell r="AG170">
            <v>971.08664059144337</v>
          </cell>
          <cell r="AH170">
            <v>435.50487404639898</v>
          </cell>
          <cell r="AI170">
            <v>597.12131021991445</v>
          </cell>
          <cell r="AJ170">
            <v>430.49457140228395</v>
          </cell>
          <cell r="AK170">
            <v>478.08115724537913</v>
          </cell>
          <cell r="AL170">
            <v>591.07296036702894</v>
          </cell>
          <cell r="AM170">
            <v>220.47672742370267</v>
          </cell>
          <cell r="AN170">
            <v>186.51640726692054</v>
          </cell>
          <cell r="AO170">
            <v>199.992407111647</v>
          </cell>
          <cell r="AP170">
            <v>126.46011420067255</v>
          </cell>
          <cell r="AQ170">
            <v>153.3802020885756</v>
          </cell>
          <cell r="AR170">
            <v>255.03788566249563</v>
          </cell>
        </row>
        <row r="171">
          <cell r="B171">
            <v>1169</v>
          </cell>
          <cell r="C171">
            <v>297.46321410140337</v>
          </cell>
          <cell r="D171">
            <v>275.62713145398419</v>
          </cell>
          <cell r="E171">
            <v>333.60545113164625</v>
          </cell>
          <cell r="F171">
            <v>359.51322678136785</v>
          </cell>
          <cell r="G171">
            <v>402.25525668868511</v>
          </cell>
          <cell r="H171">
            <v>407.44106304925424</v>
          </cell>
          <cell r="I171">
            <v>228.894244590395</v>
          </cell>
          <cell r="J171">
            <v>271.61751816676991</v>
          </cell>
          <cell r="K171">
            <v>217.12120436276635</v>
          </cell>
          <cell r="L171">
            <v>267.179093396116</v>
          </cell>
          <cell r="M171">
            <v>342.82106766572758</v>
          </cell>
          <cell r="N171">
            <v>237.32538181381645</v>
          </cell>
          <cell r="O171">
            <v>142.97151890399553</v>
          </cell>
          <cell r="P171">
            <v>89.932412641749352</v>
          </cell>
          <cell r="Q171">
            <v>737.8359984401975</v>
          </cell>
          <cell r="R171">
            <v>781.90151865288647</v>
          </cell>
          <cell r="S171">
            <v>976.04167540858703</v>
          </cell>
          <cell r="T171">
            <v>1017.6156258473314</v>
          </cell>
          <cell r="U171">
            <v>1066.9851472283231</v>
          </cell>
          <cell r="V171">
            <v>1154.8412789360234</v>
          </cell>
          <cell r="W171">
            <v>1008.8476691404662</v>
          </cell>
          <cell r="X171">
            <v>847.62313219951341</v>
          </cell>
          <cell r="Y171">
            <v>1043.3751406486952</v>
          </cell>
          <cell r="Z171">
            <v>1065.8063775388216</v>
          </cell>
          <cell r="AA171">
            <v>1310.5394661785706</v>
          </cell>
          <cell r="AB171">
            <v>766.31717390181916</v>
          </cell>
          <cell r="AC171">
            <v>682.49854642760761</v>
          </cell>
          <cell r="AD171">
            <v>697.01844756402045</v>
          </cell>
          <cell r="AE171">
            <v>2876.5767818091053</v>
          </cell>
          <cell r="AF171">
            <v>2815.0167981209584</v>
          </cell>
          <cell r="AG171">
            <v>2041.7587299012305</v>
          </cell>
          <cell r="AH171">
            <v>1703.6186980193745</v>
          </cell>
          <cell r="AI171">
            <v>1494.7844430535058</v>
          </cell>
          <cell r="AJ171">
            <v>1528.8620399783249</v>
          </cell>
          <cell r="AK171">
            <v>1057.8344622435436</v>
          </cell>
          <cell r="AL171">
            <v>854.49560242528662</v>
          </cell>
          <cell r="AM171">
            <v>355.40070009942758</v>
          </cell>
          <cell r="AN171">
            <v>355.62263919087707</v>
          </cell>
          <cell r="AO171">
            <v>544.73180656162526</v>
          </cell>
          <cell r="AP171">
            <v>360.38430024640917</v>
          </cell>
          <cell r="AQ171">
            <v>238.39242733144673</v>
          </cell>
          <cell r="AR171">
            <v>411.32970538359928</v>
          </cell>
        </row>
        <row r="172">
          <cell r="B172">
            <v>1170</v>
          </cell>
          <cell r="C172">
            <v>313.96325701833598</v>
          </cell>
          <cell r="D172">
            <v>288.26695023070556</v>
          </cell>
          <cell r="E172">
            <v>338.81809461501422</v>
          </cell>
          <cell r="F172">
            <v>369.88182580563068</v>
          </cell>
          <cell r="G172">
            <v>541.14776877619317</v>
          </cell>
          <cell r="H172">
            <v>508.56856438625994</v>
          </cell>
          <cell r="I172">
            <v>285.56192457445593</v>
          </cell>
          <cell r="J172">
            <v>352.42187420388558</v>
          </cell>
          <cell r="K172">
            <v>228.26552949263063</v>
          </cell>
          <cell r="L172">
            <v>291.79247499988918</v>
          </cell>
          <cell r="M172">
            <v>327.8139908686228</v>
          </cell>
          <cell r="N172">
            <v>249.2518967430982</v>
          </cell>
          <cell r="O172">
            <v>132.5486338962688</v>
          </cell>
          <cell r="P172">
            <v>87.80620671646524</v>
          </cell>
          <cell r="Q172">
            <v>778.76316207855893</v>
          </cell>
          <cell r="R172">
            <v>817.75826992726434</v>
          </cell>
          <cell r="S172">
            <v>991.29249718489643</v>
          </cell>
          <cell r="T172">
            <v>1046.9643329302337</v>
          </cell>
          <cell r="U172">
            <v>1435.3985986236746</v>
          </cell>
          <cell r="V172">
            <v>1441.4746685743037</v>
          </cell>
          <cell r="W172">
            <v>1258.6095492166623</v>
          </cell>
          <cell r="X172">
            <v>1099.7852232966404</v>
          </cell>
          <cell r="Y172">
            <v>1096.9291536431115</v>
          </cell>
          <cell r="Z172">
            <v>1163.9918259309432</v>
          </cell>
          <cell r="AA172">
            <v>1253.1702777897303</v>
          </cell>
          <cell r="AB172">
            <v>804.82756476374163</v>
          </cell>
          <cell r="AC172">
            <v>632.74315513088152</v>
          </cell>
          <cell r="AD172">
            <v>680.53935276705761</v>
          </cell>
          <cell r="AE172">
            <v>3036.1381598338917</v>
          </cell>
          <cell r="AF172">
            <v>2944.1089596726079</v>
          </cell>
          <cell r="AG172">
            <v>2073.661566926005</v>
          </cell>
          <cell r="AH172">
            <v>1752.7521870098694</v>
          </cell>
          <cell r="AI172">
            <v>2010.9103677563517</v>
          </cell>
          <cell r="AJ172">
            <v>1908.3279603617966</v>
          </cell>
          <cell r="AK172">
            <v>1319.7240737093084</v>
          </cell>
          <cell r="AL172">
            <v>1108.7022064637217</v>
          </cell>
          <cell r="AM172">
            <v>373.64258930096253</v>
          </cell>
          <cell r="AN172">
            <v>388.38371946136374</v>
          </cell>
          <cell r="AO172">
            <v>520.88603736617154</v>
          </cell>
          <cell r="AP172">
            <v>378.49500001361514</v>
          </cell>
          <cell r="AQ172">
            <v>221.01318371819954</v>
          </cell>
          <cell r="AR172">
            <v>401.60493951619304</v>
          </cell>
        </row>
        <row r="173">
          <cell r="B173">
            <v>1171</v>
          </cell>
          <cell r="C173">
            <v>1132.664162352487</v>
          </cell>
          <cell r="D173">
            <v>1054.7224890239997</v>
          </cell>
          <cell r="E173">
            <v>831.93585175339797</v>
          </cell>
          <cell r="F173">
            <v>783.09649777185007</v>
          </cell>
          <cell r="G173">
            <v>1325.1463634133072</v>
          </cell>
          <cell r="H173">
            <v>1478.9042514343698</v>
          </cell>
          <cell r="I173">
            <v>528.20091923531834</v>
          </cell>
          <cell r="J173">
            <v>740.70884982744815</v>
          </cell>
          <cell r="K173">
            <v>702.78499432284548</v>
          </cell>
          <cell r="L173">
            <v>665.58947809669246</v>
          </cell>
          <cell r="M173">
            <v>757.6612576246165</v>
          </cell>
          <cell r="N173">
            <v>1046.0437579155991</v>
          </cell>
          <cell r="O173">
            <v>279.21564299210468</v>
          </cell>
          <cell r="P173">
            <v>205.60065161855832</v>
          </cell>
          <cell r="Q173">
            <v>2809.4915724331731</v>
          </cell>
          <cell r="R173">
            <v>2992.0462168395034</v>
          </cell>
          <cell r="S173">
            <v>2434.0251630283647</v>
          </cell>
          <cell r="T173">
            <v>2216.5839065597752</v>
          </cell>
          <cell r="U173">
            <v>3514.9608716235725</v>
          </cell>
          <cell r="V173">
            <v>4191.7711100805936</v>
          </cell>
          <cell r="W173">
            <v>2328.0369812791851</v>
          </cell>
          <cell r="X173">
            <v>2311.4928653208335</v>
          </cell>
          <cell r="Y173">
            <v>3377.2306783645395</v>
          </cell>
          <cell r="Z173">
            <v>2655.1086073432389</v>
          </cell>
          <cell r="AA173">
            <v>2896.3942819282452</v>
          </cell>
          <cell r="AB173">
            <v>3377.6467153116505</v>
          </cell>
          <cell r="AC173">
            <v>1332.8827443592036</v>
          </cell>
          <cell r="AD173">
            <v>1593.5016397279533</v>
          </cell>
          <cell r="AE173">
            <v>10953.271788086457</v>
          </cell>
          <cell r="AF173">
            <v>10772.022000505385</v>
          </cell>
          <cell r="AG173">
            <v>5091.6802536449422</v>
          </cell>
          <cell r="AH173">
            <v>3710.8449330264039</v>
          </cell>
          <cell r="AI173">
            <v>4924.2567644855744</v>
          </cell>
          <cell r="AJ173">
            <v>5549.3684260961154</v>
          </cell>
          <cell r="AK173">
            <v>2441.0798810416441</v>
          </cell>
          <cell r="AL173">
            <v>2330.234290950385</v>
          </cell>
          <cell r="AM173">
            <v>1150.3725752386445</v>
          </cell>
          <cell r="AN173">
            <v>885.91769591604282</v>
          </cell>
          <cell r="AO173">
            <v>1203.8997149091222</v>
          </cell>
          <cell r="AP173">
            <v>1588.4426050108673</v>
          </cell>
          <cell r="AQ173">
            <v>465.56751576861302</v>
          </cell>
          <cell r="AR173">
            <v>940.36902794797072</v>
          </cell>
        </row>
        <row r="174">
          <cell r="B174">
            <v>1172</v>
          </cell>
          <cell r="C174">
            <v>214.97476233271911</v>
          </cell>
          <cell r="D174">
            <v>193.2604169683076</v>
          </cell>
          <cell r="E174">
            <v>331.45507458443893</v>
          </cell>
          <cell r="F174">
            <v>353.15490777424588</v>
          </cell>
          <cell r="G174">
            <v>334.41385097774014</v>
          </cell>
          <cell r="H174">
            <v>289.6879491513518</v>
          </cell>
          <cell r="I174">
            <v>204.59090911591363</v>
          </cell>
          <cell r="J174">
            <v>250.64745994451872</v>
          </cell>
          <cell r="K174">
            <v>170.82150569574816</v>
          </cell>
          <cell r="L174">
            <v>223.5090071710122</v>
          </cell>
          <cell r="M174">
            <v>240.01464742004049</v>
          </cell>
          <cell r="N174">
            <v>175.94501556786469</v>
          </cell>
          <cell r="O174">
            <v>109.12211673909837</v>
          </cell>
          <cell r="P174">
            <v>65.62386984498545</v>
          </cell>
          <cell r="Q174">
            <v>533.22935706307101</v>
          </cell>
          <cell r="R174">
            <v>548.24288423956421</v>
          </cell>
          <cell r="S174">
            <v>969.7502400595065</v>
          </cell>
          <cell r="T174">
            <v>999.61816624425489</v>
          </cell>
          <cell r="U174">
            <v>887.03529932194749</v>
          </cell>
          <cell r="V174">
            <v>821.08464764598079</v>
          </cell>
          <cell r="W174">
            <v>901.73111236707598</v>
          </cell>
          <cell r="X174">
            <v>782.1829258655564</v>
          </cell>
          <cell r="Y174">
            <v>820.88211077410324</v>
          </cell>
          <cell r="Z174">
            <v>891.60166782607246</v>
          </cell>
          <cell r="AA174">
            <v>917.53015661103609</v>
          </cell>
          <cell r="AB174">
            <v>568.12164826875755</v>
          </cell>
          <cell r="AC174">
            <v>520.91274282081531</v>
          </cell>
          <cell r="AD174">
            <v>508.61582091327887</v>
          </cell>
          <cell r="AE174">
            <v>2078.883642366698</v>
          </cell>
          <cell r="AF174">
            <v>1973.794514740913</v>
          </cell>
          <cell r="AG174">
            <v>2028.5978235882735</v>
          </cell>
          <cell r="AH174">
            <v>1673.488648993133</v>
          </cell>
          <cell r="AI174">
            <v>1242.6851201350635</v>
          </cell>
          <cell r="AJ174">
            <v>1087.0109791637108</v>
          </cell>
          <cell r="AK174">
            <v>945.51662804732609</v>
          </cell>
          <cell r="AL174">
            <v>788.52481138627149</v>
          </cell>
          <cell r="AM174">
            <v>279.61378942460533</v>
          </cell>
          <cell r="AN174">
            <v>297.49656682622577</v>
          </cell>
          <cell r="AO174">
            <v>381.37566451386687</v>
          </cell>
          <cell r="AP174">
            <v>267.17673782997383</v>
          </cell>
          <cell r="AQ174">
            <v>181.95152771963845</v>
          </cell>
          <cell r="AR174">
            <v>300.14814744265567</v>
          </cell>
        </row>
        <row r="175">
          <cell r="B175">
            <v>1173</v>
          </cell>
          <cell r="C175">
            <v>160.63856190335201</v>
          </cell>
          <cell r="D175">
            <v>197.07696422704939</v>
          </cell>
          <cell r="E175">
            <v>227.4225829012486</v>
          </cell>
          <cell r="F175">
            <v>265.48032290663969</v>
          </cell>
          <cell r="G175">
            <v>253.60245187711763</v>
          </cell>
          <cell r="H175">
            <v>208.60033273916747</v>
          </cell>
          <cell r="I175">
            <v>137.6171864105456</v>
          </cell>
          <cell r="J175">
            <v>193.87071898926533</v>
          </cell>
          <cell r="K175">
            <v>156.43921924105965</v>
          </cell>
          <cell r="L175">
            <v>152.48067245040232</v>
          </cell>
          <cell r="M175">
            <v>169.67583214192231</v>
          </cell>
          <cell r="N175">
            <v>124.50424928480453</v>
          </cell>
          <cell r="O175">
            <v>93.623702486782321</v>
          </cell>
          <cell r="P175">
            <v>53.620429493951399</v>
          </cell>
          <cell r="Q175">
            <v>398.45233995741341</v>
          </cell>
          <cell r="R175">
            <v>559.06969973439118</v>
          </cell>
          <cell r="S175">
            <v>665.37857246549709</v>
          </cell>
          <cell r="T175">
            <v>751.45197678382885</v>
          </cell>
          <cell r="U175">
            <v>672.68244467712736</v>
          </cell>
          <cell r="V175">
            <v>591.25183221372686</v>
          </cell>
          <cell r="W175">
            <v>606.54551621598023</v>
          </cell>
          <cell r="X175">
            <v>605.00260506230131</v>
          </cell>
          <cell r="Y175">
            <v>751.76808666691284</v>
          </cell>
          <cell r="Z175">
            <v>608.26193802560965</v>
          </cell>
          <cell r="AA175">
            <v>648.63829983605763</v>
          </cell>
          <cell r="AB175">
            <v>402.02081935571755</v>
          </cell>
          <cell r="AC175">
            <v>446.92846063492453</v>
          </cell>
          <cell r="AD175">
            <v>415.58351906417846</v>
          </cell>
          <cell r="AE175">
            <v>1553.4329474328338</v>
          </cell>
          <cell r="AF175">
            <v>2012.7734229039302</v>
          </cell>
          <cell r="AG175">
            <v>1391.8898580349444</v>
          </cell>
          <cell r="AH175">
            <v>1258.0267104748768</v>
          </cell>
          <cell r="AI175">
            <v>942.38917573554704</v>
          </cell>
          <cell r="AJ175">
            <v>782.74174886787887</v>
          </cell>
          <cell r="AK175">
            <v>635.99765316326238</v>
          </cell>
          <cell r="AL175">
            <v>609.90792469299208</v>
          </cell>
          <cell r="AM175">
            <v>256.07175588610971</v>
          </cell>
          <cell r="AN175">
            <v>202.95592171209913</v>
          </cell>
          <cell r="AO175">
            <v>269.60951729675912</v>
          </cell>
          <cell r="AP175">
            <v>189.06269701657587</v>
          </cell>
          <cell r="AQ175">
            <v>156.109285700241</v>
          </cell>
          <cell r="AR175">
            <v>245.24723421075186</v>
          </cell>
        </row>
        <row r="176">
          <cell r="B176">
            <v>1174</v>
          </cell>
          <cell r="C176">
            <v>204.52237659116417</v>
          </cell>
          <cell r="D176">
            <v>197.15379024138556</v>
          </cell>
          <cell r="E176">
            <v>185.73818095925242</v>
          </cell>
          <cell r="F176">
            <v>178.90070362666762</v>
          </cell>
          <cell r="G176">
            <v>158.76551461776586</v>
          </cell>
          <cell r="H176">
            <v>205.90583725025016</v>
          </cell>
          <cell r="I176">
            <v>93.878527929943289</v>
          </cell>
          <cell r="J176">
            <v>105.88350053142324</v>
          </cell>
          <cell r="K176">
            <v>80.000136002023837</v>
          </cell>
          <cell r="L176">
            <v>90.672718341374406</v>
          </cell>
          <cell r="M176">
            <v>121.64461229405777</v>
          </cell>
          <cell r="N176">
            <v>91.742341559459035</v>
          </cell>
          <cell r="O176">
            <v>45.398137498191844</v>
          </cell>
          <cell r="P176">
            <v>38.168623544767463</v>
          </cell>
          <cell r="Q176">
            <v>507.30296985247219</v>
          </cell>
          <cell r="R176">
            <v>559.28764046092499</v>
          </cell>
          <cell r="S176">
            <v>543.42099242039274</v>
          </cell>
          <cell r="T176">
            <v>506.38512834547646</v>
          </cell>
          <cell r="U176">
            <v>421.1267427148141</v>
          </cell>
          <cell r="V176">
            <v>583.61461815086136</v>
          </cell>
          <cell r="W176">
            <v>413.76808863823953</v>
          </cell>
          <cell r="X176">
            <v>330.4253163582357</v>
          </cell>
          <cell r="Y176">
            <v>384.44035624251751</v>
          </cell>
          <cell r="Z176">
            <v>361.7033063801203</v>
          </cell>
          <cell r="AA176">
            <v>465.02411985601299</v>
          </cell>
          <cell r="AB176">
            <v>296.23351439979507</v>
          </cell>
          <cell r="AC176">
            <v>216.71563043155663</v>
          </cell>
          <cell r="AD176">
            <v>295.82476381245039</v>
          </cell>
          <cell r="AE176">
            <v>1977.8052948153945</v>
          </cell>
          <cell r="AF176">
            <v>2013.5580572748215</v>
          </cell>
          <cell r="AG176">
            <v>1136.7696515842504</v>
          </cell>
          <cell r="AH176">
            <v>847.75346519464665</v>
          </cell>
          <cell r="AI176">
            <v>589.97419523516169</v>
          </cell>
          <cell r="AJ176">
            <v>772.63105497004619</v>
          </cell>
          <cell r="AK176">
            <v>433.85949824425717</v>
          </cell>
          <cell r="AL176">
            <v>333.10438216265879</v>
          </cell>
          <cell r="AM176">
            <v>130.95038057943111</v>
          </cell>
          <cell r="AN176">
            <v>120.68785393834773</v>
          </cell>
          <cell r="AO176">
            <v>193.2894319028313</v>
          </cell>
          <cell r="AP176">
            <v>139.31295217218059</v>
          </cell>
          <cell r="AQ176">
            <v>75.697399576401068</v>
          </cell>
          <cell r="AR176">
            <v>174.57430770936915</v>
          </cell>
        </row>
        <row r="177">
          <cell r="B177">
            <v>1175</v>
          </cell>
          <cell r="C177">
            <v>1544.2435804758845</v>
          </cell>
          <cell r="D177">
            <v>1528.5500624732647</v>
          </cell>
          <cell r="E177">
            <v>1813.7352303810185</v>
          </cell>
          <cell r="F177">
            <v>1784.9992827999474</v>
          </cell>
          <cell r="G177">
            <v>2098.7752003174037</v>
          </cell>
          <cell r="H177">
            <v>1979.7581117487543</v>
          </cell>
          <cell r="I177">
            <v>1239.5334616868611</v>
          </cell>
          <cell r="J177">
            <v>1586.5675312194755</v>
          </cell>
          <cell r="K177">
            <v>1252.2330801130277</v>
          </cell>
          <cell r="L177">
            <v>1790.0460126646851</v>
          </cell>
          <cell r="M177">
            <v>2243.5932548189749</v>
          </cell>
          <cell r="N177">
            <v>1844.3434028794061</v>
          </cell>
          <cell r="O177">
            <v>1910.6871654172585</v>
          </cell>
          <cell r="P177">
            <v>978.09515199268014</v>
          </cell>
          <cell r="Q177">
            <v>3830.3845652890582</v>
          </cell>
          <cell r="R177">
            <v>4336.2045270363533</v>
          </cell>
          <cell r="S177">
            <v>5306.5115303229459</v>
          </cell>
          <cell r="T177">
            <v>5052.5071874703153</v>
          </cell>
          <cell r="U177">
            <v>5567.0172828665209</v>
          </cell>
          <cell r="V177">
            <v>5611.3794045336899</v>
          </cell>
          <cell r="W177">
            <v>5463.2236205072222</v>
          </cell>
          <cell r="X177">
            <v>4951.121523143448</v>
          </cell>
          <cell r="Y177">
            <v>6017.6014126418322</v>
          </cell>
          <cell r="Z177">
            <v>7140.6876643503665</v>
          </cell>
          <cell r="AA177">
            <v>8576.8285085655771</v>
          </cell>
          <cell r="AB177">
            <v>5955.3344585274745</v>
          </cell>
          <cell r="AC177">
            <v>9120.9859353233878</v>
          </cell>
          <cell r="AD177">
            <v>7580.6969299002567</v>
          </cell>
          <cell r="AE177">
            <v>14933.393503710324</v>
          </cell>
          <cell r="AF177">
            <v>15611.286450403184</v>
          </cell>
          <cell r="AG177">
            <v>11100.567235331284</v>
          </cell>
          <cell r="AH177">
            <v>8458.5431845000603</v>
          </cell>
          <cell r="AI177">
            <v>7799.0690407034926</v>
          </cell>
          <cell r="AJ177">
            <v>7428.7481058970725</v>
          </cell>
          <cell r="AK177">
            <v>5728.5023274517971</v>
          </cell>
          <cell r="AL177">
            <v>4991.2648769045618</v>
          </cell>
          <cell r="AM177">
            <v>2049.7514955575311</v>
          </cell>
          <cell r="AN177">
            <v>2382.5999227908737</v>
          </cell>
          <cell r="AO177">
            <v>3564.9985434346108</v>
          </cell>
          <cell r="AP177">
            <v>2800.6798159592399</v>
          </cell>
          <cell r="AQ177">
            <v>3185.9027219310906</v>
          </cell>
          <cell r="AR177">
            <v>4473.57719967925</v>
          </cell>
        </row>
        <row r="178">
          <cell r="B178">
            <v>1176</v>
          </cell>
          <cell r="C178">
            <v>416.28596679034752</v>
          </cell>
          <cell r="D178">
            <v>452.65230069093485</v>
          </cell>
          <cell r="E178">
            <v>457.40380539667183</v>
          </cell>
          <cell r="F178">
            <v>419.6458222108181</v>
          </cell>
          <cell r="G178">
            <v>564.24399396653348</v>
          </cell>
          <cell r="H178">
            <v>523.36040236182566</v>
          </cell>
          <cell r="I178">
            <v>269.08518119255712</v>
          </cell>
          <cell r="J178">
            <v>316.62393354185468</v>
          </cell>
          <cell r="K178">
            <v>229.91307876562249</v>
          </cell>
          <cell r="L178">
            <v>315.45330184901724</v>
          </cell>
          <cell r="M178">
            <v>314.80379280135969</v>
          </cell>
          <cell r="N178">
            <v>268.65393645676266</v>
          </cell>
          <cell r="O178">
            <v>179.907645804331</v>
          </cell>
          <cell r="P178">
            <v>96.987945061184945</v>
          </cell>
          <cell r="Q178">
            <v>1032.5672465795826</v>
          </cell>
          <cell r="R178">
            <v>1284.0881065115802</v>
          </cell>
          <cell r="S178">
            <v>1338.2430504154324</v>
          </cell>
          <cell r="T178">
            <v>1187.8231847724926</v>
          </cell>
          <cell r="U178">
            <v>1496.6615127195512</v>
          </cell>
          <cell r="V178">
            <v>1483.4003030640501</v>
          </cell>
          <cell r="W178">
            <v>1185.9885701020492</v>
          </cell>
          <cell r="X178">
            <v>988.072389768677</v>
          </cell>
          <cell r="Y178">
            <v>1104.8464455514659</v>
          </cell>
          <cell r="Z178">
            <v>1258.3774301078945</v>
          </cell>
          <cell r="AA178">
            <v>1203.4347754005548</v>
          </cell>
          <cell r="AB178">
            <v>867.47622091536368</v>
          </cell>
          <cell r="AC178">
            <v>858.81934873420005</v>
          </cell>
          <cell r="AD178">
            <v>751.70213845223293</v>
          </cell>
          <cell r="AE178">
            <v>4025.6357421521602</v>
          </cell>
          <cell r="AF178">
            <v>4622.998553993265</v>
          </cell>
          <cell r="AG178">
            <v>2799.4393064943129</v>
          </cell>
          <cell r="AH178">
            <v>1988.5679190847372</v>
          </cell>
          <cell r="AI178">
            <v>2096.7361650174671</v>
          </cell>
          <cell r="AJ178">
            <v>1963.8321341755648</v>
          </cell>
          <cell r="AK178">
            <v>1243.5768249826917</v>
          </cell>
          <cell r="AL178">
            <v>996.08361294279337</v>
          </cell>
          <cell r="AM178">
            <v>376.33942477029456</v>
          </cell>
          <cell r="AN178">
            <v>419.8769234488866</v>
          </cell>
          <cell r="AO178">
            <v>500.21324515663588</v>
          </cell>
          <cell r="AP178">
            <v>407.95746396130795</v>
          </cell>
          <cell r="AQ178">
            <v>299.98016883054919</v>
          </cell>
          <cell r="AR178">
            <v>443.6000513707769</v>
          </cell>
        </row>
        <row r="179">
          <cell r="B179">
            <v>1177</v>
          </cell>
          <cell r="C179">
            <v>256.47338793120542</v>
          </cell>
          <cell r="D179">
            <v>216.4173090275095</v>
          </cell>
          <cell r="E179">
            <v>281.2628668904199</v>
          </cell>
          <cell r="F179">
            <v>283.27463927227348</v>
          </cell>
          <cell r="G179">
            <v>412.65462740269481</v>
          </cell>
          <cell r="H179">
            <v>407.41718943284951</v>
          </cell>
          <cell r="I179">
            <v>235.38583887565855</v>
          </cell>
          <cell r="J179">
            <v>250.73028256274588</v>
          </cell>
          <cell r="K179">
            <v>197.12046469270931</v>
          </cell>
          <cell r="L179">
            <v>257.91486370163369</v>
          </cell>
          <cell r="M179">
            <v>328.16765869983595</v>
          </cell>
          <cell r="N179">
            <v>262.41973519525283</v>
          </cell>
          <cell r="O179">
            <v>148.00650866373593</v>
          </cell>
          <cell r="P179">
            <v>101.2738873938215</v>
          </cell>
          <cell r="Q179">
            <v>636.16369785156667</v>
          </cell>
          <cell r="R179">
            <v>613.93456333101028</v>
          </cell>
          <cell r="S179">
            <v>822.9010614146589</v>
          </cell>
          <cell r="T179">
            <v>801.81945435079956</v>
          </cell>
          <cell r="U179">
            <v>1094.5695576440135</v>
          </cell>
          <cell r="V179">
            <v>1154.7736121242999</v>
          </cell>
          <cell r="W179">
            <v>1037.459265624306</v>
          </cell>
          <cell r="X179">
            <v>782.44138624599316</v>
          </cell>
          <cell r="Y179">
            <v>947.26166049566052</v>
          </cell>
          <cell r="Z179">
            <v>1028.8503606369866</v>
          </cell>
          <cell r="AA179">
            <v>1254.5222823613235</v>
          </cell>
          <cell r="AB179">
            <v>847.34615536677745</v>
          </cell>
          <cell r="AC179">
            <v>706.53391528039447</v>
          </cell>
          <cell r="AD179">
            <v>784.92020503456354</v>
          </cell>
          <cell r="AE179">
            <v>2480.19034926223</v>
          </cell>
          <cell r="AF179">
            <v>2210.2989538904753</v>
          </cell>
          <cell r="AG179">
            <v>1721.4074647837385</v>
          </cell>
          <cell r="AH179">
            <v>1342.3483092943864</v>
          </cell>
          <cell r="AI179">
            <v>1533.4286056899643</v>
          </cell>
          <cell r="AJ179">
            <v>1528.772457780583</v>
          </cell>
          <cell r="AK179">
            <v>1087.8353570329409</v>
          </cell>
          <cell r="AL179">
            <v>788.78536734574755</v>
          </cell>
          <cell r="AM179">
            <v>322.66194986032997</v>
          </cell>
          <cell r="AN179">
            <v>343.29169752869473</v>
          </cell>
          <cell r="AO179">
            <v>521.44800433608759</v>
          </cell>
          <cell r="AP179">
            <v>398.49067940563384</v>
          </cell>
          <cell r="AQ179">
            <v>246.7878297137876</v>
          </cell>
          <cell r="AR179">
            <v>463.20294364496993</v>
          </cell>
        </row>
        <row r="180">
          <cell r="B180">
            <v>1178</v>
          </cell>
          <cell r="C180">
            <v>546.47516427852224</v>
          </cell>
          <cell r="D180">
            <v>538.23969047619278</v>
          </cell>
          <cell r="E180">
            <v>495.24009756448328</v>
          </cell>
          <cell r="F180">
            <v>474.63602096041762</v>
          </cell>
          <cell r="G180">
            <v>398.05144683084387</v>
          </cell>
          <cell r="H180">
            <v>452.32913269370806</v>
          </cell>
          <cell r="I180">
            <v>231.01435518551619</v>
          </cell>
          <cell r="J180">
            <v>248.08304819737725</v>
          </cell>
          <cell r="K180">
            <v>164.88296121040668</v>
          </cell>
          <cell r="L180">
            <v>223.01173186879123</v>
          </cell>
          <cell r="M180">
            <v>203.75628148923653</v>
          </cell>
          <cell r="N180">
            <v>141.62012139852521</v>
          </cell>
          <cell r="O180">
            <v>126.73912630621705</v>
          </cell>
          <cell r="P180">
            <v>85.970908871987859</v>
          </cell>
          <cell r="Q180">
            <v>1355.4921393431962</v>
          </cell>
          <cell r="R180">
            <v>1526.8831815015117</v>
          </cell>
          <cell r="S180">
            <v>1448.9420748871471</v>
          </cell>
          <cell r="T180">
            <v>1343.4749976891653</v>
          </cell>
          <cell r="U180">
            <v>1055.8345094044403</v>
          </cell>
          <cell r="V180">
            <v>1282.070958166719</v>
          </cell>
          <cell r="W180">
            <v>1018.1920221889036</v>
          </cell>
          <cell r="X180">
            <v>774.18029506312541</v>
          </cell>
          <cell r="Y180">
            <v>792.34445732000222</v>
          </cell>
          <cell r="Z180">
            <v>889.61798271896771</v>
          </cell>
          <cell r="AA180">
            <v>778.92134865470553</v>
          </cell>
          <cell r="AB180">
            <v>457.28750278758554</v>
          </cell>
          <cell r="AC180">
            <v>605.01049539511314</v>
          </cell>
          <cell r="AD180">
            <v>666.31493226283828</v>
          </cell>
          <cell r="AE180">
            <v>5284.612331469787</v>
          </cell>
          <cell r="AF180">
            <v>5497.1140254342563</v>
          </cell>
          <cell r="AG180">
            <v>3031.0080041240089</v>
          </cell>
          <cell r="AH180">
            <v>2249.1489598334565</v>
          </cell>
          <cell r="AI180">
            <v>1479.1630447682892</v>
          </cell>
          <cell r="AJ180">
            <v>1697.2978505804895</v>
          </cell>
          <cell r="AK180">
            <v>1067.6325506808489</v>
          </cell>
          <cell r="AL180">
            <v>780.45729580211571</v>
          </cell>
          <cell r="AM180">
            <v>269.89312269444281</v>
          </cell>
          <cell r="AN180">
            <v>296.83467987566985</v>
          </cell>
          <cell r="AO180">
            <v>323.762270707749</v>
          </cell>
          <cell r="AP180">
            <v>215.05356047866161</v>
          </cell>
          <cell r="AQ180">
            <v>211.3263410056808</v>
          </cell>
          <cell r="AR180">
            <v>393.21071879549169</v>
          </cell>
        </row>
        <row r="181">
          <cell r="B181">
            <v>1179</v>
          </cell>
          <cell r="C181">
            <v>151.80723361712381</v>
          </cell>
          <cell r="D181">
            <v>125.05304852463198</v>
          </cell>
          <cell r="E181">
            <v>215.44870077450963</v>
          </cell>
          <cell r="F181">
            <v>190.90365278320508</v>
          </cell>
          <cell r="G181">
            <v>148.1080679204774</v>
          </cell>
          <cell r="H181">
            <v>143.5277746717</v>
          </cell>
          <cell r="I181">
            <v>88.323408634530125</v>
          </cell>
          <cell r="J181">
            <v>103.23045005268564</v>
          </cell>
          <cell r="K181">
            <v>71.398542472460107</v>
          </cell>
          <cell r="L181">
            <v>93.340122888217508</v>
          </cell>
          <cell r="M181">
            <v>157.31814720325875</v>
          </cell>
          <cell r="N181">
            <v>89.839671648328959</v>
          </cell>
          <cell r="O181">
            <v>46.955536677810564</v>
          </cell>
          <cell r="P181">
            <v>31.839635177794513</v>
          </cell>
          <cell r="Q181">
            <v>376.54686857566105</v>
          </cell>
          <cell r="R181">
            <v>354.75160967564995</v>
          </cell>
          <cell r="S181">
            <v>630.34614738826008</v>
          </cell>
          <cell r="T181">
            <v>540.35992456450833</v>
          </cell>
          <cell r="U181">
            <v>392.85778377816331</v>
          </cell>
          <cell r="V181">
            <v>406.81171805373521</v>
          </cell>
          <cell r="W181">
            <v>389.28399047752089</v>
          </cell>
          <cell r="X181">
            <v>322.14607512280753</v>
          </cell>
          <cell r="Y181">
            <v>343.10543050345177</v>
          </cell>
          <cell r="Z181">
            <v>372.34387238161708</v>
          </cell>
          <cell r="AA181">
            <v>601.39723051382305</v>
          </cell>
          <cell r="AB181">
            <v>290.08984523966672</v>
          </cell>
          <cell r="AC181">
            <v>224.15013685944922</v>
          </cell>
          <cell r="AD181">
            <v>246.7721306559113</v>
          </cell>
          <cell r="AE181">
            <v>1468.0308113151284</v>
          </cell>
          <cell r="AF181">
            <v>1277.1835283270905</v>
          </cell>
          <cell r="AG181">
            <v>1318.6063481877682</v>
          </cell>
          <cell r="AH181">
            <v>904.63161901814567</v>
          </cell>
          <cell r="AI181">
            <v>550.37101973680433</v>
          </cell>
          <cell r="AJ181">
            <v>538.5666450403844</v>
          </cell>
          <cell r="AK181">
            <v>408.18652143753189</v>
          </cell>
          <cell r="AL181">
            <v>324.75801340708517</v>
          </cell>
          <cell r="AM181">
            <v>116.87063018678869</v>
          </cell>
          <cell r="AN181">
            <v>124.23824192971549</v>
          </cell>
          <cell r="AO181">
            <v>249.97354775908374</v>
          </cell>
          <cell r="AP181">
            <v>136.4237021506197</v>
          </cell>
          <cell r="AQ181">
            <v>78.294225668754592</v>
          </cell>
          <cell r="AR181">
            <v>145.62700335166664</v>
          </cell>
        </row>
        <row r="182">
          <cell r="B182">
            <v>1180</v>
          </cell>
          <cell r="C182">
            <v>306.99041095745923</v>
          </cell>
          <cell r="D182">
            <v>271.68693643296825</v>
          </cell>
          <cell r="E182">
            <v>321.14904189107637</v>
          </cell>
          <cell r="F182">
            <v>310.17672094987927</v>
          </cell>
          <cell r="G182">
            <v>460.47730705552021</v>
          </cell>
          <cell r="H182">
            <v>403.6528514135199</v>
          </cell>
          <cell r="I182">
            <v>212.00415764632533</v>
          </cell>
          <cell r="J182">
            <v>261.13382360601878</v>
          </cell>
          <cell r="K182">
            <v>223.75275213872402</v>
          </cell>
          <cell r="L182">
            <v>302.72659472400858</v>
          </cell>
          <cell r="M182">
            <v>341.84426986899393</v>
          </cell>
          <cell r="N182">
            <v>270.61238600761902</v>
          </cell>
          <cell r="O182">
            <v>198.02113465416471</v>
          </cell>
          <cell r="P182">
            <v>102.41595352019731</v>
          </cell>
          <cell r="Q182">
            <v>761.467521503846</v>
          </cell>
          <cell r="R182">
            <v>770.72393807702338</v>
          </cell>
          <cell r="S182">
            <v>939.59750309815558</v>
          </cell>
          <cell r="T182">
            <v>877.96680205214329</v>
          </cell>
          <cell r="U182">
            <v>1221.4195814579055</v>
          </cell>
          <cell r="V182">
            <v>1144.1040617847834</v>
          </cell>
          <cell r="W182">
            <v>934.40488498223363</v>
          </cell>
          <cell r="X182">
            <v>814.90719369678811</v>
          </cell>
          <cell r="Y182">
            <v>1075.2430188403514</v>
          </cell>
          <cell r="Z182">
            <v>1207.6092152506305</v>
          </cell>
          <cell r="AA182">
            <v>1306.8053547605875</v>
          </cell>
          <cell r="AB182">
            <v>873.80000100821064</v>
          </cell>
          <cell r="AC182">
            <v>945.28712850959346</v>
          </cell>
          <cell r="AD182">
            <v>793.7717540482987</v>
          </cell>
          <cell r="AE182">
            <v>2968.7082184798342</v>
          </cell>
          <cell r="AF182">
            <v>2774.7750588062481</v>
          </cell>
          <cell r="AG182">
            <v>1965.5220190684699</v>
          </cell>
          <cell r="AH182">
            <v>1469.8287076428037</v>
          </cell>
          <cell r="AI182">
            <v>1711.1381480303855</v>
          </cell>
          <cell r="AJ182">
            <v>1514.6473387748326</v>
          </cell>
          <cell r="AK182">
            <v>979.77694676647502</v>
          </cell>
          <cell r="AL182">
            <v>821.51440533684445</v>
          </cell>
          <cell r="AM182">
            <v>366.25572795925984</v>
          </cell>
          <cell r="AN182">
            <v>402.93733016531002</v>
          </cell>
          <cell r="AO182">
            <v>543.17970583431816</v>
          </cell>
          <cell r="AP182">
            <v>410.93141670736088</v>
          </cell>
          <cell r="AQ182">
            <v>330.18281763399756</v>
          </cell>
          <cell r="AR182">
            <v>468.42648551926709</v>
          </cell>
        </row>
        <row r="183">
          <cell r="B183">
            <v>1181</v>
          </cell>
          <cell r="C183">
            <v>926.00677138212654</v>
          </cell>
          <cell r="D183">
            <v>903.30946994670217</v>
          </cell>
          <cell r="E183">
            <v>905.52240887607729</v>
          </cell>
          <cell r="F183">
            <v>1071.8958910995286</v>
          </cell>
          <cell r="G183">
            <v>1075.407405591583</v>
          </cell>
          <cell r="H183">
            <v>1131.5994151465006</v>
          </cell>
          <cell r="I183">
            <v>370.82245304445752</v>
          </cell>
          <cell r="J183">
            <v>439.46592262758139</v>
          </cell>
          <cell r="K183">
            <v>346.98733559511169</v>
          </cell>
          <cell r="L183">
            <v>431.8731710416813</v>
          </cell>
          <cell r="M183">
            <v>468.38756276304639</v>
          </cell>
          <cell r="N183">
            <v>482.28666962775463</v>
          </cell>
          <cell r="O183">
            <v>273.74313203426902</v>
          </cell>
          <cell r="P183">
            <v>204.323630659017</v>
          </cell>
          <cell r="Q183">
            <v>2296.8928537570441</v>
          </cell>
          <cell r="R183">
            <v>2562.5164062732219</v>
          </cell>
          <cell r="S183">
            <v>2649.3200458245897</v>
          </cell>
          <cell r="T183">
            <v>3034.0413837618521</v>
          </cell>
          <cell r="U183">
            <v>2852.5263744995591</v>
          </cell>
          <cell r="V183">
            <v>3207.3785250090609</v>
          </cell>
          <cell r="W183">
            <v>1634.3939450653593</v>
          </cell>
          <cell r="X183">
            <v>1371.4192086970916</v>
          </cell>
          <cell r="Y183">
            <v>1667.4463516468534</v>
          </cell>
          <cell r="Z183">
            <v>1722.7889133590033</v>
          </cell>
          <cell r="AA183">
            <v>1790.5561949497751</v>
          </cell>
          <cell r="AB183">
            <v>1557.2904796571784</v>
          </cell>
          <cell r="AC183">
            <v>1306.7587946196752</v>
          </cell>
          <cell r="AD183">
            <v>1583.6041273563903</v>
          </cell>
          <cell r="AE183">
            <v>8954.8201326426461</v>
          </cell>
          <cell r="AF183">
            <v>9225.6205635047572</v>
          </cell>
          <cell r="AG183">
            <v>5542.0505785270634</v>
          </cell>
          <cell r="AH183">
            <v>5079.3732924819769</v>
          </cell>
          <cell r="AI183">
            <v>3996.2243702060914</v>
          </cell>
          <cell r="AJ183">
            <v>4246.1586402988969</v>
          </cell>
          <cell r="AK183">
            <v>1713.7554983353916</v>
          </cell>
          <cell r="AL183">
            <v>1382.5385815891068</v>
          </cell>
          <cell r="AM183">
            <v>567.97558008242856</v>
          </cell>
          <cell r="AN183">
            <v>574.83493535878756</v>
          </cell>
          <cell r="AO183">
            <v>744.25298588619455</v>
          </cell>
          <cell r="AP183">
            <v>732.36390740676688</v>
          </cell>
          <cell r="AQ183">
            <v>456.4425852870923</v>
          </cell>
          <cell r="AR183">
            <v>934.52823440505438</v>
          </cell>
        </row>
        <row r="184">
          <cell r="B184">
            <v>1182</v>
          </cell>
          <cell r="C184">
            <v>172.54628258481716</v>
          </cell>
          <cell r="D184">
            <v>147.23167401104899</v>
          </cell>
          <cell r="E184">
            <v>169.6053222352549</v>
          </cell>
          <cell r="F184">
            <v>188.37120182586435</v>
          </cell>
          <cell r="G184">
            <v>204.85142452761221</v>
          </cell>
          <cell r="H184">
            <v>190.29086229585198</v>
          </cell>
          <cell r="I184">
            <v>104.09751187508212</v>
          </cell>
          <cell r="J184">
            <v>129.49297324223875</v>
          </cell>
          <cell r="K184">
            <v>93.482918014621347</v>
          </cell>
          <cell r="L184">
            <v>107.90774261412749</v>
          </cell>
          <cell r="M184">
            <v>134.97865835621653</v>
          </cell>
          <cell r="N184">
            <v>84.548070064847735</v>
          </cell>
          <cell r="O184">
            <v>48.68703069354229</v>
          </cell>
          <cell r="P184">
            <v>31.707387632872848</v>
          </cell>
          <cell r="Q184">
            <v>427.98858027773997</v>
          </cell>
          <cell r="R184">
            <v>417.66813337918904</v>
          </cell>
          <cell r="S184">
            <v>496.22049733050045</v>
          </cell>
          <cell r="T184">
            <v>533.19172747492212</v>
          </cell>
          <cell r="U184">
            <v>543.36997149221895</v>
          </cell>
          <cell r="V184">
            <v>539.35590374457377</v>
          </cell>
          <cell r="W184">
            <v>458.80809456973759</v>
          </cell>
          <cell r="X184">
            <v>404.10221077869528</v>
          </cell>
          <cell r="Y184">
            <v>449.23181509618831</v>
          </cell>
          <cell r="Z184">
            <v>430.45568723988583</v>
          </cell>
          <cell r="AA184">
            <v>515.99763127784047</v>
          </cell>
          <cell r="AB184">
            <v>273.00340829863643</v>
          </cell>
          <cell r="AC184">
            <v>232.41571421320552</v>
          </cell>
          <cell r="AD184">
            <v>245.74715005383788</v>
          </cell>
          <cell r="AE184">
            <v>1668.5849098025199</v>
          </cell>
          <cell r="AF184">
            <v>1503.6967999856199</v>
          </cell>
          <cell r="AG184">
            <v>1038.0320409539411</v>
          </cell>
          <cell r="AH184">
            <v>892.63114036714342</v>
          </cell>
          <cell r="AI184">
            <v>761.22988433239129</v>
          </cell>
          <cell r="AJ184">
            <v>714.03818196817679</v>
          </cell>
          <cell r="AK184">
            <v>481.08651963846364</v>
          </cell>
          <cell r="AL184">
            <v>407.37864379030884</v>
          </cell>
          <cell r="AM184">
            <v>153.02003600819796</v>
          </cell>
          <cell r="AN184">
            <v>143.62813994833229</v>
          </cell>
          <cell r="AO184">
            <v>214.4768083078836</v>
          </cell>
          <cell r="AP184">
            <v>128.388277876693</v>
          </cell>
          <cell r="AQ184">
            <v>81.181339581262819</v>
          </cell>
          <cell r="AR184">
            <v>145.02213418278279</v>
          </cell>
        </row>
        <row r="185">
          <cell r="B185">
            <v>1183</v>
          </cell>
          <cell r="C185">
            <v>1211.7655662773152</v>
          </cell>
          <cell r="D185">
            <v>1141.371289748851</v>
          </cell>
          <cell r="E185">
            <v>1400.3582206034839</v>
          </cell>
          <cell r="F185">
            <v>1516.30187783358</v>
          </cell>
          <cell r="G185">
            <v>1747.6171495507108</v>
          </cell>
          <cell r="H185">
            <v>1776.8351287674516</v>
          </cell>
          <cell r="I185">
            <v>1040.4093010826191</v>
          </cell>
          <cell r="J185">
            <v>1417.1790080738856</v>
          </cell>
          <cell r="K185">
            <v>1007.0262475409842</v>
          </cell>
          <cell r="L185">
            <v>1383.9923306250842</v>
          </cell>
          <cell r="M185">
            <v>1545.2484130976554</v>
          </cell>
          <cell r="N185">
            <v>1256.6271087819091</v>
          </cell>
          <cell r="O185">
            <v>958.00849376833344</v>
          </cell>
          <cell r="P185">
            <v>528.57732808789149</v>
          </cell>
          <cell r="Q185">
            <v>3005.6968864892528</v>
          </cell>
          <cell r="R185">
            <v>3237.8523119028396</v>
          </cell>
          <cell r="S185">
            <v>4097.0792868448871</v>
          </cell>
          <cell r="T185">
            <v>4291.9491396722951</v>
          </cell>
          <cell r="U185">
            <v>4635.5678654442772</v>
          </cell>
          <cell r="V185">
            <v>5036.2193177279287</v>
          </cell>
          <cell r="W185">
            <v>4585.5871135053712</v>
          </cell>
          <cell r="X185">
            <v>4422.519275702397</v>
          </cell>
          <cell r="Y185">
            <v>4839.2608900118339</v>
          </cell>
          <cell r="Z185">
            <v>5520.8954925904964</v>
          </cell>
          <cell r="AA185">
            <v>5907.1895557740208</v>
          </cell>
          <cell r="AB185">
            <v>4057.6146019039275</v>
          </cell>
          <cell r="AC185">
            <v>4573.2143679695982</v>
          </cell>
          <cell r="AD185">
            <v>4096.7226144484021</v>
          </cell>
          <cell r="AE185">
            <v>11718.21095081969</v>
          </cell>
          <cell r="AF185">
            <v>11656.977803988082</v>
          </cell>
          <cell r="AG185">
            <v>8570.5842401772734</v>
          </cell>
          <cell r="AH185">
            <v>7185.2717465944797</v>
          </cell>
          <cell r="AI185">
            <v>6494.1623114291442</v>
          </cell>
          <cell r="AJ185">
            <v>6667.3097682944208</v>
          </cell>
          <cell r="AK185">
            <v>4808.2502707457616</v>
          </cell>
          <cell r="AL185">
            <v>4458.376758692868</v>
          </cell>
          <cell r="AM185">
            <v>1648.3780773276715</v>
          </cell>
          <cell r="AN185">
            <v>1842.1314294495628</v>
          </cell>
          <cell r="AO185">
            <v>2455.3507326274544</v>
          </cell>
          <cell r="AP185">
            <v>1908.2184880853388</v>
          </cell>
          <cell r="AQ185">
            <v>1597.3948656650505</v>
          </cell>
          <cell r="AR185">
            <v>2417.5883894157837</v>
          </cell>
        </row>
        <row r="186">
          <cell r="B186">
            <v>1184</v>
          </cell>
          <cell r="C186">
            <v>1162.5554672584028</v>
          </cell>
          <cell r="D186">
            <v>1006.9326937738065</v>
          </cell>
          <cell r="E186">
            <v>1191.4551456226056</v>
          </cell>
          <cell r="F186">
            <v>1552.9709586499189</v>
          </cell>
          <cell r="G186">
            <v>1219.5386838977074</v>
          </cell>
          <cell r="H186">
            <v>1062.6064388350362</v>
          </cell>
          <cell r="I186">
            <v>577.68822112435601</v>
          </cell>
          <cell r="J186">
            <v>684.94084200797909</v>
          </cell>
          <cell r="K186">
            <v>496.82035545310026</v>
          </cell>
          <cell r="L186">
            <v>617.79868085740668</v>
          </cell>
          <cell r="M186">
            <v>655.3787979854543</v>
          </cell>
          <cell r="N186">
            <v>632.18526403352553</v>
          </cell>
          <cell r="O186">
            <v>532.87171876933644</v>
          </cell>
          <cell r="P186">
            <v>315.86511160814155</v>
          </cell>
          <cell r="Q186">
            <v>2883.634793357352</v>
          </cell>
          <cell r="R186">
            <v>2856.4756970393687</v>
          </cell>
          <cell r="S186">
            <v>3485.8839163535317</v>
          </cell>
          <cell r="T186">
            <v>4395.7423434946895</v>
          </cell>
          <cell r="U186">
            <v>3234.8356933873047</v>
          </cell>
          <cell r="V186">
            <v>3011.8264704251501</v>
          </cell>
          <cell r="W186">
            <v>2546.151461405791</v>
          </cell>
          <cell r="X186">
            <v>2137.4604472960064</v>
          </cell>
          <cell r="Y186">
            <v>2387.4683717299208</v>
          </cell>
          <cell r="Z186">
            <v>2464.4659345283453</v>
          </cell>
          <cell r="AA186">
            <v>2505.3879736880481</v>
          </cell>
          <cell r="AB186">
            <v>2041.3089456087121</v>
          </cell>
          <cell r="AC186">
            <v>2543.7526038781521</v>
          </cell>
          <cell r="AD186">
            <v>2448.1030060849948</v>
          </cell>
          <cell r="AE186">
            <v>11242.331509067693</v>
          </cell>
          <cell r="AF186">
            <v>10283.938422889532</v>
          </cell>
          <cell r="AG186">
            <v>7292.0389538261088</v>
          </cell>
          <cell r="AH186">
            <v>7359.0348436498443</v>
          </cell>
          <cell r="AI186">
            <v>4531.81760108871</v>
          </cell>
          <cell r="AJ186">
            <v>3987.2727496174002</v>
          </cell>
          <cell r="AK186">
            <v>2669.785384211254</v>
          </cell>
          <cell r="AL186">
            <v>2154.7908300153777</v>
          </cell>
          <cell r="AM186">
            <v>813.23380030936289</v>
          </cell>
          <cell r="AN186">
            <v>822.30684512962421</v>
          </cell>
          <cell r="AO186">
            <v>1041.3761296517118</v>
          </cell>
          <cell r="AP186">
            <v>959.98852825420749</v>
          </cell>
          <cell r="AQ186">
            <v>888.51670226014551</v>
          </cell>
          <cell r="AR186">
            <v>1444.6927362695881</v>
          </cell>
        </row>
        <row r="187">
          <cell r="B187">
            <v>1185</v>
          </cell>
          <cell r="C187">
            <v>106.3309864545156</v>
          </cell>
          <cell r="D187">
            <v>113.33407299658947</v>
          </cell>
          <cell r="E187">
            <v>118.47232722848298</v>
          </cell>
          <cell r="F187">
            <v>114.21843955707924</v>
          </cell>
          <cell r="G187">
            <v>195.97554002025612</v>
          </cell>
          <cell r="H187">
            <v>276.48409980785209</v>
          </cell>
          <cell r="I187">
            <v>115.99387519694658</v>
          </cell>
          <cell r="J187">
            <v>154.70793774096327</v>
          </cell>
          <cell r="K187">
            <v>102.7322685143985</v>
          </cell>
          <cell r="L187">
            <v>138.5825120776579</v>
          </cell>
          <cell r="M187">
            <v>152.03093521568817</v>
          </cell>
          <cell r="N187">
            <v>119.68003959623726</v>
          </cell>
          <cell r="O187">
            <v>81.451795667181116</v>
          </cell>
          <cell r="P187">
            <v>50.378056824987326</v>
          </cell>
          <cell r="Q187">
            <v>263.7463250466119</v>
          </cell>
          <cell r="R187">
            <v>321.50711478831613</v>
          </cell>
          <cell r="S187">
            <v>346.61882282016973</v>
          </cell>
          <cell r="T187">
            <v>323.29956228249284</v>
          </cell>
          <cell r="U187">
            <v>519.82661990044016</v>
          </cell>
          <cell r="V187">
            <v>783.6599704457783</v>
          </cell>
          <cell r="W187">
            <v>511.24112288806833</v>
          </cell>
          <cell r="X187">
            <v>482.78928269865071</v>
          </cell>
          <cell r="Y187">
            <v>493.67953454826875</v>
          </cell>
          <cell r="Z187">
            <v>552.82066912599873</v>
          </cell>
          <cell r="AA187">
            <v>581.18522889168241</v>
          </cell>
          <cell r="AB187">
            <v>386.44357807373416</v>
          </cell>
          <cell r="AC187">
            <v>388.8238201071253</v>
          </cell>
          <cell r="AD187">
            <v>390.45360763671403</v>
          </cell>
          <cell r="AE187">
            <v>1028.2590664055995</v>
          </cell>
          <cell r="AF187">
            <v>1157.4960621687903</v>
          </cell>
          <cell r="AG187">
            <v>725.08380048926654</v>
          </cell>
          <cell r="AH187">
            <v>541.2448132440187</v>
          </cell>
          <cell r="AI187">
            <v>728.24701124540604</v>
          </cell>
          <cell r="AJ187">
            <v>1037.4654967035171</v>
          </cell>
          <cell r="AK187">
            <v>536.06554770340267</v>
          </cell>
          <cell r="AL187">
            <v>486.70370509302205</v>
          </cell>
          <cell r="AM187">
            <v>168.16008487046147</v>
          </cell>
          <cell r="AN187">
            <v>184.45709229835546</v>
          </cell>
          <cell r="AO187">
            <v>241.57233555449454</v>
          </cell>
          <cell r="AP187">
            <v>181.73701857641569</v>
          </cell>
          <cell r="AQ187">
            <v>135.81370211673448</v>
          </cell>
          <cell r="AR187">
            <v>230.41738415455882</v>
          </cell>
        </row>
        <row r="188">
          <cell r="B188">
            <v>1186</v>
          </cell>
          <cell r="C188">
            <v>537.68871788442345</v>
          </cell>
          <cell r="D188">
            <v>469.69303358463941</v>
          </cell>
          <cell r="E188">
            <v>539.09240156033411</v>
          </cell>
          <cell r="F188">
            <v>550.07385783216944</v>
          </cell>
          <cell r="G188">
            <v>628.69787614504673</v>
          </cell>
          <cell r="H188">
            <v>636.3464270408715</v>
          </cell>
          <cell r="I188">
            <v>340.95831149938306</v>
          </cell>
          <cell r="J188">
            <v>401.19257900256554</v>
          </cell>
          <cell r="K188">
            <v>301.07927439656527</v>
          </cell>
          <cell r="L188">
            <v>369.63672649455634</v>
          </cell>
          <cell r="M188">
            <v>468.33481208550739</v>
          </cell>
          <cell r="N188">
            <v>316.07952276753502</v>
          </cell>
          <cell r="O188">
            <v>189.61669593208126</v>
          </cell>
          <cell r="P188">
            <v>119.69117087273625</v>
          </cell>
          <cell r="Q188">
            <v>1333.6979942502801</v>
          </cell>
          <cell r="R188">
            <v>1332.4294104255248</v>
          </cell>
          <cell r="S188">
            <v>1577.2423652974098</v>
          </cell>
          <cell r="T188">
            <v>1557.004614577228</v>
          </cell>
          <cell r="U188">
            <v>1667.6259285280478</v>
          </cell>
          <cell r="V188">
            <v>1803.6452098138463</v>
          </cell>
          <cell r="W188">
            <v>1502.7682257619147</v>
          </cell>
          <cell r="X188">
            <v>1251.9815096041132</v>
          </cell>
          <cell r="Y188">
            <v>1446.8353341715078</v>
          </cell>
          <cell r="Z188">
            <v>1474.520986888708</v>
          </cell>
          <cell r="AA188">
            <v>1790.3545391844125</v>
          </cell>
          <cell r="AB188">
            <v>1020.6121433967579</v>
          </cell>
          <cell r="AC188">
            <v>905.16712939834702</v>
          </cell>
          <cell r="AD188">
            <v>927.66280430138465</v>
          </cell>
          <cell r="AE188">
            <v>5199.6442194690235</v>
          </cell>
          <cell r="AF188">
            <v>4797.0378406738628</v>
          </cell>
          <cell r="AG188">
            <v>3299.3963778933539</v>
          </cell>
          <cell r="AH188">
            <v>2606.6248462797926</v>
          </cell>
          <cell r="AI188">
            <v>2336.2474175687507</v>
          </cell>
          <cell r="AJ188">
            <v>2387.7954011253305</v>
          </cell>
          <cell r="AK188">
            <v>1575.7384059081382</v>
          </cell>
          <cell r="AL188">
            <v>1262.132489822935</v>
          </cell>
          <cell r="AM188">
            <v>492.82973176210334</v>
          </cell>
          <cell r="AN188">
            <v>491.99653515921932</v>
          </cell>
          <cell r="AO188">
            <v>744.16916673217099</v>
          </cell>
          <cell r="AP188">
            <v>479.9743574168582</v>
          </cell>
          <cell r="AQ188">
            <v>316.16915559364912</v>
          </cell>
          <cell r="AR188">
            <v>547.4392669550756</v>
          </cell>
        </row>
        <row r="189">
          <cell r="B189">
            <v>1187</v>
          </cell>
          <cell r="C189">
            <v>320.90824790447385</v>
          </cell>
          <cell r="D189">
            <v>297.35601313142269</v>
          </cell>
          <cell r="E189">
            <v>348.83962704035815</v>
          </cell>
          <cell r="F189">
            <v>364.18682304585849</v>
          </cell>
          <cell r="G189">
            <v>400.5387934573364</v>
          </cell>
          <cell r="H189">
            <v>424.85616853261388</v>
          </cell>
          <cell r="I189">
            <v>242.11686090590118</v>
          </cell>
          <cell r="J189">
            <v>298.97645100521555</v>
          </cell>
          <cell r="K189">
            <v>223.54572719931002</v>
          </cell>
          <cell r="L189">
            <v>272.26605958345539</v>
          </cell>
          <cell r="M189">
            <v>341.12657931922138</v>
          </cell>
          <cell r="N189">
            <v>235.46949620034931</v>
          </cell>
          <cell r="O189">
            <v>147.73464775217928</v>
          </cell>
          <cell r="P189">
            <v>96.697909356827395</v>
          </cell>
          <cell r="Q189">
            <v>795.98970990603164</v>
          </cell>
          <cell r="R189">
            <v>843.54220508529045</v>
          </cell>
          <cell r="S189">
            <v>1020.6128613018913</v>
          </cell>
          <cell r="T189">
            <v>1030.8444147578982</v>
          </cell>
          <cell r="U189">
            <v>1062.4322153693618</v>
          </cell>
          <cell r="V189">
            <v>1204.2022405894575</v>
          </cell>
          <cell r="W189">
            <v>1067.1261360093395</v>
          </cell>
          <cell r="X189">
            <v>933.00077831997066</v>
          </cell>
          <cell r="Y189">
            <v>1074.2481612633921</v>
          </cell>
          <cell r="Z189">
            <v>1086.0988373113103</v>
          </cell>
          <cell r="AA189">
            <v>1304.061760860759</v>
          </cell>
          <cell r="AB189">
            <v>760.324569960649</v>
          </cell>
          <cell r="AC189">
            <v>705.23614158119733</v>
          </cell>
          <cell r="AD189">
            <v>749.45422548680699</v>
          </cell>
          <cell r="AE189">
            <v>3103.298731581529</v>
          </cell>
          <cell r="AF189">
            <v>3036.9367760407804</v>
          </cell>
          <cell r="AG189">
            <v>2134.9961501800412</v>
          </cell>
          <cell r="AH189">
            <v>1725.7653824528284</v>
          </cell>
          <cell r="AI189">
            <v>1488.4060490048753</v>
          </cell>
          <cell r="AJ189">
            <v>1594.2096352758276</v>
          </cell>
          <cell r="AK189">
            <v>1118.9427668433227</v>
          </cell>
          <cell r="AL189">
            <v>940.56548464527896</v>
          </cell>
          <cell r="AM189">
            <v>365.91685360278365</v>
          </cell>
          <cell r="AN189">
            <v>362.39352952522796</v>
          </cell>
          <cell r="AO189">
            <v>542.0393183068195</v>
          </cell>
          <cell r="AP189">
            <v>357.5660933060683</v>
          </cell>
          <cell r="AQ189">
            <v>246.33452556552538</v>
          </cell>
          <cell r="AR189">
            <v>442.27349626878765</v>
          </cell>
        </row>
        <row r="190">
          <cell r="B190">
            <v>1188</v>
          </cell>
          <cell r="C190">
            <v>377.96812336042063</v>
          </cell>
          <cell r="D190">
            <v>330.33364510493078</v>
          </cell>
          <cell r="E190">
            <v>378.56555236593221</v>
          </cell>
          <cell r="F190">
            <v>389.42261191766875</v>
          </cell>
          <cell r="G190">
            <v>450.88507337631916</v>
          </cell>
          <cell r="H190">
            <v>458.35675637554277</v>
          </cell>
          <cell r="I190">
            <v>269.3972253780239</v>
          </cell>
          <cell r="J190">
            <v>317.98263987056475</v>
          </cell>
          <cell r="K190">
            <v>251.10215407903857</v>
          </cell>
          <cell r="L190">
            <v>296.19731424139394</v>
          </cell>
          <cell r="M190">
            <v>385.1334910690702</v>
          </cell>
          <cell r="N190">
            <v>269.65453583739429</v>
          </cell>
          <cell r="O190">
            <v>167.93695977634613</v>
          </cell>
          <cell r="P190">
            <v>106.65655206392739</v>
          </cell>
          <cell r="Q190">
            <v>937.52260601586772</v>
          </cell>
          <cell r="R190">
            <v>937.09344724944162</v>
          </cell>
          <cell r="S190">
            <v>1107.5830887349994</v>
          </cell>
          <cell r="T190">
            <v>1102.275258391797</v>
          </cell>
          <cell r="U190">
            <v>1195.9761082048715</v>
          </cell>
          <cell r="V190">
            <v>1299.1555116714146</v>
          </cell>
          <cell r="W190">
            <v>1187.3638997864643</v>
          </cell>
          <cell r="X190">
            <v>992.31243629385517</v>
          </cell>
          <cell r="Y190">
            <v>1206.6704682222917</v>
          </cell>
          <cell r="Z190">
            <v>1181.5632073438921</v>
          </cell>
          <cell r="AA190">
            <v>1472.2917795860058</v>
          </cell>
          <cell r="AB190">
            <v>870.70712897801275</v>
          </cell>
          <cell r="AC190">
            <v>801.67526943455266</v>
          </cell>
          <cell r="AD190">
            <v>826.63838496442338</v>
          </cell>
          <cell r="AE190">
            <v>3655.088348342485</v>
          </cell>
          <cell r="AF190">
            <v>3373.7417468648318</v>
          </cell>
          <cell r="AG190">
            <v>2316.9271328183681</v>
          </cell>
          <cell r="AH190">
            <v>1845.3497498102781</v>
          </cell>
          <cell r="AI190">
            <v>1675.4933144591976</v>
          </cell>
          <cell r="AJ190">
            <v>1719.9156126918097</v>
          </cell>
          <cell r="AK190">
            <v>1245.0189367916637</v>
          </cell>
          <cell r="AL190">
            <v>1000.3580374744148</v>
          </cell>
          <cell r="AM190">
            <v>411.02333426199687</v>
          </cell>
          <cell r="AN190">
            <v>394.24668028050633</v>
          </cell>
          <cell r="AO190">
            <v>611.96490573328231</v>
          </cell>
          <cell r="AP190">
            <v>409.47689818642101</v>
          </cell>
          <cell r="AQ190">
            <v>280.02010321111487</v>
          </cell>
          <cell r="AR190">
            <v>487.82198596682059</v>
          </cell>
        </row>
        <row r="191">
          <cell r="B191">
            <v>1189</v>
          </cell>
          <cell r="C191">
            <v>270.88143524267866</v>
          </cell>
          <cell r="D191">
            <v>157.54868232734015</v>
          </cell>
          <cell r="E191">
            <v>81.330419056084025</v>
          </cell>
          <cell r="F191">
            <v>82.645562816731186</v>
          </cell>
          <cell r="G191">
            <v>68.609159630358192</v>
          </cell>
          <cell r="H191">
            <v>71.913227389399466</v>
          </cell>
          <cell r="I191">
            <v>35.872542712191631</v>
          </cell>
          <cell r="J191">
            <v>117.37925061881849</v>
          </cell>
          <cell r="K191">
            <v>41.772144214014574</v>
          </cell>
          <cell r="L191">
            <v>93.233000801194621</v>
          </cell>
          <cell r="M191">
            <v>158.68321136812361</v>
          </cell>
          <cell r="N191">
            <v>121.05558890426396</v>
          </cell>
          <cell r="O191">
            <v>89.419173844146101</v>
          </cell>
          <cell r="P191">
            <v>66.532962290550145</v>
          </cell>
          <cell r="Q191">
            <v>671.90181762462373</v>
          </cell>
          <cell r="R191">
            <v>446.93551510575634</v>
          </cell>
          <cell r="S191">
            <v>237.95138301219578</v>
          </cell>
          <cell r="T191">
            <v>233.93135457683113</v>
          </cell>
          <cell r="U191">
            <v>181.98632105400756</v>
          </cell>
          <cell r="V191">
            <v>203.82914493022437</v>
          </cell>
          <cell r="W191">
            <v>158.10764995903693</v>
          </cell>
          <cell r="X191">
            <v>366.29952565749772</v>
          </cell>
          <cell r="Y191">
            <v>200.73588377703916</v>
          </cell>
          <cell r="Z191">
            <v>371.91655075973034</v>
          </cell>
          <cell r="AA191">
            <v>606.61561010205139</v>
          </cell>
          <cell r="AB191">
            <v>390.885189207922</v>
          </cell>
          <cell r="AC191">
            <v>426.85743733594586</v>
          </cell>
          <cell r="AD191">
            <v>515.6617144513948</v>
          </cell>
          <cell r="AE191">
            <v>2619.52137374737</v>
          </cell>
          <cell r="AF191">
            <v>1609.0657872965146</v>
          </cell>
          <cell r="AG191">
            <v>497.76492725460918</v>
          </cell>
          <cell r="AH191">
            <v>391.63100446521582</v>
          </cell>
          <cell r="AI191">
            <v>254.95230394417072</v>
          </cell>
          <cell r="AJ191">
            <v>269.84369887796868</v>
          </cell>
          <cell r="AK191">
            <v>165.78491083148953</v>
          </cell>
          <cell r="AL191">
            <v>369.26945709066143</v>
          </cell>
          <cell r="AM191">
            <v>68.375861039857597</v>
          </cell>
          <cell r="AN191">
            <v>124.09565951872484</v>
          </cell>
          <cell r="AO191">
            <v>252.14259143444036</v>
          </cell>
          <cell r="AP191">
            <v>183.82582328427679</v>
          </cell>
          <cell r="AQ191">
            <v>149.09860415620776</v>
          </cell>
          <cell r="AR191">
            <v>304.30612249098635</v>
          </cell>
        </row>
        <row r="192">
          <cell r="B192">
            <v>1190</v>
          </cell>
          <cell r="C192">
            <v>1188.903545829317</v>
          </cell>
          <cell r="D192">
            <v>1061.8301741561511</v>
          </cell>
          <cell r="E192">
            <v>1246.7178340184059</v>
          </cell>
          <cell r="F192">
            <v>1252.8466909244617</v>
          </cell>
          <cell r="G192">
            <v>1584.3662871958009</v>
          </cell>
          <cell r="H192">
            <v>1579.4648476353282</v>
          </cell>
          <cell r="I192">
            <v>861.06497292874872</v>
          </cell>
          <cell r="J192">
            <v>962.35845585264883</v>
          </cell>
          <cell r="K192">
            <v>716.29792779765455</v>
          </cell>
          <cell r="L192">
            <v>917.5189009765794</v>
          </cell>
          <cell r="M192">
            <v>1184.2763530327607</v>
          </cell>
          <cell r="N192">
            <v>779.30699849171879</v>
          </cell>
          <cell r="O192">
            <v>615.80777677006097</v>
          </cell>
          <cell r="P192">
            <v>356.31133011472815</v>
          </cell>
          <cell r="Q192">
            <v>2948.9892975036159</v>
          </cell>
          <cell r="R192">
            <v>3012.2093617723654</v>
          </cell>
          <cell r="S192">
            <v>3647.5679859226907</v>
          </cell>
          <cell r="T192">
            <v>3546.22938602249</v>
          </cell>
          <cell r="U192">
            <v>4202.5437035258374</v>
          </cell>
          <cell r="V192">
            <v>4476.7976772561387</v>
          </cell>
          <cell r="W192">
            <v>3795.1298970936164</v>
          </cell>
          <cell r="X192">
            <v>3003.1836464526878</v>
          </cell>
          <cell r="Y192">
            <v>3442.1670299578118</v>
          </cell>
          <cell r="Z192">
            <v>3660.0823954568623</v>
          </cell>
          <cell r="AA192">
            <v>4527.2623123173908</v>
          </cell>
          <cell r="AB192">
            <v>2516.3610066562042</v>
          </cell>
          <cell r="AC192">
            <v>2939.6617994007884</v>
          </cell>
          <cell r="AD192">
            <v>2761.5802008490186</v>
          </cell>
          <cell r="AE192">
            <v>11497.126950888396</v>
          </cell>
          <cell r="AF192">
            <v>10844.61374043031</v>
          </cell>
          <cell r="AG192">
            <v>7630.2620736438093</v>
          </cell>
          <cell r="AH192">
            <v>5936.8415107258279</v>
          </cell>
          <cell r="AI192">
            <v>5887.5205204132335</v>
          </cell>
          <cell r="AJ192">
            <v>5926.7071192033636</v>
          </cell>
          <cell r="AK192">
            <v>3979.4106847239473</v>
          </cell>
          <cell r="AL192">
            <v>3027.5332534994159</v>
          </cell>
          <cell r="AM192">
            <v>1172.4915849016531</v>
          </cell>
          <cell r="AN192">
            <v>1221.2426089381572</v>
          </cell>
          <cell r="AO192">
            <v>1881.7775746640377</v>
          </cell>
          <cell r="AP192">
            <v>1183.3964204844153</v>
          </cell>
          <cell r="AQ192">
            <v>1026.8052812139067</v>
          </cell>
          <cell r="AR192">
            <v>1629.6842276962473</v>
          </cell>
        </row>
        <row r="193">
          <cell r="B193">
            <v>1191</v>
          </cell>
          <cell r="C193">
            <v>3827.3122342767201</v>
          </cell>
          <cell r="D193">
            <v>3235.7569652244911</v>
          </cell>
          <cell r="E193">
            <v>2052.6062601470962</v>
          </cell>
          <cell r="F193">
            <v>1433.124419432954</v>
          </cell>
          <cell r="G193">
            <v>1796.3483363556977</v>
          </cell>
          <cell r="H193">
            <v>1587.7160061523941</v>
          </cell>
          <cell r="I193">
            <v>1202.0542245268655</v>
          </cell>
          <cell r="J193">
            <v>1924.5919010132241</v>
          </cell>
          <cell r="K193">
            <v>1040.6895036573567</v>
          </cell>
          <cell r="L193">
            <v>1226.1257895361593</v>
          </cell>
          <cell r="M193">
            <v>2018.1293325367842</v>
          </cell>
          <cell r="N193">
            <v>1715.9072881226498</v>
          </cell>
          <cell r="O193">
            <v>1071.1448660110834</v>
          </cell>
          <cell r="P193">
            <v>938.1716668114143</v>
          </cell>
          <cell r="Q193">
            <v>9493.3713139981301</v>
          </cell>
          <cell r="R193">
            <v>9179.2243809752617</v>
          </cell>
          <cell r="S193">
            <v>6005.3852426935882</v>
          </cell>
          <cell r="T193">
            <v>4056.512234764712</v>
          </cell>
          <cell r="U193">
            <v>4764.8277114329903</v>
          </cell>
          <cell r="V193">
            <v>4500.1845651246313</v>
          </cell>
          <cell r="W193">
            <v>5298.034490838686</v>
          </cell>
          <cell r="X193">
            <v>6005.9771783240731</v>
          </cell>
          <cell r="Y193">
            <v>5001.0295421717992</v>
          </cell>
          <cell r="Z193">
            <v>4891.1487405004382</v>
          </cell>
          <cell r="AA193">
            <v>7714.9229951088009</v>
          </cell>
          <cell r="AB193">
            <v>5540.6177529854576</v>
          </cell>
          <cell r="AC193">
            <v>5113.289833318885</v>
          </cell>
          <cell r="AD193">
            <v>7271.2711639837671</v>
          </cell>
          <cell r="AE193">
            <v>37011.492473490362</v>
          </cell>
          <cell r="AF193">
            <v>33047.21913149007</v>
          </cell>
          <cell r="AG193">
            <v>12562.524792352509</v>
          </cell>
          <cell r="AH193">
            <v>6791.1202583344684</v>
          </cell>
          <cell r="AI193">
            <v>6675.2478751760545</v>
          </cell>
          <cell r="AJ193">
            <v>5957.6683653482114</v>
          </cell>
          <cell r="AK193">
            <v>5555.2920802593007</v>
          </cell>
          <cell r="AL193">
            <v>6054.67322939526</v>
          </cell>
          <cell r="AM193">
            <v>1703.4806861516156</v>
          </cell>
          <cell r="AN193">
            <v>1632.0067701119974</v>
          </cell>
          <cell r="AO193">
            <v>3206.7435197993586</v>
          </cell>
          <cell r="AP193">
            <v>2605.6464866573911</v>
          </cell>
          <cell r="AQ193">
            <v>1786.0398112121009</v>
          </cell>
          <cell r="AR193">
            <v>4290.9765675477247</v>
          </cell>
        </row>
        <row r="194">
          <cell r="B194">
            <v>1192</v>
          </cell>
          <cell r="C194">
            <v>2713.1267429478894</v>
          </cell>
          <cell r="D194">
            <v>2792.6751679272252</v>
          </cell>
          <cell r="E194">
            <v>2819.919785018707</v>
          </cell>
          <cell r="F194">
            <v>2755.1843474678317</v>
          </cell>
          <cell r="G194">
            <v>1648.9411914876928</v>
          </cell>
          <cell r="H194">
            <v>2480.6345271798541</v>
          </cell>
          <cell r="I194">
            <v>1351.7064604571631</v>
          </cell>
          <cell r="J194">
            <v>1874.7416767651905</v>
          </cell>
          <cell r="K194">
            <v>1288.1325238788165</v>
          </cell>
          <cell r="L194">
            <v>1787.077893228329</v>
          </cell>
          <cell r="M194">
            <v>2237.0429397293224</v>
          </cell>
          <cell r="N194">
            <v>1911.2831889418235</v>
          </cell>
          <cell r="O194">
            <v>1317.7315219701413</v>
          </cell>
          <cell r="P194">
            <v>697.432622368392</v>
          </cell>
          <cell r="Q194">
            <v>6729.7147491835458</v>
          </cell>
          <cell r="R194">
            <v>7922.2859643302309</v>
          </cell>
          <cell r="S194">
            <v>8250.3424993536883</v>
          </cell>
          <cell r="T194">
            <v>7798.6522753953795</v>
          </cell>
          <cell r="U194">
            <v>4373.8291314163744</v>
          </cell>
          <cell r="V194">
            <v>7031.0516286742832</v>
          </cell>
          <cell r="W194">
            <v>5957.6242925399529</v>
          </cell>
          <cell r="X194">
            <v>5850.4120899485042</v>
          </cell>
          <cell r="Y194">
            <v>6190.1160562404257</v>
          </cell>
          <cell r="Z194">
            <v>7128.8475140438632</v>
          </cell>
          <cell r="AA194">
            <v>8551.7879050246502</v>
          </cell>
          <cell r="AB194">
            <v>6171.4811988588017</v>
          </cell>
          <cell r="AC194">
            <v>6290.4126305769232</v>
          </cell>
          <cell r="AD194">
            <v>5405.4304721059716</v>
          </cell>
          <cell r="AE194">
            <v>26236.916112285224</v>
          </cell>
          <cell r="AF194">
            <v>28521.965410081077</v>
          </cell>
          <cell r="AG194">
            <v>17258.698319084433</v>
          </cell>
          <cell r="AH194">
            <v>13055.941259404501</v>
          </cell>
          <cell r="AI194">
            <v>6127.4814923139493</v>
          </cell>
          <cell r="AJ194">
            <v>9308.212420421627</v>
          </cell>
          <cell r="AK194">
            <v>6246.9096995758564</v>
          </cell>
          <cell r="AL194">
            <v>5897.8468299518136</v>
          </cell>
          <cell r="AM194">
            <v>2108.5144684554894</v>
          </cell>
          <cell r="AN194">
            <v>2378.6492751036844</v>
          </cell>
          <cell r="AO194">
            <v>3554.5903004505085</v>
          </cell>
          <cell r="AP194">
            <v>2902.3294910777413</v>
          </cell>
          <cell r="AQ194">
            <v>2197.2013622137206</v>
          </cell>
          <cell r="AR194">
            <v>3189.8927945643236</v>
          </cell>
        </row>
        <row r="195">
          <cell r="B195">
            <v>1193</v>
          </cell>
          <cell r="C195">
            <v>147.90505424107636</v>
          </cell>
          <cell r="D195">
            <v>154.50108455349417</v>
          </cell>
          <cell r="E195">
            <v>247.95767863230742</v>
          </cell>
          <cell r="F195">
            <v>192.63326029195053</v>
          </cell>
          <cell r="G195">
            <v>232.97428089403755</v>
          </cell>
          <cell r="H195">
            <v>203.54336164421437</v>
          </cell>
          <cell r="I195">
            <v>149.51096206684815</v>
          </cell>
          <cell r="J195">
            <v>223.13376472464779</v>
          </cell>
          <cell r="K195">
            <v>112.4069846263303</v>
          </cell>
          <cell r="L195">
            <v>125.14674600781557</v>
          </cell>
          <cell r="M195">
            <v>166.84719365358382</v>
          </cell>
          <cell r="N195">
            <v>203.95672742214001</v>
          </cell>
          <cell r="O195">
            <v>104.42326070952865</v>
          </cell>
          <cell r="P195">
            <v>59.066463784512727</v>
          </cell>
          <cell r="Q195">
            <v>366.86779472877782</v>
          </cell>
          <cell r="R195">
            <v>438.29006240651381</v>
          </cell>
          <cell r="S195">
            <v>725.45885345020156</v>
          </cell>
          <cell r="T195">
            <v>545.25564326515189</v>
          </cell>
          <cell r="U195">
            <v>617.96606325649441</v>
          </cell>
          <cell r="V195">
            <v>576.91847336390424</v>
          </cell>
          <cell r="W195">
            <v>658.96713944033274</v>
          </cell>
          <cell r="X195">
            <v>696.32232056273187</v>
          </cell>
          <cell r="Y195">
            <v>540.1713468687152</v>
          </cell>
          <cell r="Z195">
            <v>499.22394124457304</v>
          </cell>
          <cell r="AA195">
            <v>637.82495513772687</v>
          </cell>
          <cell r="AB195">
            <v>658.57070053726068</v>
          </cell>
          <cell r="AC195">
            <v>498.48196475649752</v>
          </cell>
          <cell r="AD195">
            <v>457.79284332315279</v>
          </cell>
          <cell r="AE195">
            <v>1430.2953265241724</v>
          </cell>
          <cell r="AF195">
            <v>1577.940263179798</v>
          </cell>
          <cell r="AG195">
            <v>1517.5703912397255</v>
          </cell>
          <cell r="AH195">
            <v>912.82767822440519</v>
          </cell>
          <cell r="AI195">
            <v>865.73469189366256</v>
          </cell>
          <cell r="AJ195">
            <v>763.76621634182413</v>
          </cell>
          <cell r="AK195">
            <v>690.96472233507563</v>
          </cell>
          <cell r="AL195">
            <v>701.96805418398287</v>
          </cell>
          <cell r="AM195">
            <v>183.99640490900958</v>
          </cell>
          <cell r="AN195">
            <v>166.57372227649273</v>
          </cell>
          <cell r="AO195">
            <v>265.11490042751592</v>
          </cell>
          <cell r="AP195">
            <v>309.71319599619994</v>
          </cell>
          <cell r="AQ195">
            <v>174.1165987550639</v>
          </cell>
          <cell r="AR195">
            <v>270.15611427348512</v>
          </cell>
        </row>
        <row r="196">
          <cell r="B196">
            <v>1194</v>
          </cell>
          <cell r="C196">
            <v>1550.2728145825265</v>
          </cell>
          <cell r="D196">
            <v>1621.2818468002754</v>
          </cell>
          <cell r="E196">
            <v>1500.3274171569592</v>
          </cell>
          <cell r="F196">
            <v>1551.0453712833728</v>
          </cell>
          <cell r="G196">
            <v>1522.1287987179235</v>
          </cell>
          <cell r="H196">
            <v>2067.5841049924156</v>
          </cell>
          <cell r="I196">
            <v>1281.6887970412199</v>
          </cell>
          <cell r="J196">
            <v>1676.6216291041937</v>
          </cell>
          <cell r="K196">
            <v>1515.499016850066</v>
          </cell>
          <cell r="L196">
            <v>1369.9676879382193</v>
          </cell>
          <cell r="M196">
            <v>1612.5783128070864</v>
          </cell>
          <cell r="N196">
            <v>1468.2627870942224</v>
          </cell>
          <cell r="O196">
            <v>1249.0321453615277</v>
          </cell>
          <cell r="P196">
            <v>752.61131110603151</v>
          </cell>
          <cell r="Q196">
            <v>3845.339644626657</v>
          </cell>
          <cell r="R196">
            <v>4599.2668845415565</v>
          </cell>
          <cell r="S196">
            <v>4389.5628231969349</v>
          </cell>
          <cell r="T196">
            <v>4390.2918964814462</v>
          </cell>
          <cell r="U196">
            <v>4037.4582889725548</v>
          </cell>
          <cell r="V196">
            <v>5860.3113153290324</v>
          </cell>
          <cell r="W196">
            <v>5649.0225770960324</v>
          </cell>
          <cell r="X196">
            <v>5232.1488185536773</v>
          </cell>
          <cell r="Y196">
            <v>7282.7248932212487</v>
          </cell>
          <cell r="Z196">
            <v>5464.9496720236057</v>
          </cell>
          <cell r="AA196">
            <v>6164.5789030036731</v>
          </cell>
          <cell r="AB196">
            <v>4740.9804250686739</v>
          </cell>
          <cell r="AC196">
            <v>5962.4646236221515</v>
          </cell>
          <cell r="AD196">
            <v>5833.0912323675411</v>
          </cell>
          <cell r="AE196">
            <v>14991.698376451141</v>
          </cell>
          <cell r="AF196">
            <v>16558.368579884496</v>
          </cell>
          <cell r="AG196">
            <v>9182.423702308015</v>
          </cell>
          <cell r="AH196">
            <v>7349.9100983054605</v>
          </cell>
          <cell r="AI196">
            <v>5656.2454083928769</v>
          </cell>
          <cell r="AJ196">
            <v>7758.3020938744567</v>
          </cell>
          <cell r="AK196">
            <v>5923.3231565428641</v>
          </cell>
          <cell r="AL196">
            <v>5274.5707223530908</v>
          </cell>
          <cell r="AM196">
            <v>2480.6854455753587</v>
          </cell>
          <cell r="AN196">
            <v>1823.4642486360642</v>
          </cell>
          <cell r="AO196">
            <v>2562.335808410759</v>
          </cell>
          <cell r="AP196">
            <v>2229.5923556963121</v>
          </cell>
          <cell r="AQ196">
            <v>2082.6511967581655</v>
          </cell>
          <cell r="AR196">
            <v>3442.2671400888885</v>
          </cell>
        </row>
        <row r="197">
          <cell r="B197">
            <v>1195</v>
          </cell>
          <cell r="C197">
            <v>671.68467141181213</v>
          </cell>
          <cell r="D197">
            <v>629.34998566146248</v>
          </cell>
          <cell r="E197">
            <v>669.67437575902784</v>
          </cell>
          <cell r="F197">
            <v>513.33719986445647</v>
          </cell>
          <cell r="G197">
            <v>309.33229505203195</v>
          </cell>
          <cell r="H197">
            <v>271.07425302772486</v>
          </cell>
          <cell r="I197">
            <v>258.58288449528396</v>
          </cell>
          <cell r="J197">
            <v>419.78540535481409</v>
          </cell>
          <cell r="K197">
            <v>324.34461629558405</v>
          </cell>
          <cell r="L197">
            <v>286.96299567319966</v>
          </cell>
          <cell r="M197">
            <v>374.28656280402015</v>
          </cell>
          <cell r="N197">
            <v>260.12997884836767</v>
          </cell>
          <cell r="O197">
            <v>219.79744646928495</v>
          </cell>
          <cell r="P197">
            <v>139.15014351610316</v>
          </cell>
          <cell r="Q197">
            <v>1666.0652701720819</v>
          </cell>
          <cell r="R197">
            <v>1785.3456840660263</v>
          </cell>
          <cell r="S197">
            <v>1959.2908253651647</v>
          </cell>
          <cell r="T197">
            <v>1453.0201311020539</v>
          </cell>
          <cell r="U197">
            <v>820.5062802547867</v>
          </cell>
          <cell r="V197">
            <v>768.32642912901883</v>
          </cell>
          <cell r="W197">
            <v>1139.6998678123707</v>
          </cell>
          <cell r="X197">
            <v>1310.0032079669497</v>
          </cell>
          <cell r="Y197">
            <v>1558.6368482031403</v>
          </cell>
          <cell r="Z197">
            <v>1144.7265091685038</v>
          </cell>
          <cell r="AA197">
            <v>1430.8260444870857</v>
          </cell>
          <cell r="AB197">
            <v>839.95259468119787</v>
          </cell>
          <cell r="AC197">
            <v>1049.2400085958284</v>
          </cell>
          <cell r="AD197">
            <v>1078.4789839706696</v>
          </cell>
          <cell r="AE197">
            <v>6495.4335154249957</v>
          </cell>
          <cell r="AF197">
            <v>6427.6356692046993</v>
          </cell>
          <cell r="AG197">
            <v>4098.5946070694981</v>
          </cell>
          <cell r="AH197">
            <v>2432.5415226233904</v>
          </cell>
          <cell r="AI197">
            <v>1149.4818145674728</v>
          </cell>
          <cell r="AJ197">
            <v>1017.1658506090937</v>
          </cell>
          <cell r="AK197">
            <v>1195.0404740623671</v>
          </cell>
          <cell r="AL197">
            <v>1320.624624136962</v>
          </cell>
          <cell r="AM197">
            <v>530.91223422072449</v>
          </cell>
          <cell r="AN197">
            <v>381.95555114084021</v>
          </cell>
          <cell r="AO197">
            <v>594.72948064783679</v>
          </cell>
          <cell r="AP197">
            <v>395.01362932148248</v>
          </cell>
          <cell r="AQ197">
            <v>366.49290143060961</v>
          </cell>
          <cell r="AR197">
            <v>636.44003152199775</v>
          </cell>
        </row>
        <row r="198">
          <cell r="B198">
            <v>1196</v>
          </cell>
          <cell r="C198">
            <v>458.04684988678486</v>
          </cell>
          <cell r="D198">
            <v>428.0607109761782</v>
          </cell>
          <cell r="E198">
            <v>512.59415566569044</v>
          </cell>
          <cell r="F198">
            <v>527.06203616721007</v>
          </cell>
          <cell r="G198">
            <v>565.96361412436272</v>
          </cell>
          <cell r="H198">
            <v>554.44436979125794</v>
          </cell>
          <cell r="I198">
            <v>318.53014018088584</v>
          </cell>
          <cell r="J198">
            <v>396.76666719435258</v>
          </cell>
          <cell r="K198">
            <v>292.40546355759216</v>
          </cell>
          <cell r="L198">
            <v>415.78235712280826</v>
          </cell>
          <cell r="M198">
            <v>462.10032649634246</v>
          </cell>
          <cell r="N198">
            <v>392.29281297758774</v>
          </cell>
          <cell r="O198">
            <v>250.18189237298552</v>
          </cell>
          <cell r="P198">
            <v>158.23324526199389</v>
          </cell>
          <cell r="Q198">
            <v>1136.1520981326908</v>
          </cell>
          <cell r="R198">
            <v>1214.3264642428219</v>
          </cell>
          <cell r="S198">
            <v>1499.7154776801251</v>
          </cell>
          <cell r="T198">
            <v>1491.8687932470282</v>
          </cell>
          <cell r="U198">
            <v>1501.2228183501652</v>
          </cell>
          <cell r="V198">
            <v>1571.5039626018511</v>
          </cell>
          <cell r="W198">
            <v>1403.9164245808095</v>
          </cell>
          <cell r="X198">
            <v>1238.1697891560498</v>
          </cell>
          <cell r="Y198">
            <v>1405.1533684204664</v>
          </cell>
          <cell r="Z198">
            <v>1658.6009116836647</v>
          </cell>
          <cell r="AA198">
            <v>1766.5212915034708</v>
          </cell>
          <cell r="AB198">
            <v>1266.7027752590707</v>
          </cell>
          <cell r="AC198">
            <v>1194.2852618200659</v>
          </cell>
          <cell r="AD198">
            <v>1226.3819876031127</v>
          </cell>
          <cell r="AE198">
            <v>4429.4785738311894</v>
          </cell>
          <cell r="AF198">
            <v>4371.841355591353</v>
          </cell>
          <cell r="AG198">
            <v>3137.2196967302261</v>
          </cell>
          <cell r="AH198">
            <v>2497.5791513136014</v>
          </cell>
          <cell r="AI198">
            <v>2103.1262902355788</v>
          </cell>
          <cell r="AJ198">
            <v>2080.4701026196944</v>
          </cell>
          <cell r="AK198">
            <v>1472.0866404901617</v>
          </cell>
          <cell r="AL198">
            <v>1248.2087848926881</v>
          </cell>
          <cell r="AM198">
            <v>478.63177051852767</v>
          </cell>
          <cell r="AN198">
            <v>553.41762444638323</v>
          </cell>
          <cell r="AO198">
            <v>734.26276681021625</v>
          </cell>
          <cell r="AP198">
            <v>595.70607162252077</v>
          </cell>
          <cell r="AQ198">
            <v>417.15629136751107</v>
          </cell>
          <cell r="AR198">
            <v>723.72165100007385</v>
          </cell>
        </row>
        <row r="199">
          <cell r="B199">
            <v>1197</v>
          </cell>
          <cell r="C199">
            <v>585.8819895828683</v>
          </cell>
          <cell r="D199">
            <v>461.78070747515835</v>
          </cell>
          <cell r="E199">
            <v>566.31257170463255</v>
          </cell>
          <cell r="F199">
            <v>269.84221785997431</v>
          </cell>
          <cell r="G199">
            <v>413.95621552174634</v>
          </cell>
          <cell r="H199">
            <v>369.72692287150659</v>
          </cell>
          <cell r="I199">
            <v>305.10853666599417</v>
          </cell>
          <cell r="J199">
            <v>522.05364782923311</v>
          </cell>
          <cell r="K199">
            <v>390.21376431739719</v>
          </cell>
          <cell r="L199">
            <v>333.01141591039379</v>
          </cell>
          <cell r="M199">
            <v>392.66086714238094</v>
          </cell>
          <cell r="N199">
            <v>430.82280247802731</v>
          </cell>
          <cell r="O199">
            <v>287.74830091505066</v>
          </cell>
          <cell r="P199">
            <v>174.72070317364339</v>
          </cell>
          <cell r="Q199">
            <v>1453.2379207219951</v>
          </cell>
          <cell r="R199">
            <v>1309.9836527512191</v>
          </cell>
          <cell r="S199">
            <v>1656.8814131080035</v>
          </cell>
          <cell r="T199">
            <v>763.79848348278051</v>
          </cell>
          <cell r="U199">
            <v>1098.0220300921526</v>
          </cell>
          <cell r="V199">
            <v>1047.9452151203409</v>
          </cell>
          <cell r="W199">
            <v>1344.7609248592837</v>
          </cell>
          <cell r="X199">
            <v>1629.1465702794017</v>
          </cell>
          <cell r="Y199">
            <v>1875.1707942236364</v>
          </cell>
          <cell r="Z199">
            <v>1328.4186511716428</v>
          </cell>
          <cell r="AA199">
            <v>1501.0675006582617</v>
          </cell>
          <cell r="AB199">
            <v>1391.1150586768097</v>
          </cell>
          <cell r="AC199">
            <v>1373.6148193502029</v>
          </cell>
          <cell r="AD199">
            <v>1354.1675321056748</v>
          </cell>
          <cell r="AE199">
            <v>5665.6905735567116</v>
          </cell>
          <cell r="AF199">
            <v>4716.2281947115653</v>
          </cell>
          <cell r="AG199">
            <v>3465.9914375154058</v>
          </cell>
          <cell r="AH199">
            <v>1278.6963416531933</v>
          </cell>
          <cell r="AI199">
            <v>1538.2653197894579</v>
          </cell>
          <cell r="AJ199">
            <v>1387.3453335946842</v>
          </cell>
          <cell r="AK199">
            <v>1410.0587167997758</v>
          </cell>
          <cell r="AL199">
            <v>1642.3555789441516</v>
          </cell>
          <cell r="AM199">
            <v>638.7319259482623</v>
          </cell>
          <cell r="AN199">
            <v>443.24725075388955</v>
          </cell>
          <cell r="AO199">
            <v>623.92566764036974</v>
          </cell>
          <cell r="AP199">
            <v>654.21478737173106</v>
          </cell>
          <cell r="AQ199">
            <v>479.79497204405413</v>
          </cell>
          <cell r="AR199">
            <v>799.13140601619762</v>
          </cell>
        </row>
        <row r="200">
          <cell r="B200">
            <v>1198</v>
          </cell>
          <cell r="C200">
            <v>394.87995408000376</v>
          </cell>
          <cell r="D200">
            <v>210.51367118313621</v>
          </cell>
          <cell r="E200">
            <v>189.05565052224438</v>
          </cell>
          <cell r="F200">
            <v>208.52894071817713</v>
          </cell>
          <cell r="G200">
            <v>206.79533783718651</v>
          </cell>
          <cell r="H200">
            <v>186.10577287119924</v>
          </cell>
          <cell r="I200">
            <v>87.385390299364119</v>
          </cell>
          <cell r="J200">
            <v>106.37218065844844</v>
          </cell>
          <cell r="K200">
            <v>86.584925324091301</v>
          </cell>
          <cell r="L200">
            <v>119.81242106400842</v>
          </cell>
          <cell r="M200">
            <v>131.83969268599145</v>
          </cell>
          <cell r="N200">
            <v>106.69784462174053</v>
          </cell>
          <cell r="O200">
            <v>95.084519607865076</v>
          </cell>
          <cell r="P200">
            <v>52.326283192581208</v>
          </cell>
          <cell r="Q200">
            <v>979.47117952984001</v>
          </cell>
          <cell r="R200">
            <v>597.18707054341155</v>
          </cell>
          <cell r="S200">
            <v>553.12703451111963</v>
          </cell>
          <cell r="T200">
            <v>590.24896084075465</v>
          </cell>
          <cell r="U200">
            <v>548.52621642457655</v>
          </cell>
          <cell r="V200">
            <v>527.49378560788671</v>
          </cell>
          <cell r="W200">
            <v>385.14968988496253</v>
          </cell>
          <cell r="X200">
            <v>331.95031586013988</v>
          </cell>
          <cell r="Y200">
            <v>416.08353685777928</v>
          </cell>
          <cell r="Z200">
            <v>477.9447405679503</v>
          </cell>
          <cell r="AA200">
            <v>503.99796503264685</v>
          </cell>
          <cell r="AB200">
            <v>344.52442518808374</v>
          </cell>
          <cell r="AC200">
            <v>453.90191639295574</v>
          </cell>
          <cell r="AD200">
            <v>405.55327724808143</v>
          </cell>
          <cell r="AE200">
            <v>3818.6318632365824</v>
          </cell>
          <cell r="AF200">
            <v>2150.0043101292972</v>
          </cell>
          <cell r="AG200">
            <v>1157.0734937979903</v>
          </cell>
          <cell r="AH200">
            <v>988.15224593030644</v>
          </cell>
          <cell r="AI200">
            <v>768.45348508211407</v>
          </cell>
          <cell r="AJ200">
            <v>698.33425584109204</v>
          </cell>
          <cell r="AK200">
            <v>403.85147088643311</v>
          </cell>
          <cell r="AL200">
            <v>334.64174625593978</v>
          </cell>
          <cell r="AM200">
            <v>141.72887060272677</v>
          </cell>
          <cell r="AN200">
            <v>159.47359071041262</v>
          </cell>
          <cell r="AO200">
            <v>209.48909138628562</v>
          </cell>
          <cell r="AP200">
            <v>162.02324327017038</v>
          </cell>
          <cell r="AQ200">
            <v>158.54506970849579</v>
          </cell>
          <cell r="AR200">
            <v>239.32811338179775</v>
          </cell>
        </row>
        <row r="201">
          <cell r="B201">
            <v>1199</v>
          </cell>
          <cell r="C201">
            <v>1150.9949183349072</v>
          </cell>
          <cell r="D201">
            <v>1056.0417467811637</v>
          </cell>
          <cell r="E201">
            <v>1261.9556266389209</v>
          </cell>
          <cell r="F201">
            <v>1327.0802171495477</v>
          </cell>
          <cell r="G201">
            <v>1458.4809190797964</v>
          </cell>
          <cell r="H201">
            <v>1481.8598320136259</v>
          </cell>
          <cell r="I201">
            <v>1045.2864956491724</v>
          </cell>
          <cell r="J201">
            <v>1150.0979659554487</v>
          </cell>
          <cell r="K201">
            <v>894.32710411883318</v>
          </cell>
          <cell r="L201">
            <v>1094.3880777340578</v>
          </cell>
          <cell r="M201">
            <v>1146.0021991483904</v>
          </cell>
          <cell r="N201">
            <v>1099.2956976674573</v>
          </cell>
          <cell r="O201">
            <v>644.61785885784161</v>
          </cell>
          <cell r="P201">
            <v>333.10119605916674</v>
          </cell>
          <cell r="Q201">
            <v>2854.9596874850126</v>
          </cell>
          <cell r="R201">
            <v>2995.7886990776624</v>
          </cell>
          <cell r="S201">
            <v>3692.1497533620573</v>
          </cell>
          <cell r="T201">
            <v>3756.3501566119253</v>
          </cell>
          <cell r="U201">
            <v>3868.6318010715759</v>
          </cell>
          <cell r="V201">
            <v>4200.1483375269445</v>
          </cell>
          <cell r="W201">
            <v>4607.0832694232131</v>
          </cell>
          <cell r="X201">
            <v>3589.0528962159965</v>
          </cell>
          <cell r="Y201">
            <v>4297.6855751355906</v>
          </cell>
          <cell r="Z201">
            <v>4365.6327219514642</v>
          </cell>
          <cell r="AA201">
            <v>4380.9475320105748</v>
          </cell>
          <cell r="AB201">
            <v>3549.5957738723073</v>
          </cell>
          <cell r="AC201">
            <v>3077.1915626578598</v>
          </cell>
          <cell r="AD201">
            <v>2581.6907579669983</v>
          </cell>
          <cell r="AE201">
            <v>11130.536823063396</v>
          </cell>
          <cell r="AF201">
            <v>10785.49575661886</v>
          </cell>
          <cell r="AG201">
            <v>7723.5216292110936</v>
          </cell>
          <cell r="AH201">
            <v>6288.6105525193207</v>
          </cell>
          <cell r="AI201">
            <v>5419.729269114564</v>
          </cell>
          <cell r="AJ201">
            <v>5560.4588029960387</v>
          </cell>
          <cell r="AK201">
            <v>4830.7902192743913</v>
          </cell>
          <cell r="AL201">
            <v>3618.1526909608197</v>
          </cell>
          <cell r="AM201">
            <v>1463.9034444128822</v>
          </cell>
          <cell r="AN201">
            <v>1456.6602931233469</v>
          </cell>
          <cell r="AO201">
            <v>1820.9611577150654</v>
          </cell>
          <cell r="AP201">
            <v>1669.3069562975454</v>
          </cell>
          <cell r="AQ201">
            <v>1074.8435580201858</v>
          </cell>
          <cell r="AR201">
            <v>1523.526533017033</v>
          </cell>
        </row>
        <row r="202">
          <cell r="B202">
            <v>1200</v>
          </cell>
          <cell r="C202">
            <v>319.81139845609931</v>
          </cell>
          <cell r="D202">
            <v>335.5208875255434</v>
          </cell>
          <cell r="E202">
            <v>188.15669934357368</v>
          </cell>
          <cell r="F202">
            <v>196.70837306666576</v>
          </cell>
          <cell r="G202">
            <v>129.52408501255616</v>
          </cell>
          <cell r="H202">
            <v>120.05148359168395</v>
          </cell>
          <cell r="I202">
            <v>75.427218776358359</v>
          </cell>
          <cell r="J202">
            <v>192.16733033013068</v>
          </cell>
          <cell r="K202">
            <v>110.08199369831112</v>
          </cell>
          <cell r="L202">
            <v>130.30148231017228</v>
          </cell>
          <cell r="M202">
            <v>180.02272271730848</v>
          </cell>
          <cell r="N202">
            <v>171.82841178909391</v>
          </cell>
          <cell r="O202">
            <v>108.9022342867849</v>
          </cell>
          <cell r="P202">
            <v>78.442119116895029</v>
          </cell>
          <cell r="Q202">
            <v>793.26905414251235</v>
          </cell>
          <cell r="R202">
            <v>951.80866307344979</v>
          </cell>
          <cell r="S202">
            <v>550.49694015395619</v>
          </cell>
          <cell r="T202">
            <v>556.79040228853034</v>
          </cell>
          <cell r="U202">
            <v>343.56362687310406</v>
          </cell>
          <cell r="V202">
            <v>340.27107580079013</v>
          </cell>
          <cell r="W202">
            <v>332.44424292296191</v>
          </cell>
          <cell r="X202">
            <v>599.68692571895963</v>
          </cell>
          <cell r="Y202">
            <v>528.99861160479384</v>
          </cell>
          <cell r="Z202">
            <v>519.78674335513119</v>
          </cell>
          <cell r="AA202">
            <v>688.19248634975395</v>
          </cell>
          <cell r="AB202">
            <v>554.82924713698151</v>
          </cell>
          <cell r="AC202">
            <v>519.86309702255221</v>
          </cell>
          <cell r="AD202">
            <v>607.96327469044297</v>
          </cell>
          <cell r="AE202">
            <v>3092.6918010208356</v>
          </cell>
          <cell r="AF202">
            <v>3426.7197482427109</v>
          </cell>
          <cell r="AG202">
            <v>1151.5716609874655</v>
          </cell>
          <cell r="AH202">
            <v>932.13833998140467</v>
          </cell>
          <cell r="AI202">
            <v>481.31275864804559</v>
          </cell>
          <cell r="AJ202">
            <v>450.47535153377146</v>
          </cell>
          <cell r="AK202">
            <v>348.5867962979936</v>
          </cell>
          <cell r="AL202">
            <v>604.54914618608461</v>
          </cell>
          <cell r="AM202">
            <v>180.19068079298893</v>
          </cell>
          <cell r="AN202">
            <v>173.43481647692602</v>
          </cell>
          <cell r="AO202">
            <v>286.05039834821571</v>
          </cell>
          <cell r="AP202">
            <v>260.92557598261652</v>
          </cell>
          <cell r="AQ202">
            <v>181.58489307844258</v>
          </cell>
          <cell r="AR202">
            <v>358.77580505428335</v>
          </cell>
        </row>
        <row r="203">
          <cell r="B203">
            <v>1201</v>
          </cell>
          <cell r="C203">
            <v>501.50260225293107</v>
          </cell>
          <cell r="D203">
            <v>308.8220482572487</v>
          </cell>
          <cell r="E203">
            <v>474.01960808629082</v>
          </cell>
          <cell r="F203">
            <v>401.05419940132674</v>
          </cell>
          <cell r="G203">
            <v>496.32954031505028</v>
          </cell>
          <cell r="H203">
            <v>504.97084862277165</v>
          </cell>
          <cell r="I203">
            <v>22.219202983463855</v>
          </cell>
          <cell r="J203">
            <v>43.017354828665773</v>
          </cell>
          <cell r="K203">
            <v>55.867635614268934</v>
          </cell>
          <cell r="L203">
            <v>78.935395852217198</v>
          </cell>
          <cell r="M203">
            <v>379.47800241354383</v>
          </cell>
          <cell r="N203">
            <v>305.49608800334886</v>
          </cell>
          <cell r="O203">
            <v>247.34963014761146</v>
          </cell>
          <cell r="P203">
            <v>133.46244389785539</v>
          </cell>
          <cell r="Q203">
            <v>1243.9409503842344</v>
          </cell>
          <cell r="R203">
            <v>876.06915637095335</v>
          </cell>
          <cell r="S203">
            <v>1386.8565123370558</v>
          </cell>
          <cell r="T203">
            <v>1135.1989015154443</v>
          </cell>
          <cell r="U203">
            <v>1316.5179045917889</v>
          </cell>
          <cell r="V203">
            <v>1431.2773884021456</v>
          </cell>
          <cell r="W203">
            <v>97.930776635032217</v>
          </cell>
          <cell r="X203">
            <v>134.24209633056142</v>
          </cell>
          <cell r="Y203">
            <v>268.47171531600105</v>
          </cell>
          <cell r="Z203">
            <v>314.88185412814022</v>
          </cell>
          <cell r="AA203">
            <v>1450.6719265995509</v>
          </cell>
          <cell r="AB203">
            <v>986.43852169358934</v>
          </cell>
          <cell r="AC203">
            <v>1180.764982629232</v>
          </cell>
          <cell r="AD203">
            <v>1034.39663988952</v>
          </cell>
          <cell r="AE203">
            <v>4849.7114038640457</v>
          </cell>
          <cell r="AF203">
            <v>3154.0409280042595</v>
          </cell>
          <cell r="AG203">
            <v>2901.1326693598326</v>
          </cell>
          <cell r="AH203">
            <v>1900.4681389227283</v>
          </cell>
          <cell r="AI203">
            <v>1844.3653952420898</v>
          </cell>
          <cell r="AJ203">
            <v>1894.8280666096443</v>
          </cell>
          <cell r="AK203">
            <v>102.68601852158115</v>
          </cell>
          <cell r="AL203">
            <v>135.33052204126986</v>
          </cell>
          <cell r="AM203">
            <v>91.448446357346441</v>
          </cell>
          <cell r="AN203">
            <v>105.06515851120172</v>
          </cell>
          <cell r="AO203">
            <v>602.97851358040111</v>
          </cell>
          <cell r="AP203">
            <v>463.90315718305027</v>
          </cell>
          <cell r="AQ203">
            <v>412.43374332492175</v>
          </cell>
          <cell r="AR203">
            <v>610.42583108456631</v>
          </cell>
        </row>
        <row r="204">
          <cell r="B204">
            <v>1202</v>
          </cell>
          <cell r="C204">
            <v>605.96568124123201</v>
          </cell>
          <cell r="D204">
            <v>552.52932526010193</v>
          </cell>
          <cell r="E204">
            <v>531.93459662139071</v>
          </cell>
          <cell r="F204">
            <v>603.63071874528737</v>
          </cell>
          <cell r="G204">
            <v>694.80743540403023</v>
          </cell>
          <cell r="H204">
            <v>686.72399550293483</v>
          </cell>
          <cell r="I204">
            <v>363.17958484679195</v>
          </cell>
          <cell r="J204">
            <v>390.32914684102457</v>
          </cell>
          <cell r="K204">
            <v>345.93947064124319</v>
          </cell>
          <cell r="L204">
            <v>361.40479261861208</v>
          </cell>
          <cell r="M204">
            <v>401.03147143149687</v>
          </cell>
          <cell r="N204">
            <v>283.03074079714855</v>
          </cell>
          <cell r="O204">
            <v>225.61164735206611</v>
          </cell>
          <cell r="P204">
            <v>93.716360637340927</v>
          </cell>
          <cell r="Q204">
            <v>1503.054065995213</v>
          </cell>
          <cell r="R204">
            <v>1567.4201456225455</v>
          </cell>
          <cell r="S204">
            <v>1556.3005134746793</v>
          </cell>
          <cell r="T204">
            <v>1708.5993111742032</v>
          </cell>
          <cell r="U204">
            <v>1842.9820404650438</v>
          </cell>
          <cell r="V204">
            <v>1946.4341942058868</v>
          </cell>
          <cell r="W204">
            <v>1600.7081274924424</v>
          </cell>
          <cell r="X204">
            <v>1218.0805430635507</v>
          </cell>
          <cell r="Y204">
            <v>1662.4108405053589</v>
          </cell>
          <cell r="Z204">
            <v>1441.6829099533561</v>
          </cell>
          <cell r="AA204">
            <v>1533.0667221511092</v>
          </cell>
          <cell r="AB204">
            <v>913.8985293412992</v>
          </cell>
          <cell r="AC204">
            <v>1076.9950725523138</v>
          </cell>
          <cell r="AD204">
            <v>726.34582220097991</v>
          </cell>
          <cell r="AE204">
            <v>5859.9071300206242</v>
          </cell>
          <cell r="AF204">
            <v>5643.0559787663542</v>
          </cell>
          <cell r="AG204">
            <v>3255.5886083516907</v>
          </cell>
          <cell r="AH204">
            <v>2860.4137554547447</v>
          </cell>
          <cell r="AI204">
            <v>2581.9111822412688</v>
          </cell>
          <cell r="AJ204">
            <v>2576.8297402556186</v>
          </cell>
          <cell r="AK204">
            <v>1678.433992614076</v>
          </cell>
          <cell r="AL204">
            <v>1227.9566565705941</v>
          </cell>
          <cell r="AM204">
            <v>566.26035406704455</v>
          </cell>
          <cell r="AN204">
            <v>481.03960730458414</v>
          </cell>
          <cell r="AO204">
            <v>637.22629244581105</v>
          </cell>
          <cell r="AP204">
            <v>429.78898713169588</v>
          </cell>
          <cell r="AQ204">
            <v>376.18756979577944</v>
          </cell>
          <cell r="AR204">
            <v>428.63659361769732</v>
          </cell>
        </row>
        <row r="205">
          <cell r="B205">
            <v>1203</v>
          </cell>
          <cell r="C205">
            <v>388.75827651253059</v>
          </cell>
          <cell r="D205">
            <v>338.84495176458466</v>
          </cell>
          <cell r="E205">
            <v>290.60536976363096</v>
          </cell>
          <cell r="F205">
            <v>279.46980867262351</v>
          </cell>
          <cell r="G205">
            <v>353.88009796986427</v>
          </cell>
          <cell r="H205">
            <v>329.75572233734636</v>
          </cell>
          <cell r="I205">
            <v>190.72736581587154</v>
          </cell>
          <cell r="J205">
            <v>246.52692164927868</v>
          </cell>
          <cell r="K205">
            <v>96.900042928482932</v>
          </cell>
          <cell r="L205">
            <v>234.12197189980182</v>
          </cell>
          <cell r="M205">
            <v>122.21898996980829</v>
          </cell>
          <cell r="N205">
            <v>74.222276654939947</v>
          </cell>
          <cell r="O205">
            <v>122.85046402884156</v>
          </cell>
          <cell r="P205">
            <v>64.355791907793346</v>
          </cell>
          <cell r="Q205">
            <v>964.28680087054886</v>
          </cell>
          <cell r="R205">
            <v>961.23839832083081</v>
          </cell>
          <cell r="S205">
            <v>850.23476392445411</v>
          </cell>
          <cell r="T205">
            <v>791.04973912621767</v>
          </cell>
          <cell r="U205">
            <v>938.66966846320395</v>
          </cell>
          <cell r="V205">
            <v>934.65179299931685</v>
          </cell>
          <cell r="W205">
            <v>840.62777021313241</v>
          </cell>
          <cell r="X205">
            <v>769.32416918545539</v>
          </cell>
          <cell r="Y205">
            <v>465.65279617023174</v>
          </cell>
          <cell r="Z205">
            <v>933.93793504204245</v>
          </cell>
          <cell r="AA205">
            <v>467.21985600982759</v>
          </cell>
          <cell r="AB205">
            <v>239.66170348940432</v>
          </cell>
          <cell r="AC205">
            <v>586.44731321587926</v>
          </cell>
          <cell r="AD205">
            <v>498.787621166289</v>
          </cell>
          <cell r="AE205">
            <v>3759.4330288210031</v>
          </cell>
          <cell r="AF205">
            <v>3460.6688613854303</v>
          </cell>
          <cell r="AG205">
            <v>1778.5861971329853</v>
          </cell>
          <cell r="AH205">
            <v>1324.3184286961357</v>
          </cell>
          <cell r="AI205">
            <v>1315.0218831347418</v>
          </cell>
          <cell r="AJ205">
            <v>1237.3593436414537</v>
          </cell>
          <cell r="AK205">
            <v>881.44628019811034</v>
          </cell>
          <cell r="AL205">
            <v>775.56179678886338</v>
          </cell>
          <cell r="AM205">
            <v>158.6134490987246</v>
          </cell>
          <cell r="AN205">
            <v>311.62271149764388</v>
          </cell>
          <cell r="AO205">
            <v>194.20209981758538</v>
          </cell>
          <cell r="AP205">
            <v>112.70831223594261</v>
          </cell>
          <cell r="AQ205">
            <v>204.84233883180539</v>
          </cell>
          <cell r="AR205">
            <v>294.34825718077099</v>
          </cell>
        </row>
        <row r="206">
          <cell r="B206">
            <v>1204</v>
          </cell>
          <cell r="C206">
            <v>212.13687633408841</v>
          </cell>
          <cell r="D206">
            <v>199.96300336516319</v>
          </cell>
          <cell r="E206">
            <v>235.20532230472682</v>
          </cell>
          <cell r="F206">
            <v>253.99862932313994</v>
          </cell>
          <cell r="G206">
            <v>281.26853167799413</v>
          </cell>
          <cell r="H206">
            <v>272.11686080371715</v>
          </cell>
          <cell r="I206">
            <v>141.86435062163682</v>
          </cell>
          <cell r="J206">
            <v>172.61813050415887</v>
          </cell>
          <cell r="K206">
            <v>144.74181524924001</v>
          </cell>
          <cell r="L206">
            <v>175.31683207111249</v>
          </cell>
          <cell r="M206">
            <v>217.17364422427084</v>
          </cell>
          <cell r="N206">
            <v>157.07968016204813</v>
          </cell>
          <cell r="O206">
            <v>97.319328445475634</v>
          </cell>
          <cell r="P206">
            <v>61.667520610628692</v>
          </cell>
          <cell r="Q206">
            <v>526.19018599923209</v>
          </cell>
          <cell r="R206">
            <v>567.25684144674324</v>
          </cell>
          <cell r="S206">
            <v>688.14881791823609</v>
          </cell>
          <cell r="T206">
            <v>718.95261394712907</v>
          </cell>
          <cell r="U206">
            <v>746.06693310511673</v>
          </cell>
          <cell r="V206">
            <v>771.28157186412921</v>
          </cell>
          <cell r="W206">
            <v>625.26482356459314</v>
          </cell>
          <cell r="X206">
            <v>538.68072074248084</v>
          </cell>
          <cell r="Y206">
            <v>695.55625525685105</v>
          </cell>
          <cell r="Z206">
            <v>699.35785519815158</v>
          </cell>
          <cell r="AA206">
            <v>830.2133638042576</v>
          </cell>
          <cell r="AB206">
            <v>507.20599566385948</v>
          </cell>
          <cell r="AC206">
            <v>464.57015154150298</v>
          </cell>
          <cell r="AD206">
            <v>477.95225568304653</v>
          </cell>
          <cell r="AE206">
            <v>2051.4402591647022</v>
          </cell>
          <cell r="AF206">
            <v>2042.2489270423214</v>
          </cell>
          <cell r="AG206">
            <v>1439.5224014052483</v>
          </cell>
          <cell r="AH206">
            <v>1203.6186208229358</v>
          </cell>
          <cell r="AI206">
            <v>1045.1965971401912</v>
          </cell>
          <cell r="AJ206">
            <v>1021.0780813483606</v>
          </cell>
          <cell r="AK206">
            <v>655.62591719995555</v>
          </cell>
          <cell r="AL206">
            <v>543.04830708346969</v>
          </cell>
          <cell r="AM206">
            <v>236.92454463035148</v>
          </cell>
          <cell r="AN206">
            <v>233.35147119194158</v>
          </cell>
          <cell r="AO206">
            <v>345.08203466424686</v>
          </cell>
          <cell r="AP206">
            <v>238.52927228213503</v>
          </cell>
          <cell r="AQ206">
            <v>162.27141679848859</v>
          </cell>
          <cell r="AR206">
            <v>282.05273648726086</v>
          </cell>
        </row>
        <row r="207">
          <cell r="B207">
            <v>1205</v>
          </cell>
          <cell r="C207">
            <v>559.82042662658557</v>
          </cell>
          <cell r="D207">
            <v>511.28087634551537</v>
          </cell>
          <cell r="E207">
            <v>629.4742014773442</v>
          </cell>
          <cell r="F207">
            <v>668.5693826786453</v>
          </cell>
          <cell r="G207">
            <v>717.24670145523953</v>
          </cell>
          <cell r="H207">
            <v>712.78326457573644</v>
          </cell>
          <cell r="I207">
            <v>411.87917248962373</v>
          </cell>
          <cell r="J207">
            <v>488.32151693974066</v>
          </cell>
          <cell r="K207">
            <v>352.07027471605193</v>
          </cell>
          <cell r="L207">
            <v>442.99162837146974</v>
          </cell>
          <cell r="M207">
            <v>579.54817149006772</v>
          </cell>
          <cell r="N207">
            <v>394.14391870069994</v>
          </cell>
          <cell r="O207">
            <v>233.20740721561066</v>
          </cell>
          <cell r="P207">
            <v>153.92579073021102</v>
          </cell>
          <cell r="Q207">
            <v>1388.5940978451069</v>
          </cell>
          <cell r="R207">
            <v>1450.4061757776512</v>
          </cell>
          <cell r="S207">
            <v>1841.6757044955471</v>
          </cell>
          <cell r="T207">
            <v>1892.4106266349847</v>
          </cell>
          <cell r="U207">
            <v>1902.5023654160104</v>
          </cell>
          <cell r="V207">
            <v>2020.2959679774078</v>
          </cell>
          <cell r="W207">
            <v>1815.3507698598441</v>
          </cell>
          <cell r="X207">
            <v>1523.8804054410925</v>
          </cell>
          <cell r="Y207">
            <v>1691.8723967021251</v>
          </cell>
          <cell r="Z207">
            <v>1767.14164537802</v>
          </cell>
          <cell r="AA207">
            <v>2215.5019715122671</v>
          </cell>
          <cell r="AB207">
            <v>1272.6799450648766</v>
          </cell>
          <cell r="AC207">
            <v>1113.2547073776484</v>
          </cell>
          <cell r="AD207">
            <v>1192.997191371124</v>
          </cell>
          <cell r="AE207">
            <v>5413.6658412745446</v>
          </cell>
          <cell r="AF207">
            <v>5221.7800471174405</v>
          </cell>
          <cell r="AG207">
            <v>3852.5582893032488</v>
          </cell>
          <cell r="AH207">
            <v>3168.137404711586</v>
          </cell>
          <cell r="AI207">
            <v>2665.2957129569113</v>
          </cell>
          <cell r="AJ207">
            <v>2674.6132748282521</v>
          </cell>
          <cell r="AK207">
            <v>1903.499075389858</v>
          </cell>
          <cell r="AL207">
            <v>1536.2359232605004</v>
          </cell>
          <cell r="AM207">
            <v>576.29572609233492</v>
          </cell>
          <cell r="AN207">
            <v>589.63390442890261</v>
          </cell>
          <cell r="AO207">
            <v>920.88366854133108</v>
          </cell>
          <cell r="AP207">
            <v>598.51702018439539</v>
          </cell>
          <cell r="AQ207">
            <v>388.85283099729941</v>
          </cell>
          <cell r="AR207">
            <v>704.02036698616109</v>
          </cell>
        </row>
        <row r="208">
          <cell r="B208">
            <v>1206</v>
          </cell>
          <cell r="C208">
            <v>355.01889529814855</v>
          </cell>
          <cell r="D208">
            <v>327.96491264368763</v>
          </cell>
          <cell r="E208">
            <v>394.01240586511341</v>
          </cell>
          <cell r="F208">
            <v>416.9216942818407</v>
          </cell>
          <cell r="G208">
            <v>480.46681947453487</v>
          </cell>
          <cell r="H208">
            <v>500.84832028747223</v>
          </cell>
          <cell r="I208">
            <v>288.38321451091258</v>
          </cell>
          <cell r="J208">
            <v>349.00696334247755</v>
          </cell>
          <cell r="K208">
            <v>274.70772741459916</v>
          </cell>
          <cell r="L208">
            <v>340.17421553747448</v>
          </cell>
          <cell r="M208">
            <v>415.76500671854978</v>
          </cell>
          <cell r="N208">
            <v>299.76937889617358</v>
          </cell>
          <cell r="O208">
            <v>191.35783032126946</v>
          </cell>
          <cell r="P208">
            <v>115.68090729836679</v>
          </cell>
          <cell r="Q208">
            <v>880.59870484741589</v>
          </cell>
          <cell r="R208">
            <v>930.37380575784334</v>
          </cell>
          <cell r="S208">
            <v>1152.7765132368736</v>
          </cell>
          <cell r="T208">
            <v>1180.1124388504227</v>
          </cell>
          <cell r="U208">
            <v>1274.4419161490623</v>
          </cell>
          <cell r="V208">
            <v>1419.5925919323024</v>
          </cell>
          <cell r="W208">
            <v>1271.044338835148</v>
          </cell>
          <cell r="X208">
            <v>1089.1284826708329</v>
          </cell>
          <cell r="Y208">
            <v>1320.1069631577777</v>
          </cell>
          <cell r="Z208">
            <v>1356.9918356470348</v>
          </cell>
          <cell r="AA208">
            <v>1589.3902135908033</v>
          </cell>
          <cell r="AB208">
            <v>967.94713444613853</v>
          </cell>
          <cell r="AC208">
            <v>913.47872669314825</v>
          </cell>
          <cell r="AD208">
            <v>896.58137760749082</v>
          </cell>
          <cell r="AE208">
            <v>3433.1610192648482</v>
          </cell>
          <cell r="AF208">
            <v>3349.549565081134</v>
          </cell>
          <cell r="AG208">
            <v>2411.4661994747248</v>
          </cell>
          <cell r="AH208">
            <v>1975.6591443029265</v>
          </cell>
          <cell r="AI208">
            <v>1785.4193704415891</v>
          </cell>
          <cell r="AJ208">
            <v>1879.3588916732624</v>
          </cell>
          <cell r="AK208">
            <v>1332.762661586891</v>
          </cell>
          <cell r="AL208">
            <v>1097.9590617157605</v>
          </cell>
          <cell r="AM208">
            <v>449.66275372509784</v>
          </cell>
          <cell r="AN208">
            <v>452.78113184840061</v>
          </cell>
          <cell r="AO208">
            <v>660.63741285507786</v>
          </cell>
          <cell r="AP208">
            <v>455.20701166953251</v>
          </cell>
          <cell r="AQ208">
            <v>319.07234398061422</v>
          </cell>
          <cell r="AR208">
            <v>529.09726448787831</v>
          </cell>
        </row>
        <row r="209">
          <cell r="B209">
            <v>1207</v>
          </cell>
          <cell r="C209">
            <v>312.13687039018885</v>
          </cell>
          <cell r="D209">
            <v>298.12419715951006</v>
          </cell>
          <cell r="E209">
            <v>352.95960641382908</v>
          </cell>
          <cell r="F209">
            <v>379.95959782803908</v>
          </cell>
          <cell r="G209">
            <v>414.11500147130596</v>
          </cell>
          <cell r="H209">
            <v>421.66065069471603</v>
          </cell>
          <cell r="I209">
            <v>243.7118543593007</v>
          </cell>
          <cell r="J209">
            <v>292.02349895492841</v>
          </cell>
          <cell r="K209">
            <v>235.84032794405945</v>
          </cell>
          <cell r="L209">
            <v>287.93613322022708</v>
          </cell>
          <cell r="M209">
            <v>354.36332472137718</v>
          </cell>
          <cell r="N209">
            <v>261.75552284814665</v>
          </cell>
          <cell r="O209">
            <v>165.79533206012505</v>
          </cell>
          <cell r="P209">
            <v>104.32379867945761</v>
          </cell>
          <cell r="Q209">
            <v>774.23294208013795</v>
          </cell>
          <cell r="R209">
            <v>845.72139642613536</v>
          </cell>
          <cell r="S209">
            <v>1032.666835709955</v>
          </cell>
          <cell r="T209">
            <v>1075.4898433142127</v>
          </cell>
          <cell r="U209">
            <v>1098.4432110387072</v>
          </cell>
          <cell r="V209">
            <v>1195.1449406718627</v>
          </cell>
          <cell r="W209">
            <v>1074.1560437758537</v>
          </cell>
          <cell r="X209">
            <v>911.30305044632576</v>
          </cell>
          <cell r="Y209">
            <v>1133.3298194502158</v>
          </cell>
          <cell r="Z209">
            <v>1148.6084603745683</v>
          </cell>
          <cell r="AA209">
            <v>1354.6633104428799</v>
          </cell>
          <cell r="AB209">
            <v>845.2014318449402</v>
          </cell>
          <cell r="AC209">
            <v>791.45185001147536</v>
          </cell>
          <cell r="AD209">
            <v>808.55845032428442</v>
          </cell>
          <cell r="AE209">
            <v>3018.4763410943701</v>
          </cell>
          <cell r="AF209">
            <v>3044.7823423742066</v>
          </cell>
          <cell r="AG209">
            <v>2160.2115770391115</v>
          </cell>
          <cell r="AH209">
            <v>1800.5075394497737</v>
          </cell>
          <cell r="AI209">
            <v>1538.8553699211357</v>
          </cell>
          <cell r="AJ209">
            <v>1582.2189294695131</v>
          </cell>
          <cell r="AK209">
            <v>1126.3140270734702</v>
          </cell>
          <cell r="AL209">
            <v>918.69183308206732</v>
          </cell>
          <cell r="AM209">
            <v>386.04160247266509</v>
          </cell>
          <cell r="AN209">
            <v>383.25082368020975</v>
          </cell>
          <cell r="AO209">
            <v>563.07208704827644</v>
          </cell>
          <cell r="AP209">
            <v>397.4820569814438</v>
          </cell>
          <cell r="AQ209">
            <v>276.44912744178646</v>
          </cell>
          <cell r="AR209">
            <v>477.15252059632184</v>
          </cell>
        </row>
        <row r="210">
          <cell r="B210">
            <v>1208</v>
          </cell>
          <cell r="C210">
            <v>106.04344426797049</v>
          </cell>
          <cell r="D210">
            <v>96.338454922245006</v>
          </cell>
          <cell r="E210">
            <v>115.37410373652517</v>
          </cell>
          <cell r="F210">
            <v>112.43336810813798</v>
          </cell>
          <cell r="G210">
            <v>167.45413441752461</v>
          </cell>
          <cell r="H210">
            <v>158.13556823977723</v>
          </cell>
          <cell r="I210">
            <v>84.395367182984543</v>
          </cell>
          <cell r="J210">
            <v>95.175176302755176</v>
          </cell>
          <cell r="K210">
            <v>65.617446356135233</v>
          </cell>
          <cell r="L210">
            <v>100.11886831114089</v>
          </cell>
          <cell r="M210">
            <v>117.42163335867706</v>
          </cell>
          <cell r="N210">
            <v>76.632322396969926</v>
          </cell>
          <cell r="O210">
            <v>49.017935341038921</v>
          </cell>
          <cell r="P210">
            <v>34.0107789199457</v>
          </cell>
          <cell r="Q210">
            <v>263.03309743981657</v>
          </cell>
          <cell r="R210">
            <v>273.29379299857447</v>
          </cell>
          <cell r="S210">
            <v>337.55423698195023</v>
          </cell>
          <cell r="T210">
            <v>318.2468508260622</v>
          </cell>
          <cell r="U210">
            <v>444.17337323636684</v>
          </cell>
          <cell r="V210">
            <v>448.21570144299028</v>
          </cell>
          <cell r="W210">
            <v>371.9712115137234</v>
          </cell>
          <cell r="X210">
            <v>297.00838734506868</v>
          </cell>
          <cell r="Y210">
            <v>315.32439460151352</v>
          </cell>
          <cell r="Z210">
            <v>399.38502298823431</v>
          </cell>
          <cell r="AA210">
            <v>448.8804779341765</v>
          </cell>
          <cell r="AB210">
            <v>247.44367534547575</v>
          </cell>
          <cell r="AC210">
            <v>233.99534309771255</v>
          </cell>
          <cell r="AD210">
            <v>263.5995146450519</v>
          </cell>
          <cell r="AE210">
            <v>1025.4784295456607</v>
          </cell>
          <cell r="AF210">
            <v>983.91753917888229</v>
          </cell>
          <cell r="AG210">
            <v>706.12180559250567</v>
          </cell>
          <cell r="AH210">
            <v>532.78592808715553</v>
          </cell>
          <cell r="AI210">
            <v>622.26119084883851</v>
          </cell>
          <cell r="AJ210">
            <v>593.38021956557429</v>
          </cell>
          <cell r="AK210">
            <v>390.03308283097437</v>
          </cell>
          <cell r="AL210">
            <v>299.41651098079018</v>
          </cell>
          <cell r="AM210">
            <v>107.40768706654372</v>
          </cell>
          <cell r="AN210">
            <v>133.26093643421797</v>
          </cell>
          <cell r="AO210">
            <v>186.57925227412585</v>
          </cell>
          <cell r="AP210">
            <v>116.36802465972664</v>
          </cell>
          <cell r="AQ210">
            <v>81.733093963790921</v>
          </cell>
          <cell r="AR210">
            <v>155.55730422507958</v>
          </cell>
        </row>
        <row r="211">
          <cell r="B211">
            <v>1209</v>
          </cell>
          <cell r="C211">
            <v>156.24807190814923</v>
          </cell>
          <cell r="D211">
            <v>149.29319547152954</v>
          </cell>
          <cell r="E211">
            <v>169.90864466489373</v>
          </cell>
          <cell r="F211">
            <v>172.07988648274409</v>
          </cell>
          <cell r="G211">
            <v>178.22887961810426</v>
          </cell>
          <cell r="H211">
            <v>171.38257425626998</v>
          </cell>
          <cell r="I211">
            <v>95.294520634187748</v>
          </cell>
          <cell r="J211">
            <v>120.43961342657099</v>
          </cell>
          <cell r="K211">
            <v>83.366092994840827</v>
          </cell>
          <cell r="L211">
            <v>130.24819591241919</v>
          </cell>
          <cell r="M211">
            <v>142.31418591704181</v>
          </cell>
          <cell r="N211">
            <v>86.402474477163409</v>
          </cell>
          <cell r="O211">
            <v>59.141369946548103</v>
          </cell>
          <cell r="P211">
            <v>42.984375752654252</v>
          </cell>
          <cell r="Q211">
            <v>387.56204692054786</v>
          </cell>
          <cell r="R211">
            <v>423.51627594839897</v>
          </cell>
          <cell r="S211">
            <v>497.10793886183455</v>
          </cell>
          <cell r="T211">
            <v>487.07855047949715</v>
          </cell>
          <cell r="U211">
            <v>472.75346735080024</v>
          </cell>
          <cell r="V211">
            <v>485.7627008928477</v>
          </cell>
          <cell r="W211">
            <v>420.00905350720461</v>
          </cell>
          <cell r="X211">
            <v>375.84984599869665</v>
          </cell>
          <cell r="Y211">
            <v>400.61545006214328</v>
          </cell>
          <cell r="Z211">
            <v>519.57417813590155</v>
          </cell>
          <cell r="AA211">
            <v>544.03995212807445</v>
          </cell>
          <cell r="AB211">
            <v>278.99122948175642</v>
          </cell>
          <cell r="AC211">
            <v>282.321257630064</v>
          </cell>
          <cell r="AD211">
            <v>333.14910582877906</v>
          </cell>
          <cell r="AE211">
            <v>1510.975322482072</v>
          </cell>
          <cell r="AF211">
            <v>1524.7513946850843</v>
          </cell>
          <cell r="AG211">
            <v>1039.8884591167412</v>
          </cell>
          <cell r="AH211">
            <v>815.4317847764022</v>
          </cell>
          <cell r="AI211">
            <v>662.30024872535671</v>
          </cell>
          <cell r="AJ211">
            <v>643.08764102773523</v>
          </cell>
          <cell r="AK211">
            <v>440.40350673829198</v>
          </cell>
          <cell r="AL211">
            <v>378.89721077422467</v>
          </cell>
          <cell r="AM211">
            <v>136.46003807816626</v>
          </cell>
          <cell r="AN211">
            <v>173.363890832404</v>
          </cell>
          <cell r="AO211">
            <v>226.13272901164612</v>
          </cell>
          <cell r="AP211">
            <v>131.20423557746062</v>
          </cell>
          <cell r="AQ211">
            <v>98.613030380770951</v>
          </cell>
          <cell r="AR211">
            <v>196.60042575383176</v>
          </cell>
        </row>
        <row r="212">
          <cell r="B212">
            <v>1210</v>
          </cell>
          <cell r="C212">
            <v>412.72187438275114</v>
          </cell>
          <cell r="D212">
            <v>389.77836261130113</v>
          </cell>
          <cell r="E212">
            <v>459.73329561354774</v>
          </cell>
          <cell r="F212">
            <v>458.09111966715483</v>
          </cell>
          <cell r="G212">
            <v>518.20016393538708</v>
          </cell>
          <cell r="H212">
            <v>508.72284537349123</v>
          </cell>
          <cell r="I212">
            <v>296.79575834441221</v>
          </cell>
          <cell r="J212">
            <v>369.60774925659967</v>
          </cell>
          <cell r="K212">
            <v>305.21436609536033</v>
          </cell>
          <cell r="L212">
            <v>381.44157011015005</v>
          </cell>
          <cell r="M212">
            <v>484.35358004291288</v>
          </cell>
          <cell r="N212">
            <v>300.86575111342859</v>
          </cell>
          <cell r="O212">
            <v>192.79230207742359</v>
          </cell>
          <cell r="P212">
            <v>122.51302844607184</v>
          </cell>
          <cell r="Q212">
            <v>1023.7267730170414</v>
          </cell>
          <cell r="R212">
            <v>1105.7267550407778</v>
          </cell>
          <cell r="S212">
            <v>1345.0585251818513</v>
          </cell>
          <cell r="T212">
            <v>1296.6440361836387</v>
          </cell>
          <cell r="U212">
            <v>1374.5299011424772</v>
          </cell>
          <cell r="V212">
            <v>1441.9119589428203</v>
          </cell>
          <cell r="W212">
            <v>1308.1224892847388</v>
          </cell>
          <cell r="X212">
            <v>1153.4163194795713</v>
          </cell>
          <cell r="Y212">
            <v>1466.7065019622733</v>
          </cell>
          <cell r="Z212">
            <v>1521.6117882363076</v>
          </cell>
          <cell r="AA212">
            <v>1851.5912296558581</v>
          </cell>
          <cell r="AB212">
            <v>971.48729038163162</v>
          </cell>
          <cell r="AC212">
            <v>920.32641842903899</v>
          </cell>
          <cell r="AD212">
            <v>949.5335261828086</v>
          </cell>
          <cell r="AE212">
            <v>3991.1696805287593</v>
          </cell>
          <cell r="AF212">
            <v>3980.8586059971285</v>
          </cell>
          <cell r="AG212">
            <v>2813.6964385956976</v>
          </cell>
          <cell r="AH212">
            <v>2170.747941177116</v>
          </cell>
          <cell r="AI212">
            <v>1925.6368451584274</v>
          </cell>
          <cell r="AJ212">
            <v>1908.9068768389504</v>
          </cell>
          <cell r="AK212">
            <v>1371.6412222869872</v>
          </cell>
          <cell r="AL212">
            <v>1162.7681398964762</v>
          </cell>
          <cell r="AM212">
            <v>499.598368151351</v>
          </cell>
          <cell r="AN212">
            <v>507.70910304187561</v>
          </cell>
          <cell r="AO212">
            <v>769.62248110326243</v>
          </cell>
          <cell r="AP212">
            <v>456.87187925051052</v>
          </cell>
          <cell r="AQ212">
            <v>321.4641994110487</v>
          </cell>
          <cell r="AR212">
            <v>560.34577985936494</v>
          </cell>
        </row>
        <row r="213">
          <cell r="B213">
            <v>1211</v>
          </cell>
          <cell r="C213">
            <v>413.99722229776285</v>
          </cell>
          <cell r="D213">
            <v>380.4746888033759</v>
          </cell>
          <cell r="E213">
            <v>464.52669106917676</v>
          </cell>
          <cell r="F213">
            <v>495.02929318361703</v>
          </cell>
          <cell r="G213">
            <v>681.42561197980353</v>
          </cell>
          <cell r="H213">
            <v>737.16613803493453</v>
          </cell>
          <cell r="I213">
            <v>363.4195582380413</v>
          </cell>
          <cell r="J213">
            <v>464.76949817714507</v>
          </cell>
          <cell r="K213">
            <v>339.53495675800684</v>
          </cell>
          <cell r="L213">
            <v>486.92091832263895</v>
          </cell>
          <cell r="M213">
            <v>515.10157147599455</v>
          </cell>
          <cell r="N213">
            <v>378.0222884869911</v>
          </cell>
          <cell r="O213">
            <v>266.48883742260983</v>
          </cell>
          <cell r="P213">
            <v>178.46601001823709</v>
          </cell>
          <cell r="Q213">
            <v>1026.8901813230866</v>
          </cell>
          <cell r="R213">
            <v>1079.3340097363036</v>
          </cell>
          <cell r="S213">
            <v>1359.0827376626057</v>
          </cell>
          <cell r="T213">
            <v>1401.1989169515473</v>
          </cell>
          <cell r="U213">
            <v>1807.4866514078112</v>
          </cell>
          <cell r="V213">
            <v>2089.4062058091595</v>
          </cell>
          <cell r="W213">
            <v>1601.7658063207191</v>
          </cell>
          <cell r="X213">
            <v>1450.3828046680976</v>
          </cell>
          <cell r="Y213">
            <v>1631.6339728414187</v>
          </cell>
          <cell r="Z213">
            <v>1942.3803468631445</v>
          </cell>
          <cell r="AA213">
            <v>1969.134928335618</v>
          </cell>
          <cell r="AB213">
            <v>1220.6236415644294</v>
          </cell>
          <cell r="AC213">
            <v>1272.1292014967287</v>
          </cell>
          <cell r="AD213">
            <v>1383.1954196690704</v>
          </cell>
          <cell r="AE213">
            <v>4003.502755770126</v>
          </cell>
          <cell r="AF213">
            <v>3885.8389396987113</v>
          </cell>
          <cell r="AG213">
            <v>2843.0333603522236</v>
          </cell>
          <cell r="AH213">
            <v>2345.7861828482573</v>
          </cell>
          <cell r="AI213">
            <v>2532.1841963495626</v>
          </cell>
          <cell r="AJ213">
            <v>2766.1063839871022</v>
          </cell>
          <cell r="AK213">
            <v>1679.5430293386091</v>
          </cell>
          <cell r="AL213">
            <v>1462.1424089809125</v>
          </cell>
          <cell r="AM213">
            <v>555.7769527586413</v>
          </cell>
          <cell r="AN213">
            <v>648.10498400193921</v>
          </cell>
          <cell r="AO213">
            <v>818.48006455205916</v>
          </cell>
          <cell r="AP213">
            <v>574.03593696019652</v>
          </cell>
          <cell r="AQ213">
            <v>444.34668734666315</v>
          </cell>
          <cell r="AR213">
            <v>816.26155871314347</v>
          </cell>
        </row>
        <row r="214">
          <cell r="B214">
            <v>1212</v>
          </cell>
          <cell r="C214">
            <v>187.11077702716912</v>
          </cell>
          <cell r="D214">
            <v>157.95929702180086</v>
          </cell>
          <cell r="E214">
            <v>179.83897998231612</v>
          </cell>
          <cell r="F214">
            <v>197.01260250929468</v>
          </cell>
          <cell r="G214">
            <v>205.82084166447177</v>
          </cell>
          <cell r="H214">
            <v>207.75321164892026</v>
          </cell>
          <cell r="I214">
            <v>112.74424282404757</v>
          </cell>
          <cell r="J214">
            <v>129.31068277756478</v>
          </cell>
          <cell r="K214">
            <v>88.898310801321216</v>
          </cell>
          <cell r="L214">
            <v>110.64190934012943</v>
          </cell>
          <cell r="M214">
            <v>136.65452378630354</v>
          </cell>
          <cell r="N214">
            <v>80.43857227662572</v>
          </cell>
          <cell r="O214">
            <v>43.284499205464151</v>
          </cell>
          <cell r="P214">
            <v>29.10555520099587</v>
          </cell>
          <cell r="Q214">
            <v>464.11475584910374</v>
          </cell>
          <cell r="R214">
            <v>448.10035055387198</v>
          </cell>
          <cell r="S214">
            <v>526.1614842631692</v>
          </cell>
          <cell r="T214">
            <v>557.65153509700497</v>
          </cell>
          <cell r="U214">
            <v>545.94135786765742</v>
          </cell>
          <cell r="V214">
            <v>588.85077230102854</v>
          </cell>
          <cell r="W214">
            <v>496.91842093097358</v>
          </cell>
          <cell r="X214">
            <v>403.53334609102745</v>
          </cell>
          <cell r="Y214">
            <v>427.20050217106359</v>
          </cell>
          <cell r="Z214">
            <v>441.36257481400793</v>
          </cell>
          <cell r="AA214">
            <v>522.40414474297802</v>
          </cell>
          <cell r="AB214">
            <v>259.73395221619927</v>
          </cell>
          <cell r="AC214">
            <v>206.62582322017036</v>
          </cell>
          <cell r="AD214">
            <v>225.58172638492238</v>
          </cell>
          <cell r="AE214">
            <v>1809.4288345823256</v>
          </cell>
          <cell r="AF214">
            <v>1613.2594501495319</v>
          </cell>
          <cell r="AG214">
            <v>1100.6648905461923</v>
          </cell>
          <cell r="AH214">
            <v>933.57998643094083</v>
          </cell>
          <cell r="AI214">
            <v>764.83224783395417</v>
          </cell>
          <cell r="AJ214">
            <v>779.56305286593113</v>
          </cell>
          <cell r="AK214">
            <v>521.04737579686844</v>
          </cell>
          <cell r="AL214">
            <v>406.80516678676628</v>
          </cell>
          <cell r="AM214">
            <v>145.51559802357167</v>
          </cell>
          <cell r="AN214">
            <v>147.26739021574423</v>
          </cell>
          <cell r="AO214">
            <v>217.13970533898319</v>
          </cell>
          <cell r="AP214">
            <v>122.14790664689164</v>
          </cell>
          <cell r="AQ214">
            <v>72.173093707884689</v>
          </cell>
          <cell r="AR214">
            <v>133.1219645306609</v>
          </cell>
        </row>
        <row r="215">
          <cell r="B215">
            <v>1213</v>
          </cell>
          <cell r="C215">
            <v>301.02207609891354</v>
          </cell>
          <cell r="D215">
            <v>275.37053152180016</v>
          </cell>
          <cell r="E215">
            <v>309.97993454066528</v>
          </cell>
          <cell r="F215">
            <v>443.43333921754657</v>
          </cell>
          <cell r="G215">
            <v>324.25893621462319</v>
          </cell>
          <cell r="H215">
            <v>292.78537702031099</v>
          </cell>
          <cell r="I215">
            <v>211.41993051612758</v>
          </cell>
          <cell r="J215">
            <v>231.60310279228221</v>
          </cell>
          <cell r="K215">
            <v>146.84666546390517</v>
          </cell>
          <cell r="L215">
            <v>171.9939953231119</v>
          </cell>
          <cell r="M215">
            <v>260.24002919812676</v>
          </cell>
          <cell r="N215">
            <v>208.63633309554788</v>
          </cell>
          <cell r="O215">
            <v>131.80841253385506</v>
          </cell>
          <cell r="P215">
            <v>81.188507305587279</v>
          </cell>
          <cell r="Q215">
            <v>746.66349834863558</v>
          </cell>
          <cell r="R215">
            <v>781.17359366378071</v>
          </cell>
          <cell r="S215">
            <v>906.91963703171768</v>
          </cell>
          <cell r="T215">
            <v>1255.1546407605549</v>
          </cell>
          <cell r="U215">
            <v>860.09931018706595</v>
          </cell>
          <cell r="V215">
            <v>829.8639236836749</v>
          </cell>
          <cell r="W215">
            <v>931.82991338518286</v>
          </cell>
          <cell r="X215">
            <v>722.75215803785807</v>
          </cell>
          <cell r="Y215">
            <v>705.67110514088802</v>
          </cell>
          <cell r="Z215">
            <v>686.1026990685184</v>
          </cell>
          <cell r="AA215">
            <v>994.847928296399</v>
          </cell>
          <cell r="AB215">
            <v>673.68101940502572</v>
          </cell>
          <cell r="AC215">
            <v>629.20958419483168</v>
          </cell>
          <cell r="AD215">
            <v>629.24907338591549</v>
          </cell>
          <cell r="AE215">
            <v>2910.9922634767336</v>
          </cell>
          <cell r="AF215">
            <v>2812.3961086565928</v>
          </cell>
          <cell r="AG215">
            <v>1897.1639560915353</v>
          </cell>
          <cell r="AH215">
            <v>2101.2893872624882</v>
          </cell>
          <cell r="AI215">
            <v>1204.9493581877948</v>
          </cell>
          <cell r="AJ215">
            <v>1098.6336169385638</v>
          </cell>
          <cell r="AK215">
            <v>977.07694182224088</v>
          </cell>
          <cell r="AL215">
            <v>728.61218296879565</v>
          </cell>
          <cell r="AM215">
            <v>240.36992548153066</v>
          </cell>
          <cell r="AN215">
            <v>228.92868511648896</v>
          </cell>
          <cell r="AO215">
            <v>413.51315486530058</v>
          </cell>
          <cell r="AP215">
            <v>316.81928976143939</v>
          </cell>
          <cell r="AQ215">
            <v>219.77892973040423</v>
          </cell>
          <cell r="AR215">
            <v>371.33713874188146</v>
          </cell>
        </row>
        <row r="216">
          <cell r="B216">
            <v>1214</v>
          </cell>
          <cell r="C216">
            <v>57.643963648077438</v>
          </cell>
          <cell r="D216">
            <v>46.532379963925329</v>
          </cell>
          <cell r="E216">
            <v>51.884369206540534</v>
          </cell>
          <cell r="F216">
            <v>55.411780801001427</v>
          </cell>
          <cell r="G216">
            <v>62.129166054237096</v>
          </cell>
          <cell r="H216">
            <v>41.428126131116493</v>
          </cell>
          <cell r="I216">
            <v>89.962053763207976</v>
          </cell>
          <cell r="J216">
            <v>167.61449565936366</v>
          </cell>
          <cell r="K216">
            <v>73.800813302068292</v>
          </cell>
          <cell r="L216">
            <v>85.699972314328406</v>
          </cell>
          <cell r="M216">
            <v>121.0182289944642</v>
          </cell>
          <cell r="N216">
            <v>205.43600297991395</v>
          </cell>
          <cell r="O216">
            <v>43.691048017436941</v>
          </cell>
          <cell r="P216">
            <v>31.039135949993316</v>
          </cell>
          <cell r="Q216">
            <v>142.98168464565452</v>
          </cell>
          <cell r="R216">
            <v>132.00347283808892</v>
          </cell>
          <cell r="S216">
            <v>151.79999750029748</v>
          </cell>
          <cell r="T216">
            <v>156.84511667054076</v>
          </cell>
          <cell r="U216">
            <v>164.79808849547791</v>
          </cell>
          <cell r="V216">
            <v>117.42289745449119</v>
          </cell>
          <cell r="W216">
            <v>396.50629229456001</v>
          </cell>
          <cell r="X216">
            <v>523.06612906167504</v>
          </cell>
          <cell r="Y216">
            <v>354.6495340472535</v>
          </cell>
          <cell r="Z216">
            <v>341.86648321353829</v>
          </cell>
          <cell r="AA216">
            <v>462.62957613481746</v>
          </cell>
          <cell r="AB216">
            <v>663.34724089797385</v>
          </cell>
          <cell r="AC216">
            <v>208.56655222235446</v>
          </cell>
          <cell r="AD216">
            <v>240.56788557176282</v>
          </cell>
          <cell r="AE216">
            <v>557.43796066488255</v>
          </cell>
          <cell r="AF216">
            <v>475.24142693791936</v>
          </cell>
          <cell r="AG216">
            <v>317.5468608607024</v>
          </cell>
          <cell r="AH216">
            <v>262.57878384136671</v>
          </cell>
          <cell r="AI216">
            <v>230.87258484140992</v>
          </cell>
          <cell r="AJ216">
            <v>155.45288674460727</v>
          </cell>
          <cell r="AK216">
            <v>415.75951782983907</v>
          </cell>
          <cell r="AL216">
            <v>527.30711336416653</v>
          </cell>
          <cell r="AM216">
            <v>120.80285199431286</v>
          </cell>
          <cell r="AN216">
            <v>114.06899374354121</v>
          </cell>
          <cell r="AO216">
            <v>192.29412870075291</v>
          </cell>
          <cell r="AP216">
            <v>311.95951150904386</v>
          </cell>
          <cell r="AQ216">
            <v>72.850978078547271</v>
          </cell>
          <cell r="AR216">
            <v>141.96570814275319</v>
          </cell>
        </row>
        <row r="217">
          <cell r="B217">
            <v>1215</v>
          </cell>
          <cell r="C217">
            <v>962.38779393058439</v>
          </cell>
          <cell r="D217">
            <v>946.92486833866383</v>
          </cell>
          <cell r="E217">
            <v>1033.170651038145</v>
          </cell>
          <cell r="F217">
            <v>892.01561285505443</v>
          </cell>
          <cell r="G217">
            <v>811.85937155311353</v>
          </cell>
          <cell r="H217">
            <v>760.34504623562111</v>
          </cell>
          <cell r="I217">
            <v>468.2956247288779</v>
          </cell>
          <cell r="J217">
            <v>620.93855957510959</v>
          </cell>
          <cell r="K217">
            <v>377.96759420604275</v>
          </cell>
          <cell r="L217">
            <v>492.77517121361143</v>
          </cell>
          <cell r="M217">
            <v>465.43059023921887</v>
          </cell>
          <cell r="N217">
            <v>256.21196379776933</v>
          </cell>
          <cell r="O217">
            <v>150.49657673962406</v>
          </cell>
          <cell r="P217">
            <v>126.65198325839094</v>
          </cell>
          <cell r="Q217">
            <v>2387.1333501404597</v>
          </cell>
          <cell r="R217">
            <v>2686.2449596250854</v>
          </cell>
          <cell r="S217">
            <v>3022.7851787239329</v>
          </cell>
          <cell r="T217">
            <v>2524.8835328473406</v>
          </cell>
          <cell r="U217">
            <v>2153.463197015963</v>
          </cell>
          <cell r="V217">
            <v>2155.1039530869925</v>
          </cell>
          <cell r="W217">
            <v>2064.0053677270648</v>
          </cell>
          <cell r="X217">
            <v>1937.7317424988514</v>
          </cell>
          <cell r="Y217">
            <v>1816.3218692656026</v>
          </cell>
          <cell r="Z217">
            <v>1965.7335965040995</v>
          </cell>
          <cell r="AA217">
            <v>1779.2522537443288</v>
          </cell>
          <cell r="AB217">
            <v>827.30143112704104</v>
          </cell>
          <cell r="AC217">
            <v>718.42067325378241</v>
          </cell>
          <cell r="AD217">
            <v>981.61237042901541</v>
          </cell>
          <cell r="AE217">
            <v>9306.6377685728894</v>
          </cell>
          <cell r="AF217">
            <v>9671.070467084397</v>
          </cell>
          <cell r="AG217">
            <v>6323.2935465506907</v>
          </cell>
          <cell r="AH217">
            <v>4226.9779351101188</v>
          </cell>
          <cell r="AI217">
            <v>3016.8773145057712</v>
          </cell>
          <cell r="AJ217">
            <v>2853.0817924325884</v>
          </cell>
          <cell r="AK217">
            <v>2164.2276381503402</v>
          </cell>
          <cell r="AL217">
            <v>1953.4427385771471</v>
          </cell>
          <cell r="AM217">
            <v>618.68645206704593</v>
          </cell>
          <cell r="AN217">
            <v>655.89715380503026</v>
          </cell>
          <cell r="AO217">
            <v>739.5544503036956</v>
          </cell>
          <cell r="AP217">
            <v>389.06402923415385</v>
          </cell>
          <cell r="AQ217">
            <v>250.93979912267471</v>
          </cell>
          <cell r="AR217">
            <v>579.27638578371773</v>
          </cell>
        </row>
        <row r="218">
          <cell r="B218">
            <v>1216</v>
          </cell>
          <cell r="C218">
            <v>866.45410375984545</v>
          </cell>
          <cell r="D218">
            <v>811.4390508523461</v>
          </cell>
          <cell r="E218">
            <v>954.80428986776928</v>
          </cell>
          <cell r="F218">
            <v>997.07591292258451</v>
          </cell>
          <cell r="G218">
            <v>1048.8717687910955</v>
          </cell>
          <cell r="H218">
            <v>1020.0300316211971</v>
          </cell>
          <cell r="I218">
            <v>638.19062430007796</v>
          </cell>
          <cell r="J218">
            <v>907.61140252313953</v>
          </cell>
          <cell r="K218">
            <v>722.84501522484322</v>
          </cell>
          <cell r="L218">
            <v>923.87420055850771</v>
          </cell>
          <cell r="M218">
            <v>992.59687664740886</v>
          </cell>
          <cell r="N218">
            <v>756.92761793977138</v>
          </cell>
          <cell r="O218">
            <v>541.81262749383893</v>
          </cell>
          <cell r="P218">
            <v>290.84687366011411</v>
          </cell>
          <cell r="Q218">
            <v>2149.1767668869416</v>
          </cell>
          <cell r="R218">
            <v>2301.8975773857364</v>
          </cell>
          <cell r="S218">
            <v>2793.5058483264688</v>
          </cell>
          <cell r="T218">
            <v>2822.2606390030041</v>
          </cell>
          <cell r="U218">
            <v>2782.1403947825111</v>
          </cell>
          <cell r="V218">
            <v>2891.1489123229931</v>
          </cell>
          <cell r="W218">
            <v>2812.8148217294661</v>
          </cell>
          <cell r="X218">
            <v>2832.3372697717832</v>
          </cell>
          <cell r="Y218">
            <v>3473.6290342573502</v>
          </cell>
          <cell r="Z218">
            <v>3685.4343746835702</v>
          </cell>
          <cell r="AA218">
            <v>3794.5082830218907</v>
          </cell>
          <cell r="AB218">
            <v>2444.0985982817983</v>
          </cell>
          <cell r="AC218">
            <v>2586.4335326043301</v>
          </cell>
          <cell r="AD218">
            <v>2254.1999086023638</v>
          </cell>
          <cell r="AE218">
            <v>8378.9243147528741</v>
          </cell>
          <cell r="AF218">
            <v>8287.3356724754394</v>
          </cell>
          <cell r="AG218">
            <v>5843.669483132534</v>
          </cell>
          <cell r="AH218">
            <v>4724.8252416388877</v>
          </cell>
          <cell r="AI218">
            <v>3897.617685976767</v>
          </cell>
          <cell r="AJ218">
            <v>3827.511108753949</v>
          </cell>
          <cell r="AK218">
            <v>2949.3971640633958</v>
          </cell>
          <cell r="AL218">
            <v>2855.3016661130487</v>
          </cell>
          <cell r="AM218">
            <v>1183.2083615613265</v>
          </cell>
          <cell r="AN218">
            <v>1229.7016855127724</v>
          </cell>
          <cell r="AO218">
            <v>1577.204964342465</v>
          </cell>
          <cell r="AP218">
            <v>1149.4127928651458</v>
          </cell>
          <cell r="AQ218">
            <v>903.42488082411739</v>
          </cell>
          <cell r="AR218">
            <v>1330.2651996107791</v>
          </cell>
        </row>
        <row r="219">
          <cell r="B219">
            <v>1217</v>
          </cell>
          <cell r="C219">
            <v>2934.3824203311442</v>
          </cell>
          <cell r="D219">
            <v>2957.7877345758293</v>
          </cell>
          <cell r="E219">
            <v>2856.8025196510607</v>
          </cell>
          <cell r="F219">
            <v>2594.3350732705344</v>
          </cell>
          <cell r="G219">
            <v>2998.1484141723813</v>
          </cell>
          <cell r="H219">
            <v>3421.3344674289915</v>
          </cell>
          <cell r="I219">
            <v>1429.0381237677896</v>
          </cell>
          <cell r="J219">
            <v>1862.424377089349</v>
          </cell>
          <cell r="K219">
            <v>1404.3994577040585</v>
          </cell>
          <cell r="L219">
            <v>1883.1731830448621</v>
          </cell>
          <cell r="M219">
            <v>2072.8161278207781</v>
          </cell>
          <cell r="N219">
            <v>1757.5526805474296</v>
          </cell>
          <cell r="O219">
            <v>1207.7430821711846</v>
          </cell>
          <cell r="P219">
            <v>673.53246065754934</v>
          </cell>
          <cell r="Q219">
            <v>7278.5234619710873</v>
          </cell>
          <cell r="R219">
            <v>8390.6787743202458</v>
          </cell>
          <cell r="S219">
            <v>8358.2516656520747</v>
          </cell>
          <cell r="T219">
            <v>7343.3623927538347</v>
          </cell>
          <cell r="U219">
            <v>7952.6116164190953</v>
          </cell>
          <cell r="V219">
            <v>9697.349212825804</v>
          </cell>
          <cell r="W219">
            <v>6298.4623438474009</v>
          </cell>
          <cell r="X219">
            <v>5811.9741121555307</v>
          </cell>
          <cell r="Y219">
            <v>6748.8363746392661</v>
          </cell>
          <cell r="Z219">
            <v>7512.1820460839772</v>
          </cell>
          <cell r="AA219">
            <v>7923.9801688306443</v>
          </cell>
          <cell r="AB219">
            <v>5675.0895873298596</v>
          </cell>
          <cell r="AC219">
            <v>5765.3643491983394</v>
          </cell>
          <cell r="AD219">
            <v>5220.192990725569</v>
          </cell>
          <cell r="AE219">
            <v>28376.538473076202</v>
          </cell>
          <cell r="AF219">
            <v>30208.28216070286</v>
          </cell>
          <cell r="AG219">
            <v>17484.430977716922</v>
          </cell>
          <cell r="AH219">
            <v>12293.727769963107</v>
          </cell>
          <cell r="AI219">
            <v>11141.148643680301</v>
          </cell>
          <cell r="AJ219">
            <v>12838.049150410046</v>
          </cell>
          <cell r="AK219">
            <v>6604.2978838833433</v>
          </cell>
          <cell r="AL219">
            <v>5859.0971996709759</v>
          </cell>
          <cell r="AM219">
            <v>2298.8291353309787</v>
          </cell>
          <cell r="AN219">
            <v>2506.554719141187</v>
          </cell>
          <cell r="AO219">
            <v>3293.63910353041</v>
          </cell>
          <cell r="AP219">
            <v>2668.8860166764157</v>
          </cell>
          <cell r="AQ219">
            <v>2013.8053170218186</v>
          </cell>
          <cell r="AR219">
            <v>3080.5790756685228</v>
          </cell>
        </row>
        <row r="220">
          <cell r="B220">
            <v>1218</v>
          </cell>
          <cell r="C220">
            <v>441.74056596709647</v>
          </cell>
          <cell r="D220">
            <v>411.14111183839242</v>
          </cell>
          <cell r="E220">
            <v>407.75897914470477</v>
          </cell>
          <cell r="F220">
            <v>401.59360300763649</v>
          </cell>
          <cell r="G220">
            <v>379.43371720348978</v>
          </cell>
          <cell r="H220">
            <v>414.49902115057552</v>
          </cell>
          <cell r="I220">
            <v>206.225209719529</v>
          </cell>
          <cell r="J220">
            <v>261.27890002575873</v>
          </cell>
          <cell r="K220">
            <v>219.18808306025974</v>
          </cell>
          <cell r="L220">
            <v>317.60517876343999</v>
          </cell>
          <cell r="M220">
            <v>361.7815210170898</v>
          </cell>
          <cell r="N220">
            <v>300.36356352132447</v>
          </cell>
          <cell r="O220">
            <v>190.83132063994131</v>
          </cell>
          <cell r="P220">
            <v>111.96632756706082</v>
          </cell>
          <cell r="Q220">
            <v>1095.705539679815</v>
          </cell>
          <cell r="R220">
            <v>1166.3287936541358</v>
          </cell>
          <cell r="S220">
            <v>1192.9953656849548</v>
          </cell>
          <cell r="T220">
            <v>1136.7257035842679</v>
          </cell>
          <cell r="U220">
            <v>1006.4508390677878</v>
          </cell>
          <cell r="V220">
            <v>1174.8461878654441</v>
          </cell>
          <cell r="W220">
            <v>908.93426576039383</v>
          </cell>
          <cell r="X220">
            <v>815.35992638552716</v>
          </cell>
          <cell r="Y220">
            <v>1053.3075185480816</v>
          </cell>
          <cell r="Z220">
            <v>1266.9615004777643</v>
          </cell>
          <cell r="AA220">
            <v>1383.02165807766</v>
          </cell>
          <cell r="AB220">
            <v>969.86574036701199</v>
          </cell>
          <cell r="AC220">
            <v>910.96534434300474</v>
          </cell>
          <cell r="AD220">
            <v>867.7916396074487</v>
          </cell>
          <cell r="AE220">
            <v>4271.7909153331102</v>
          </cell>
          <cell r="AF220">
            <v>4199.0392241789314</v>
          </cell>
          <cell r="AG220">
            <v>2495.5990753154042</v>
          </cell>
          <cell r="AH220">
            <v>1903.024200844887</v>
          </cell>
          <cell r="AI220">
            <v>1409.9793805421602</v>
          </cell>
          <cell r="AJ220">
            <v>1555.3459788825467</v>
          </cell>
          <cell r="AK220">
            <v>953.06954622254489</v>
          </cell>
          <cell r="AL220">
            <v>821.97080875117535</v>
          </cell>
          <cell r="AM220">
            <v>358.783926248461</v>
          </cell>
          <cell r="AN220">
            <v>422.74113014183462</v>
          </cell>
          <cell r="AO220">
            <v>574.85936575056576</v>
          </cell>
          <cell r="AP220">
            <v>456.10929531368214</v>
          </cell>
          <cell r="AQ220">
            <v>318.19443541597479</v>
          </cell>
          <cell r="AR220">
            <v>512.10765038079876</v>
          </cell>
        </row>
        <row r="221">
          <cell r="B221">
            <v>1219</v>
          </cell>
          <cell r="C221">
            <v>3632.4951755868765</v>
          </cell>
          <cell r="D221">
            <v>3431.8700245129385</v>
          </cell>
          <cell r="E221">
            <v>2971.0338499535064</v>
          </cell>
          <cell r="F221">
            <v>2513.2572653758157</v>
          </cell>
          <cell r="G221">
            <v>3361.5246863075286</v>
          </cell>
          <cell r="H221">
            <v>4435.3566109380054</v>
          </cell>
          <cell r="I221">
            <v>1504.278666177499</v>
          </cell>
          <cell r="J221">
            <v>2481.7899102362258</v>
          </cell>
          <cell r="K221">
            <v>2116.0769787069248</v>
          </cell>
          <cell r="L221">
            <v>2893.1418469903297</v>
          </cell>
          <cell r="M221">
            <v>3584.9416421263713</v>
          </cell>
          <cell r="N221">
            <v>2379.9480927902669</v>
          </cell>
          <cell r="O221">
            <v>802.5755013328876</v>
          </cell>
          <cell r="P221">
            <v>676.97255000400696</v>
          </cell>
          <cell r="Q221">
            <v>9010.1416835854016</v>
          </cell>
          <cell r="R221">
            <v>9735.5596665344074</v>
          </cell>
          <cell r="S221">
            <v>8692.462448582457</v>
          </cell>
          <cell r="T221">
            <v>7113.8686270813723</v>
          </cell>
          <cell r="U221">
            <v>8916.469959539425</v>
          </cell>
          <cell r="V221">
            <v>12571.469509674318</v>
          </cell>
          <cell r="W221">
            <v>6630.0838137132487</v>
          </cell>
          <cell r="X221">
            <v>7744.7969901704919</v>
          </cell>
          <cell r="Y221">
            <v>10168.800056916158</v>
          </cell>
          <cell r="Z221">
            <v>11541.05657165002</v>
          </cell>
          <cell r="AA221">
            <v>13704.547208675853</v>
          </cell>
          <cell r="AB221">
            <v>7684.7873689753214</v>
          </cell>
          <cell r="AC221">
            <v>3831.2288857049875</v>
          </cell>
          <cell r="AD221">
            <v>5246.8552992894602</v>
          </cell>
          <cell r="AE221">
            <v>35127.541110225298</v>
          </cell>
          <cell r="AF221">
            <v>35050.148064195804</v>
          </cell>
          <cell r="AG221">
            <v>18183.558690055208</v>
          </cell>
          <cell r="AH221">
            <v>11909.525856836099</v>
          </cell>
          <cell r="AI221">
            <v>12491.458402298982</v>
          </cell>
          <cell r="AJ221">
            <v>16643.016551844921</v>
          </cell>
          <cell r="AK221">
            <v>6952.0219555886715</v>
          </cell>
          <cell r="AL221">
            <v>7807.5912730276495</v>
          </cell>
          <cell r="AM221">
            <v>3463.7576827373709</v>
          </cell>
          <cell r="AN221">
            <v>3850.8504767432769</v>
          </cell>
          <cell r="AO221">
            <v>5696.3586002177472</v>
          </cell>
          <cell r="AP221">
            <v>3614.0084195287018</v>
          </cell>
          <cell r="AQ221">
            <v>1338.2240277378276</v>
          </cell>
          <cell r="AR221">
            <v>3096.3132353091464</v>
          </cell>
        </row>
        <row r="222">
          <cell r="B222">
            <v>1220</v>
          </cell>
          <cell r="C222">
            <v>552.34861088510002</v>
          </cell>
          <cell r="D222">
            <v>547.56506086944398</v>
          </cell>
          <cell r="E222">
            <v>600.90105283985076</v>
          </cell>
          <cell r="F222">
            <v>633.22057832530879</v>
          </cell>
          <cell r="G222">
            <v>610.53910044608403</v>
          </cell>
          <cell r="H222">
            <v>665.82595552477198</v>
          </cell>
          <cell r="I222">
            <v>284.96381883779117</v>
          </cell>
          <cell r="J222">
            <v>299.44320621379552</v>
          </cell>
          <cell r="K222">
            <v>222.34309368305418</v>
          </cell>
          <cell r="L222">
            <v>305.51745758877411</v>
          </cell>
          <cell r="M222">
            <v>295.07156135169083</v>
          </cell>
          <cell r="N222">
            <v>270.13541090067525</v>
          </cell>
          <cell r="O222">
            <v>149.3255790055496</v>
          </cell>
          <cell r="P222">
            <v>101.40102523396435</v>
          </cell>
          <cell r="Q222">
            <v>1370.0607990490387</v>
          </cell>
          <cell r="R222">
            <v>1553.3374758738387</v>
          </cell>
          <cell r="S222">
            <v>1758.0781980002698</v>
          </cell>
          <cell r="T222">
            <v>1792.354514688787</v>
          </cell>
          <cell r="U222">
            <v>1619.4596369992871</v>
          </cell>
          <cell r="V222">
            <v>1887.201285684047</v>
          </cell>
          <cell r="W222">
            <v>1255.9734078867937</v>
          </cell>
          <cell r="X222">
            <v>934.45735783125269</v>
          </cell>
          <cell r="Y222">
            <v>1068.4689103705323</v>
          </cell>
          <cell r="Z222">
            <v>1218.7422698706391</v>
          </cell>
          <cell r="AA222">
            <v>1128.0022232337901</v>
          </cell>
          <cell r="AB222">
            <v>872.25986141934277</v>
          </cell>
          <cell r="AC222">
            <v>712.83071899224512</v>
          </cell>
          <cell r="AD222">
            <v>785.90558302409897</v>
          </cell>
          <cell r="AE222">
            <v>5341.4106827843043</v>
          </cell>
          <cell r="AF222">
            <v>5592.3552818636299</v>
          </cell>
          <cell r="AG222">
            <v>3677.6826226333233</v>
          </cell>
          <cell r="AH222">
            <v>3000.6306773844299</v>
          </cell>
          <cell r="AI222">
            <v>2268.769230600733</v>
          </cell>
          <cell r="AJ222">
            <v>2498.4129508592582</v>
          </cell>
          <cell r="AK222">
            <v>1316.959928802818</v>
          </cell>
          <cell r="AL222">
            <v>942.03387400334611</v>
          </cell>
          <cell r="AM222">
            <v>363.94829049124968</v>
          </cell>
          <cell r="AN222">
            <v>406.6520445352561</v>
          </cell>
          <cell r="AO222">
            <v>468.85935504055055</v>
          </cell>
          <cell r="AP222">
            <v>410.20711853563932</v>
          </cell>
          <cell r="AQ222">
            <v>248.98726344028407</v>
          </cell>
          <cell r="AR222">
            <v>463.78444222588075</v>
          </cell>
        </row>
        <row r="223">
          <cell r="B223">
            <v>1221</v>
          </cell>
          <cell r="C223">
            <v>816.82096612387079</v>
          </cell>
          <cell r="D223">
            <v>761.16292892296497</v>
          </cell>
          <cell r="E223">
            <v>913.95957704357761</v>
          </cell>
          <cell r="F223">
            <v>972.87643535460563</v>
          </cell>
          <cell r="G223">
            <v>1117.0116854105945</v>
          </cell>
          <cell r="H223">
            <v>1121.9045444419976</v>
          </cell>
          <cell r="I223">
            <v>700.66496324478021</v>
          </cell>
          <cell r="J223">
            <v>884.6254113908941</v>
          </cell>
          <cell r="K223">
            <v>734.24658327172233</v>
          </cell>
          <cell r="L223">
            <v>897.55936468976631</v>
          </cell>
          <cell r="M223">
            <v>1088.3575950749469</v>
          </cell>
          <cell r="N223">
            <v>875.33132686009867</v>
          </cell>
          <cell r="O223">
            <v>586.98277583981144</v>
          </cell>
          <cell r="P223">
            <v>360.11266651236423</v>
          </cell>
          <cell r="Q223">
            <v>2026.0653570476215</v>
          </cell>
          <cell r="R223">
            <v>2159.2738237618173</v>
          </cell>
          <cell r="S223">
            <v>2674.0049774585796</v>
          </cell>
          <cell r="T223">
            <v>2753.7631132485681</v>
          </cell>
          <cell r="U223">
            <v>2962.8820451586294</v>
          </cell>
          <cell r="V223">
            <v>3179.8996135814355</v>
          </cell>
          <cell r="W223">
            <v>3088.169456959552</v>
          </cell>
          <cell r="X223">
            <v>2760.6060429653385</v>
          </cell>
          <cell r="Y223">
            <v>3528.419227133455</v>
          </cell>
          <cell r="Z223">
            <v>3580.4616407159065</v>
          </cell>
          <cell r="AA223">
            <v>4160.583220199529</v>
          </cell>
          <cell r="AB223">
            <v>2826.4209394736945</v>
          </cell>
          <cell r="AC223">
            <v>2802.0608185447336</v>
          </cell>
          <cell r="AD223">
            <v>2791.0423437707673</v>
          </cell>
          <cell r="AE223">
            <v>7898.9539366902272</v>
          </cell>
          <cell r="AF223">
            <v>7773.8589075829641</v>
          </cell>
          <cell r="AG223">
            <v>5593.6884090936892</v>
          </cell>
          <cell r="AH223">
            <v>4610.1516235464424</v>
          </cell>
          <cell r="AI223">
            <v>4150.8262783323862</v>
          </cell>
          <cell r="AJ223">
            <v>4209.7800787182705</v>
          </cell>
          <cell r="AK223">
            <v>3238.122242581002</v>
          </cell>
          <cell r="AL223">
            <v>2782.9888474389941</v>
          </cell>
          <cell r="AM223">
            <v>1201.8713257705788</v>
          </cell>
          <cell r="AN223">
            <v>1194.6759233449131</v>
          </cell>
          <cell r="AO223">
            <v>1729.3657096019572</v>
          </cell>
          <cell r="AP223">
            <v>1329.2116726128977</v>
          </cell>
          <cell r="AQ223">
            <v>978.7421285505593</v>
          </cell>
          <cell r="AR223">
            <v>1647.0706463919437</v>
          </cell>
        </row>
        <row r="224">
          <cell r="B224">
            <v>1222</v>
          </cell>
          <cell r="C224">
            <v>757.91290779353199</v>
          </cell>
          <cell r="D224">
            <v>454.44853381809128</v>
          </cell>
          <cell r="E224">
            <v>855.58208356021009</v>
          </cell>
          <cell r="F224">
            <v>823.23393545777515</v>
          </cell>
          <cell r="G224">
            <v>669.07677231696357</v>
          </cell>
          <cell r="H224">
            <v>621.00460803932106</v>
          </cell>
          <cell r="I224">
            <v>113.32893928018966</v>
          </cell>
          <cell r="J224">
            <v>170.56894331149957</v>
          </cell>
          <cell r="K224">
            <v>110.3564226566553</v>
          </cell>
          <cell r="L224">
            <v>99.862702734695077</v>
          </cell>
          <cell r="M224">
            <v>136.58849985438457</v>
          </cell>
          <cell r="N224">
            <v>82.907012549698649</v>
          </cell>
          <cell r="O224">
            <v>96.489321466647056</v>
          </cell>
          <cell r="P224">
            <v>73.623957228596694</v>
          </cell>
          <cell r="Q224">
            <v>1879.9481769262431</v>
          </cell>
          <cell r="R224">
            <v>1289.1836767574025</v>
          </cell>
          <cell r="S224">
            <v>2503.2078086701863</v>
          </cell>
          <cell r="T224">
            <v>2330.1944241375045</v>
          </cell>
          <cell r="U224">
            <v>1774.7312596841139</v>
          </cell>
          <cell r="V224">
            <v>1760.160722157251</v>
          </cell>
          <cell r="W224">
            <v>499.49546107450891</v>
          </cell>
          <cell r="X224">
            <v>532.28592530208311</v>
          </cell>
          <cell r="Y224">
            <v>530.31737894421974</v>
          </cell>
          <cell r="Z224">
            <v>398.36315072416062</v>
          </cell>
          <cell r="AA224">
            <v>522.15174786118405</v>
          </cell>
          <cell r="AB224">
            <v>267.70447841760938</v>
          </cell>
          <cell r="AC224">
            <v>460.60797389299057</v>
          </cell>
          <cell r="AD224">
            <v>570.62025651887461</v>
          </cell>
          <cell r="AE224">
            <v>7329.2917236115272</v>
          </cell>
          <cell r="AF224">
            <v>4641.3437234242028</v>
          </cell>
          <cell r="AG224">
            <v>5236.4018103732678</v>
          </cell>
          <cell r="AH224">
            <v>3901.0434688202281</v>
          </cell>
          <cell r="AI224">
            <v>2486.2957881539151</v>
          </cell>
          <cell r="AJ224">
            <v>2330.2275052432874</v>
          </cell>
          <cell r="AK224">
            <v>523.74954973036154</v>
          </cell>
          <cell r="AL224">
            <v>536.60166308019711</v>
          </cell>
          <cell r="AM224">
            <v>180.63988723604146</v>
          </cell>
          <cell r="AN224">
            <v>132.91997308559829</v>
          </cell>
          <cell r="AO224">
            <v>217.03479540461012</v>
          </cell>
          <cell r="AP224">
            <v>125.8962925705234</v>
          </cell>
          <cell r="AQ224">
            <v>160.88745319579471</v>
          </cell>
          <cell r="AR224">
            <v>336.73866569831989</v>
          </cell>
        </row>
        <row r="225">
          <cell r="B225">
            <v>1223</v>
          </cell>
          <cell r="C225">
            <v>806.1711479072618</v>
          </cell>
          <cell r="D225">
            <v>743.24833729700424</v>
          </cell>
          <cell r="E225">
            <v>1328.048010942626</v>
          </cell>
          <cell r="F225">
            <v>1155.6752558095977</v>
          </cell>
          <cell r="G225">
            <v>1162.5956381739884</v>
          </cell>
          <cell r="H225">
            <v>1141.4431998945331</v>
          </cell>
          <cell r="I225">
            <v>665.43677973484921</v>
          </cell>
          <cell r="J225">
            <v>824.55424493438659</v>
          </cell>
          <cell r="K225">
            <v>599.63971538587714</v>
          </cell>
          <cell r="L225">
            <v>807.54673145565653</v>
          </cell>
          <cell r="M225">
            <v>905.64138251699194</v>
          </cell>
          <cell r="N225">
            <v>725.82818770998017</v>
          </cell>
          <cell r="O225">
            <v>529.32428412185106</v>
          </cell>
          <cell r="P225">
            <v>299.11268255428718</v>
          </cell>
          <cell r="Q225">
            <v>1999.6492528553918</v>
          </cell>
          <cell r="R225">
            <v>2108.4535495584282</v>
          </cell>
          <cell r="S225">
            <v>3885.5186605208323</v>
          </cell>
          <cell r="T225">
            <v>3271.1820069756272</v>
          </cell>
          <cell r="U225">
            <v>3083.7938287630886</v>
          </cell>
          <cell r="V225">
            <v>3235.2795148673522</v>
          </cell>
          <cell r="W225">
            <v>2932.9018097295188</v>
          </cell>
          <cell r="X225">
            <v>2573.1449741417864</v>
          </cell>
          <cell r="Y225">
            <v>2881.5664237655369</v>
          </cell>
          <cell r="Z225">
            <v>3221.3914854109644</v>
          </cell>
          <cell r="AA225">
            <v>3462.0940366194877</v>
          </cell>
          <cell r="AB225">
            <v>2343.6793877384152</v>
          </cell>
          <cell r="AC225">
            <v>2526.8183290728225</v>
          </cell>
          <cell r="AD225">
            <v>2318.2638107488388</v>
          </cell>
          <cell r="AE225">
            <v>7795.9663457542219</v>
          </cell>
          <cell r="AF225">
            <v>7590.8947846661458</v>
          </cell>
          <cell r="AG225">
            <v>8128.0255189836444</v>
          </cell>
          <cell r="AH225">
            <v>5476.3770230708824</v>
          </cell>
          <cell r="AI225">
            <v>4320.2166897952766</v>
          </cell>
          <cell r="AJ225">
            <v>4283.0959796980069</v>
          </cell>
          <cell r="AK225">
            <v>3075.3152369888289</v>
          </cell>
          <cell r="AL225">
            <v>2594.007857125524</v>
          </cell>
          <cell r="AM225">
            <v>981.53644311724531</v>
          </cell>
          <cell r="AN225">
            <v>1074.8666606352137</v>
          </cell>
          <cell r="AO225">
            <v>1439.0354413004709</v>
          </cell>
          <cell r="AP225">
            <v>1102.1875600823416</v>
          </cell>
          <cell r="AQ225">
            <v>882.60166713359285</v>
          </cell>
          <cell r="AR225">
            <v>1368.0710655641515</v>
          </cell>
        </row>
        <row r="226">
          <cell r="B226">
            <v>1224</v>
          </cell>
          <cell r="C226">
            <v>466.21132439584085</v>
          </cell>
          <cell r="D226">
            <v>412.12114975408258</v>
          </cell>
          <cell r="E226">
            <v>478.5606221272472</v>
          </cell>
          <cell r="F226">
            <v>507.802669666209</v>
          </cell>
          <cell r="G226">
            <v>544.73827063468491</v>
          </cell>
          <cell r="H226">
            <v>524.76447876249745</v>
          </cell>
          <cell r="I226">
            <v>292.73251218886094</v>
          </cell>
          <cell r="J226">
            <v>356.65461458834073</v>
          </cell>
          <cell r="K226">
            <v>267.12049661502544</v>
          </cell>
          <cell r="L226">
            <v>322.14567647008442</v>
          </cell>
          <cell r="M226">
            <v>404.44382375309283</v>
          </cell>
          <cell r="N226">
            <v>283.29243023591988</v>
          </cell>
          <cell r="O226">
            <v>186.68731454789724</v>
          </cell>
          <cell r="P226">
            <v>116.5231104505604</v>
          </cell>
          <cell r="Q226">
            <v>1156.4034869281982</v>
          </cell>
          <cell r="R226">
            <v>1169.108974003484</v>
          </cell>
          <cell r="S226">
            <v>1400.1423232779568</v>
          </cell>
          <cell r="T226">
            <v>1437.3544365130601</v>
          </cell>
          <cell r="U226">
            <v>1444.9224322850239</v>
          </cell>
          <cell r="V226">
            <v>1487.3799838898869</v>
          </cell>
          <cell r="W226">
            <v>1290.2137977817813</v>
          </cell>
          <cell r="X226">
            <v>1112.9941233951106</v>
          </cell>
          <cell r="Y226">
            <v>1283.6465537478675</v>
          </cell>
          <cell r="Z226">
            <v>1285.0740382195081</v>
          </cell>
          <cell r="AA226">
            <v>1546.1114933502879</v>
          </cell>
          <cell r="AB226">
            <v>914.74351738946575</v>
          </cell>
          <cell r="AC226">
            <v>891.18323559932969</v>
          </cell>
          <cell r="AD226">
            <v>903.10884769787958</v>
          </cell>
          <cell r="AE226">
            <v>4508.4319929266221</v>
          </cell>
          <cell r="AF226">
            <v>4209.0484826322272</v>
          </cell>
          <cell r="AG226">
            <v>2928.9249462224434</v>
          </cell>
          <cell r="AH226">
            <v>2406.315146434396</v>
          </cell>
          <cell r="AI226">
            <v>2024.2527075557339</v>
          </cell>
          <cell r="AJ226">
            <v>1969.1007222117121</v>
          </cell>
          <cell r="AK226">
            <v>1352.8629353116532</v>
          </cell>
          <cell r="AL226">
            <v>1122.0182034183222</v>
          </cell>
          <cell r="AM226">
            <v>437.24339032897791</v>
          </cell>
          <cell r="AN226">
            <v>428.78465606728219</v>
          </cell>
          <cell r="AO226">
            <v>642.64841208806183</v>
          </cell>
          <cell r="AP226">
            <v>430.18636883841737</v>
          </cell>
          <cell r="AQ226">
            <v>311.28466989951517</v>
          </cell>
          <cell r="AR226">
            <v>532.94930363915671</v>
          </cell>
        </row>
        <row r="227">
          <cell r="B227">
            <v>1225</v>
          </cell>
          <cell r="C227">
            <v>328.69856513396593</v>
          </cell>
          <cell r="D227">
            <v>332.5093886274293</v>
          </cell>
          <cell r="E227">
            <v>324.67359529202747</v>
          </cell>
          <cell r="F227">
            <v>297.87639728881987</v>
          </cell>
          <cell r="G227">
            <v>290.05832199167213</v>
          </cell>
          <cell r="H227">
            <v>275.30728249785943</v>
          </cell>
          <cell r="I227">
            <v>174.89779194544687</v>
          </cell>
          <cell r="J227">
            <v>180.89010543213888</v>
          </cell>
          <cell r="K227">
            <v>128.37904643014861</v>
          </cell>
          <cell r="L227">
            <v>174.9089641444954</v>
          </cell>
          <cell r="M227">
            <v>208.72428457010872</v>
          </cell>
          <cell r="N227">
            <v>190.03412074487753</v>
          </cell>
          <cell r="O227">
            <v>116.84427975397223</v>
          </cell>
          <cell r="P227">
            <v>93.774132471602414</v>
          </cell>
          <cell r="Q227">
            <v>815.31302861806819</v>
          </cell>
          <cell r="R227">
            <v>943.26561598866022</v>
          </cell>
          <cell r="S227">
            <v>949.9094179510513</v>
          </cell>
          <cell r="T227">
            <v>843.1502761831639</v>
          </cell>
          <cell r="U227">
            <v>769.38191918919961</v>
          </cell>
          <cell r="V227">
            <v>780.32442739281464</v>
          </cell>
          <cell r="W227">
            <v>770.85918021978262</v>
          </cell>
          <cell r="X227">
            <v>564.49465699097152</v>
          </cell>
          <cell r="Y227">
            <v>616.9250305078541</v>
          </cell>
          <cell r="Z227">
            <v>697.73082580802816</v>
          </cell>
          <cell r="AA227">
            <v>797.91307559235145</v>
          </cell>
          <cell r="AB227">
            <v>613.61498395640058</v>
          </cell>
          <cell r="AC227">
            <v>557.77578430859205</v>
          </cell>
          <cell r="AD227">
            <v>726.79358105729204</v>
          </cell>
          <cell r="AE227">
            <v>3178.6339145653483</v>
          </cell>
          <cell r="AF227">
            <v>3395.9629067772357</v>
          </cell>
          <cell r="AG227">
            <v>1987.0932723288226</v>
          </cell>
          <cell r="AH227">
            <v>1411.5413907385653</v>
          </cell>
          <cell r="AI227">
            <v>1077.8595433667876</v>
          </cell>
          <cell r="AJ227">
            <v>1033.0496646325612</v>
          </cell>
          <cell r="AK227">
            <v>808.28992455129026</v>
          </cell>
          <cell r="AL227">
            <v>569.07154095674014</v>
          </cell>
          <cell r="AM227">
            <v>210.14070511114042</v>
          </cell>
          <cell r="AN227">
            <v>232.80858788972961</v>
          </cell>
          <cell r="AO227">
            <v>331.65627008087387</v>
          </cell>
          <cell r="AP227">
            <v>288.57138290126738</v>
          </cell>
          <cell r="AQ227">
            <v>194.82755505345352</v>
          </cell>
          <cell r="AR227">
            <v>428.90082840099961</v>
          </cell>
        </row>
        <row r="228">
          <cell r="B228">
            <v>1226</v>
          </cell>
          <cell r="C228">
            <v>249.26704114226939</v>
          </cell>
          <cell r="D228">
            <v>227.05165204049939</v>
          </cell>
          <cell r="E228">
            <v>266.51940685906521</v>
          </cell>
          <cell r="F228">
            <v>294.10730336018901</v>
          </cell>
          <cell r="G228">
            <v>312.66950714551638</v>
          </cell>
          <cell r="H228">
            <v>323.00136407132288</v>
          </cell>
          <cell r="I228">
            <v>176.93021206146631</v>
          </cell>
          <cell r="J228">
            <v>213.97997316200647</v>
          </cell>
          <cell r="K228">
            <v>158.20270770490274</v>
          </cell>
          <cell r="L228">
            <v>212.18987214244106</v>
          </cell>
          <cell r="M228">
            <v>253.87289495746322</v>
          </cell>
          <cell r="N228">
            <v>168.84918918522072</v>
          </cell>
          <cell r="O228">
            <v>106.10471944539087</v>
          </cell>
          <cell r="P228">
            <v>67.544655931860547</v>
          </cell>
          <cell r="Q228">
            <v>618.28887560108035</v>
          </cell>
          <cell r="R228">
            <v>644.10216297139857</v>
          </cell>
          <cell r="S228">
            <v>779.76558091963443</v>
          </cell>
          <cell r="T228">
            <v>832.48171494162295</v>
          </cell>
          <cell r="U228">
            <v>829.35826087577425</v>
          </cell>
          <cell r="V228">
            <v>915.50740023745209</v>
          </cell>
          <cell r="W228">
            <v>779.8170389043886</v>
          </cell>
          <cell r="X228">
            <v>667.75654347959244</v>
          </cell>
          <cell r="Y228">
            <v>760.24252392602273</v>
          </cell>
          <cell r="Z228">
            <v>846.44841070431016</v>
          </cell>
          <cell r="AA228">
            <v>970.50759015538688</v>
          </cell>
          <cell r="AB228">
            <v>545.20941874451921</v>
          </cell>
          <cell r="AC228">
            <v>506.50869030226568</v>
          </cell>
          <cell r="AD228">
            <v>523.5028154578323</v>
          </cell>
          <cell r="AE228">
            <v>2410.502371482055</v>
          </cell>
          <cell r="AF228">
            <v>2318.9089229476922</v>
          </cell>
          <cell r="AG228">
            <v>1631.1733630151518</v>
          </cell>
          <cell r="AH228">
            <v>1393.6808548442582</v>
          </cell>
          <cell r="AI228">
            <v>1161.8829271385666</v>
          </cell>
          <cell r="AJ228">
            <v>1212.0146180017389</v>
          </cell>
          <cell r="AK228">
            <v>817.68275155019421</v>
          </cell>
          <cell r="AL228">
            <v>673.17066773929787</v>
          </cell>
          <cell r="AM228">
            <v>258.95836954738951</v>
          </cell>
          <cell r="AN228">
            <v>282.43049028164205</v>
          </cell>
          <cell r="AO228">
            <v>403.3959804420561</v>
          </cell>
          <cell r="AP228">
            <v>256.40155480473254</v>
          </cell>
          <cell r="AQ228">
            <v>176.92028324112599</v>
          </cell>
          <cell r="AR228">
            <v>308.9333712792112</v>
          </cell>
        </row>
        <row r="229">
          <cell r="B229">
            <v>1227</v>
          </cell>
          <cell r="C229">
            <v>620.71555782389453</v>
          </cell>
          <cell r="D229">
            <v>560.44265997063303</v>
          </cell>
          <cell r="E229">
            <v>662.55551221053963</v>
          </cell>
          <cell r="F229">
            <v>665.5542171299312</v>
          </cell>
          <cell r="G229">
            <v>746.16114833330505</v>
          </cell>
          <cell r="H229">
            <v>710.06968213342304</v>
          </cell>
          <cell r="I229">
            <v>420.37464537668808</v>
          </cell>
          <cell r="J229">
            <v>520.20783896810144</v>
          </cell>
          <cell r="K229">
            <v>420.03145017283708</v>
          </cell>
          <cell r="L229">
            <v>517.67916814527302</v>
          </cell>
          <cell r="M229">
            <v>629.83349533114222</v>
          </cell>
          <cell r="N229">
            <v>479.0813300710966</v>
          </cell>
          <cell r="O229">
            <v>320.03989124992358</v>
          </cell>
          <cell r="P229">
            <v>196.98810661515014</v>
          </cell>
          <cell r="Q229">
            <v>1539.6400685640162</v>
          </cell>
          <cell r="R229">
            <v>1589.8687645053562</v>
          </cell>
          <cell r="S229">
            <v>1938.4629057934014</v>
          </cell>
          <cell r="T229">
            <v>1883.8760878522048</v>
          </cell>
          <cell r="U229">
            <v>1979.1981570712451</v>
          </cell>
          <cell r="V229">
            <v>2012.6046543068448</v>
          </cell>
          <cell r="W229">
            <v>1852.794428767467</v>
          </cell>
          <cell r="X229">
            <v>1623.386447372478</v>
          </cell>
          <cell r="Y229">
            <v>2018.4595727864978</v>
          </cell>
          <cell r="Z229">
            <v>2065.0783409546698</v>
          </cell>
          <cell r="AA229">
            <v>2407.7331605462973</v>
          </cell>
          <cell r="AB229">
            <v>1546.9405258019231</v>
          </cell>
          <cell r="AC229">
            <v>1527.7641466731195</v>
          </cell>
          <cell r="AD229">
            <v>1526.7503698408154</v>
          </cell>
          <cell r="AE229">
            <v>6002.5437670932433</v>
          </cell>
          <cell r="AF229">
            <v>5723.875925706222</v>
          </cell>
          <cell r="AG229">
            <v>4055.025169736276</v>
          </cell>
          <cell r="AH229">
            <v>3153.8494953281106</v>
          </cell>
          <cell r="AI229">
            <v>2772.7420785522754</v>
          </cell>
          <cell r="AJ229">
            <v>2664.430959974281</v>
          </cell>
          <cell r="AK229">
            <v>1942.7608926062503</v>
          </cell>
          <cell r="AL229">
            <v>1636.5487533557284</v>
          </cell>
          <cell r="AM229">
            <v>687.53980935822301</v>
          </cell>
          <cell r="AN229">
            <v>689.04505098016057</v>
          </cell>
          <cell r="AO229">
            <v>1000.7854537087289</v>
          </cell>
          <cell r="AP229">
            <v>727.49652219769314</v>
          </cell>
          <cell r="AQ229">
            <v>533.63835750526789</v>
          </cell>
          <cell r="AR229">
            <v>900.97727257533313</v>
          </cell>
        </row>
        <row r="230">
          <cell r="B230">
            <v>1228</v>
          </cell>
          <cell r="C230">
            <v>97.086990906396409</v>
          </cell>
          <cell r="D230">
            <v>77.364075780756153</v>
          </cell>
          <cell r="E230">
            <v>42.736918984310464</v>
          </cell>
          <cell r="F230">
            <v>31.581338338816732</v>
          </cell>
          <cell r="G230">
            <v>53.992450584636536</v>
          </cell>
          <cell r="H230">
            <v>52.779640607239578</v>
          </cell>
          <cell r="I230">
            <v>13.636271554397929</v>
          </cell>
          <cell r="J230">
            <v>40.008433415494103</v>
          </cell>
          <cell r="K230">
            <v>40.804133854770079</v>
          </cell>
          <cell r="L230">
            <v>82.657324669075521</v>
          </cell>
          <cell r="M230">
            <v>108.36803102429654</v>
          </cell>
          <cell r="N230">
            <v>94.641383326191416</v>
          </cell>
          <cell r="O230">
            <v>34.960244227669861</v>
          </cell>
          <cell r="P230">
            <v>13.795682639731494</v>
          </cell>
          <cell r="Q230">
            <v>240.81726235418034</v>
          </cell>
          <cell r="R230">
            <v>219.46710406573013</v>
          </cell>
          <cell r="S230">
            <v>125.03696766869311</v>
          </cell>
          <cell r="T230">
            <v>89.392158576394507</v>
          </cell>
          <cell r="U230">
            <v>143.21538843394521</v>
          </cell>
          <cell r="V230">
            <v>149.59736066975634</v>
          </cell>
          <cell r="W230">
            <v>60.101645622583156</v>
          </cell>
          <cell r="X230">
            <v>124.85230656299264</v>
          </cell>
          <cell r="Y230">
            <v>196.08411359323608</v>
          </cell>
          <cell r="Z230">
            <v>329.72903179960531</v>
          </cell>
          <cell r="AA230">
            <v>414.27028536030201</v>
          </cell>
          <cell r="AB230">
            <v>305.59444105975325</v>
          </cell>
          <cell r="AC230">
            <v>166.88859467290752</v>
          </cell>
          <cell r="AD230">
            <v>106.92302156883963</v>
          </cell>
          <cell r="AE230">
            <v>938.86628872989797</v>
          </cell>
          <cell r="AF230">
            <v>790.12966446770065</v>
          </cell>
          <cell r="AG230">
            <v>261.56190532649265</v>
          </cell>
          <cell r="AH230">
            <v>149.6539055994273</v>
          </cell>
          <cell r="AI230">
            <v>200.63647108211933</v>
          </cell>
          <cell r="AJ230">
            <v>198.04775788726147</v>
          </cell>
          <cell r="AK230">
            <v>63.020011763802863</v>
          </cell>
          <cell r="AL230">
            <v>125.86460050221862</v>
          </cell>
          <cell r="AM230">
            <v>66.791347171722506</v>
          </cell>
          <cell r="AN230">
            <v>110.01914698353094</v>
          </cell>
          <cell r="AO230">
            <v>172.19336523084047</v>
          </cell>
          <cell r="AP230">
            <v>143.71521682042032</v>
          </cell>
          <cell r="AQ230">
            <v>58.29313100555936</v>
          </cell>
          <cell r="AR230">
            <v>63.098207966146369</v>
          </cell>
        </row>
        <row r="231">
          <cell r="B231">
            <v>1229</v>
          </cell>
          <cell r="C231">
            <v>657.32382899979905</v>
          </cell>
          <cell r="D231">
            <v>619.38690538109836</v>
          </cell>
          <cell r="E231">
            <v>761.02253784196216</v>
          </cell>
          <cell r="F231">
            <v>841.97300876201189</v>
          </cell>
          <cell r="G231">
            <v>1102.9343588661159</v>
          </cell>
          <cell r="H231">
            <v>1145.4459045427279</v>
          </cell>
          <cell r="I231">
            <v>658.82251084498034</v>
          </cell>
          <cell r="J231">
            <v>878.28966970186309</v>
          </cell>
          <cell r="K231">
            <v>778.83528686854061</v>
          </cell>
          <cell r="L231">
            <v>880.25082975665498</v>
          </cell>
          <cell r="M231">
            <v>1242.9203851742632</v>
          </cell>
          <cell r="N231">
            <v>834.1789286925632</v>
          </cell>
          <cell r="O231">
            <v>528.47465250766379</v>
          </cell>
          <cell r="P231">
            <v>334.15392789630113</v>
          </cell>
          <cell r="Q231">
            <v>1630.4442387396107</v>
          </cell>
          <cell r="R231">
            <v>1757.0823285662143</v>
          </cell>
          <cell r="S231">
            <v>2226.5514857125231</v>
          </cell>
          <cell r="T231">
            <v>2383.2360715311524</v>
          </cell>
          <cell r="U231">
            <v>2925.5418287515472</v>
          </cell>
          <cell r="V231">
            <v>3246.6246859223511</v>
          </cell>
          <cell r="W231">
            <v>2903.7495269163201</v>
          </cell>
          <cell r="X231">
            <v>2740.8344124331493</v>
          </cell>
          <cell r="Y231">
            <v>3742.6900765570017</v>
          </cell>
          <cell r="Z231">
            <v>3511.4160178601787</v>
          </cell>
          <cell r="AA231">
            <v>4751.4472467515316</v>
          </cell>
          <cell r="AB231">
            <v>2693.540970116821</v>
          </cell>
          <cell r="AC231">
            <v>2522.7624699329949</v>
          </cell>
          <cell r="AD231">
            <v>2589.8499242705161</v>
          </cell>
          <cell r="AE231">
            <v>6356.5589793772078</v>
          </cell>
          <cell r="AF231">
            <v>6325.8813963132616</v>
          </cell>
          <cell r="AG231">
            <v>4657.670925398791</v>
          </cell>
          <cell r="AH231">
            <v>3989.8419699225747</v>
          </cell>
          <cell r="AI231">
            <v>4098.5147960867826</v>
          </cell>
          <cell r="AJ231">
            <v>4298.1155340553205</v>
          </cell>
          <cell r="AK231">
            <v>3044.7474016692058</v>
          </cell>
          <cell r="AL231">
            <v>2763.0569098823908</v>
          </cell>
          <cell r="AM231">
            <v>1274.8575480114896</v>
          </cell>
          <cell r="AN231">
            <v>1171.6377926468842</v>
          </cell>
          <cell r="AO231">
            <v>1974.9610822880418</v>
          </cell>
          <cell r="AP231">
            <v>1266.7207662306057</v>
          </cell>
          <cell r="AQ231">
            <v>881.18498117826186</v>
          </cell>
          <cell r="AR231">
            <v>1528.3414808617147</v>
          </cell>
        </row>
        <row r="232">
          <cell r="B232">
            <v>1230</v>
          </cell>
          <cell r="C232">
            <v>517.79856588222765</v>
          </cell>
          <cell r="D232">
            <v>478.26872400983967</v>
          </cell>
          <cell r="E232">
            <v>570.40244019045588</v>
          </cell>
          <cell r="F232">
            <v>591.08405375549125</v>
          </cell>
          <cell r="G232">
            <v>670.32742018880595</v>
          </cell>
          <cell r="H232">
            <v>676.72448508451009</v>
          </cell>
          <cell r="I232">
            <v>373.43790389360896</v>
          </cell>
          <cell r="J232">
            <v>442.17168462792125</v>
          </cell>
          <cell r="K232">
            <v>322.13179260027829</v>
          </cell>
          <cell r="L232">
            <v>395.60289807810329</v>
          </cell>
          <cell r="M232">
            <v>516.60573399270538</v>
          </cell>
          <cell r="N232">
            <v>329.58837561154365</v>
          </cell>
          <cell r="O232">
            <v>195.18589765509034</v>
          </cell>
          <cell r="P232">
            <v>130.89262692576173</v>
          </cell>
          <cell r="Q232">
            <v>1284.3619101028648</v>
          </cell>
          <cell r="R232">
            <v>1356.7570059404845</v>
          </cell>
          <cell r="S232">
            <v>1668.8472909902823</v>
          </cell>
          <cell r="T232">
            <v>1673.0855069667916</v>
          </cell>
          <cell r="U232">
            <v>1778.0486127366341</v>
          </cell>
          <cell r="V232">
            <v>1918.0918192034153</v>
          </cell>
          <cell r="W232">
            <v>1645.9215022463607</v>
          </cell>
          <cell r="X232">
            <v>1379.8629441276846</v>
          </cell>
          <cell r="Y232">
            <v>1548.0031321591609</v>
          </cell>
          <cell r="Z232">
            <v>1578.102861212165</v>
          </cell>
          <cell r="AA232">
            <v>1974.885054356514</v>
          </cell>
          <cell r="AB232">
            <v>1064.2318601542243</v>
          </cell>
          <cell r="AC232">
            <v>931.75264873711933</v>
          </cell>
          <cell r="AD232">
            <v>1014.4793510745542</v>
          </cell>
          <cell r="AE232">
            <v>5007.2992614243431</v>
          </cell>
          <cell r="AF232">
            <v>4884.6225152125307</v>
          </cell>
          <cell r="AG232">
            <v>3491.0225773146844</v>
          </cell>
          <cell r="AH232">
            <v>2800.9591054387647</v>
          </cell>
          <cell r="AI232">
            <v>2490.9432077997317</v>
          </cell>
          <cell r="AJ232">
            <v>2539.3080634204857</v>
          </cell>
          <cell r="AK232">
            <v>1725.8428011310018</v>
          </cell>
          <cell r="AL232">
            <v>1391.0507782474986</v>
          </cell>
          <cell r="AM232">
            <v>527.29011406522693</v>
          </cell>
          <cell r="AN232">
            <v>526.55821568163094</v>
          </cell>
          <cell r="AO232">
            <v>820.87013109805434</v>
          </cell>
          <cell r="AP232">
            <v>500.48787536471525</v>
          </cell>
          <cell r="AQ232">
            <v>325.4553094180211</v>
          </cell>
          <cell r="AR232">
            <v>598.67209261619178</v>
          </cell>
        </row>
        <row r="233">
          <cell r="B233">
            <v>1231</v>
          </cell>
          <cell r="C233">
            <v>545.775880474171</v>
          </cell>
          <cell r="D233">
            <v>457.38253363592622</v>
          </cell>
          <cell r="E233">
            <v>448.59289471389189</v>
          </cell>
          <cell r="F233">
            <v>436.66839753433783</v>
          </cell>
          <cell r="G233">
            <v>446.31275013070439</v>
          </cell>
          <cell r="H233">
            <v>412.97691775018939</v>
          </cell>
          <cell r="I233">
            <v>216.98764678668311</v>
          </cell>
          <cell r="J233">
            <v>289.88911766689102</v>
          </cell>
          <cell r="K233">
            <v>213.34072172878791</v>
          </cell>
          <cell r="L233">
            <v>273.18114538769424</v>
          </cell>
          <cell r="M233">
            <v>297.07411077701636</v>
          </cell>
          <cell r="N233">
            <v>263.81062557305842</v>
          </cell>
          <cell r="O233">
            <v>176.33206171310241</v>
          </cell>
          <cell r="P233">
            <v>101.08463000083047</v>
          </cell>
          <cell r="Q233">
            <v>1353.7576164189575</v>
          </cell>
          <cell r="R233">
            <v>1297.5068737561544</v>
          </cell>
          <cell r="S233">
            <v>1312.4646466287923</v>
          </cell>
          <cell r="T233">
            <v>1236.0062204745732</v>
          </cell>
          <cell r="U233">
            <v>1183.8479857993179</v>
          </cell>
          <cell r="V233">
            <v>1170.5319741128594</v>
          </cell>
          <cell r="W233">
            <v>956.36953250945123</v>
          </cell>
          <cell r="X233">
            <v>904.64239407598257</v>
          </cell>
          <cell r="Y233">
            <v>1025.2080454010249</v>
          </cell>
          <cell r="Z233">
            <v>1089.7492138200255</v>
          </cell>
          <cell r="AA233">
            <v>1135.6575872192416</v>
          </cell>
          <cell r="AB233">
            <v>851.83730239614749</v>
          </cell>
          <cell r="AC233">
            <v>841.75069783365359</v>
          </cell>
          <cell r="AD233">
            <v>783.45337132714235</v>
          </cell>
          <cell r="AE233">
            <v>5277.8500043646736</v>
          </cell>
          <cell r="AF233">
            <v>4671.3090564061922</v>
          </cell>
          <cell r="AG233">
            <v>2745.5140671317022</v>
          </cell>
          <cell r="AH233">
            <v>2069.2324828595415</v>
          </cell>
          <cell r="AI233">
            <v>1658.5025168437267</v>
          </cell>
          <cell r="AJ233">
            <v>1549.6345120697601</v>
          </cell>
          <cell r="AK233">
            <v>1002.8081355336747</v>
          </cell>
          <cell r="AL233">
            <v>911.97717256666215</v>
          </cell>
          <cell r="AM233">
            <v>349.21251512333095</v>
          </cell>
          <cell r="AN233">
            <v>363.61153361624059</v>
          </cell>
          <cell r="AO233">
            <v>472.04134258178931</v>
          </cell>
          <cell r="AP233">
            <v>400.60277989692543</v>
          </cell>
          <cell r="AQ233">
            <v>294.01819698349863</v>
          </cell>
          <cell r="AR233">
            <v>462.33732483842482</v>
          </cell>
        </row>
        <row r="234">
          <cell r="B234">
            <v>1232</v>
          </cell>
          <cell r="C234">
            <v>371.30160341812802</v>
          </cell>
          <cell r="D234">
            <v>338.90541748390262</v>
          </cell>
          <cell r="E234">
            <v>403.03131775825011</v>
          </cell>
          <cell r="F234">
            <v>441.33368833375016</v>
          </cell>
          <cell r="G234">
            <v>472.32465029462514</v>
          </cell>
          <cell r="H234">
            <v>492.93137438186346</v>
          </cell>
          <cell r="I234">
            <v>287.77522193881777</v>
          </cell>
          <cell r="J234">
            <v>369.25873577342236</v>
          </cell>
          <cell r="K234">
            <v>316.45766671000479</v>
          </cell>
          <cell r="L234">
            <v>383.15632772789604</v>
          </cell>
          <cell r="M234">
            <v>458.45576796971159</v>
          </cell>
          <cell r="N234">
            <v>352.39055765963604</v>
          </cell>
          <cell r="O234">
            <v>235.10960475195347</v>
          </cell>
          <cell r="P234">
            <v>147.41775368322587</v>
          </cell>
          <cell r="Q234">
            <v>920.98678523344938</v>
          </cell>
          <cell r="R234">
            <v>961.40992801571872</v>
          </cell>
          <cell r="S234">
            <v>1179.1634737756744</v>
          </cell>
          <cell r="T234">
            <v>1249.2115004558043</v>
          </cell>
          <cell r="U234">
            <v>1252.8447500791917</v>
          </cell>
          <cell r="V234">
            <v>1397.1529883575511</v>
          </cell>
          <cell r="W234">
            <v>1268.3646214385387</v>
          </cell>
          <cell r="X234">
            <v>1152.3271706507796</v>
          </cell>
          <cell r="Y234">
            <v>1520.7361412809648</v>
          </cell>
          <cell r="Z234">
            <v>1528.4521423287492</v>
          </cell>
          <cell r="AA234">
            <v>1752.5888403315823</v>
          </cell>
          <cell r="AB234">
            <v>1137.8594830083075</v>
          </cell>
          <cell r="AC234">
            <v>1122.3351666434125</v>
          </cell>
          <cell r="AD234">
            <v>1142.5568468287286</v>
          </cell>
          <cell r="AE234">
            <v>3590.6206912595871</v>
          </cell>
          <cell r="AF234">
            <v>3461.2864058727687</v>
          </cell>
          <cell r="AG234">
            <v>2466.6644644597754</v>
          </cell>
          <cell r="AH234">
            <v>2091.3398103387885</v>
          </cell>
          <cell r="AI234">
            <v>1755.1629906417893</v>
          </cell>
          <cell r="AJ234">
            <v>1849.6517286861488</v>
          </cell>
          <cell r="AK234">
            <v>1329.9528246829493</v>
          </cell>
          <cell r="AL234">
            <v>1161.6701603236747</v>
          </cell>
          <cell r="AM234">
            <v>518.00226804496367</v>
          </cell>
          <cell r="AN234">
            <v>509.9914920635772</v>
          </cell>
          <cell r="AO234">
            <v>728.47167887081628</v>
          </cell>
          <cell r="AP234">
            <v>535.11353722476747</v>
          </cell>
          <cell r="AQ234">
            <v>392.02457800977373</v>
          </cell>
          <cell r="AR234">
            <v>674.25413607422377</v>
          </cell>
        </row>
        <row r="235">
          <cell r="B235">
            <v>1233</v>
          </cell>
          <cell r="C235">
            <v>116.78275913292801</v>
          </cell>
          <cell r="D235">
            <v>109.66454706681849</v>
          </cell>
          <cell r="E235">
            <v>140.25227659843938</v>
          </cell>
          <cell r="F235">
            <v>102.98684410113323</v>
          </cell>
          <cell r="G235">
            <v>120.2057441921761</v>
          </cell>
          <cell r="H235">
            <v>117.22879106698939</v>
          </cell>
          <cell r="I235">
            <v>34.277821354728168</v>
          </cell>
          <cell r="J235">
            <v>25.66291559287847</v>
          </cell>
          <cell r="K235">
            <v>23.761185361586222</v>
          </cell>
          <cell r="L235">
            <v>21.410411972649783</v>
          </cell>
          <cell r="M235">
            <v>38.335127150657158</v>
          </cell>
          <cell r="N235">
            <v>17.181935333692419</v>
          </cell>
          <cell r="O235">
            <v>6.708317741695212</v>
          </cell>
          <cell r="P235">
            <v>6.8794757754095075</v>
          </cell>
          <cell r="Q235">
            <v>289.67119159840519</v>
          </cell>
          <cell r="R235">
            <v>311.09737071817153</v>
          </cell>
          <cell r="S235">
            <v>410.34121764691861</v>
          </cell>
          <cell r="T235">
            <v>291.50811154369376</v>
          </cell>
          <cell r="U235">
            <v>318.8466565244687</v>
          </cell>
          <cell r="V235">
            <v>332.27050310233489</v>
          </cell>
          <cell r="W235">
            <v>151.07894145094608</v>
          </cell>
          <cell r="X235">
            <v>80.08497037680614</v>
          </cell>
          <cell r="Y235">
            <v>114.1842879482306</v>
          </cell>
          <cell r="Z235">
            <v>85.408455190586452</v>
          </cell>
          <cell r="AA235">
            <v>146.54786945852689</v>
          </cell>
          <cell r="AB235">
            <v>55.479999764241171</v>
          </cell>
          <cell r="AC235">
            <v>32.023280879850574</v>
          </cell>
          <cell r="AD235">
            <v>53.31916918688534</v>
          </cell>
          <cell r="AE235">
            <v>1129.3314854147575</v>
          </cell>
          <cell r="AF235">
            <v>1120.0187025236994</v>
          </cell>
          <cell r="AG235">
            <v>858.38318637180407</v>
          </cell>
          <cell r="AH235">
            <v>488.0218589770945</v>
          </cell>
          <cell r="AI235">
            <v>446.68571360198303</v>
          </cell>
          <cell r="AJ235">
            <v>439.88361731032512</v>
          </cell>
          <cell r="AK235">
            <v>158.41490809236669</v>
          </cell>
          <cell r="AL235">
            <v>80.734293824384011</v>
          </cell>
          <cell r="AM235">
            <v>38.894137205459351</v>
          </cell>
          <cell r="AN235">
            <v>28.497840587359207</v>
          </cell>
          <cell r="AO235">
            <v>60.913301535799185</v>
          </cell>
          <cell r="AP235">
            <v>26.091182050513005</v>
          </cell>
          <cell r="AQ235">
            <v>11.185529551708768</v>
          </cell>
          <cell r="AR235">
            <v>31.46510430188496</v>
          </cell>
        </row>
        <row r="236">
          <cell r="B236">
            <v>1234</v>
          </cell>
          <cell r="C236">
            <v>81.153687978590909</v>
          </cell>
          <cell r="D236">
            <v>72.005911292446115</v>
          </cell>
          <cell r="E236">
            <v>86.924060400412657</v>
          </cell>
          <cell r="F236">
            <v>95.109015790207252</v>
          </cell>
          <cell r="G236">
            <v>104.23016408764788</v>
          </cell>
          <cell r="H236">
            <v>98.234966315572521</v>
          </cell>
          <cell r="I236">
            <v>57.420904329092401</v>
          </cell>
          <cell r="J236">
            <v>71.002509493071713</v>
          </cell>
          <cell r="K236">
            <v>54.941682346257721</v>
          </cell>
          <cell r="L236">
            <v>71.585476760249747</v>
          </cell>
          <cell r="M236">
            <v>90.69318429988833</v>
          </cell>
          <cell r="N236">
            <v>62.390239655305791</v>
          </cell>
          <cell r="O236">
            <v>39.610643410017239</v>
          </cell>
          <cell r="P236">
            <v>24.301362843795513</v>
          </cell>
          <cell r="Q236">
            <v>201.29585628821926</v>
          </cell>
          <cell r="R236">
            <v>204.26701498705026</v>
          </cell>
          <cell r="S236">
            <v>254.31690417149719</v>
          </cell>
          <cell r="T236">
            <v>269.20962406185225</v>
          </cell>
          <cell r="U236">
            <v>276.47130802012339</v>
          </cell>
          <cell r="V236">
            <v>278.43485702470502</v>
          </cell>
          <cell r="W236">
            <v>253.0817041555855</v>
          </cell>
          <cell r="X236">
            <v>221.57396141728694</v>
          </cell>
          <cell r="Y236">
            <v>264.02205032781717</v>
          </cell>
          <cell r="Z236">
            <v>285.56222981532284</v>
          </cell>
          <cell r="AA236">
            <v>346.70272205762899</v>
          </cell>
          <cell r="AB236">
            <v>201.45637928107919</v>
          </cell>
          <cell r="AC236">
            <v>189.08805584245326</v>
          </cell>
          <cell r="AD236">
            <v>188.34697864214698</v>
          </cell>
          <cell r="AE236">
            <v>784.78549121645472</v>
          </cell>
          <cell r="AF236">
            <v>735.40601312713568</v>
          </cell>
          <cell r="AG236">
            <v>531.99957782155252</v>
          </cell>
          <cell r="AH236">
            <v>450.69133923395987</v>
          </cell>
          <cell r="AI236">
            <v>387.32030267962125</v>
          </cell>
          <cell r="AJ236">
            <v>368.6121125701867</v>
          </cell>
          <cell r="AK236">
            <v>265.37063682488201</v>
          </cell>
          <cell r="AL236">
            <v>223.37046790088831</v>
          </cell>
          <cell r="AM236">
            <v>89.932774773466022</v>
          </cell>
          <cell r="AN236">
            <v>95.282216320250811</v>
          </cell>
          <cell r="AO236">
            <v>144.10859420890702</v>
          </cell>
          <cell r="AP236">
            <v>94.741079477214853</v>
          </cell>
          <cell r="AQ236">
            <v>66.047262441236413</v>
          </cell>
          <cell r="AR236">
            <v>111.14871852462643</v>
          </cell>
        </row>
        <row r="237">
          <cell r="B237">
            <v>1235</v>
          </cell>
          <cell r="C237">
            <v>312.32735996189297</v>
          </cell>
          <cell r="D237">
            <v>271.17967622435185</v>
          </cell>
          <cell r="E237">
            <v>336.07855749576066</v>
          </cell>
          <cell r="F237">
            <v>331.95017235322223</v>
          </cell>
          <cell r="G237">
            <v>279.17394890118692</v>
          </cell>
          <cell r="H237">
            <v>322.6256254517462</v>
          </cell>
          <cell r="I237">
            <v>133.29252875245223</v>
          </cell>
          <cell r="J237">
            <v>138.87565586606644</v>
          </cell>
          <cell r="K237">
            <v>116.45936999430714</v>
          </cell>
          <cell r="L237">
            <v>162.0254688844347</v>
          </cell>
          <cell r="M237">
            <v>245.74634275267698</v>
          </cell>
          <cell r="N237">
            <v>218.49931524723243</v>
          </cell>
          <cell r="O237">
            <v>134.45431973656216</v>
          </cell>
          <cell r="P237">
            <v>76.092191910593428</v>
          </cell>
          <cell r="Q237">
            <v>774.7054376919242</v>
          </cell>
          <cell r="R237">
            <v>769.28493776752191</v>
          </cell>
          <cell r="S237">
            <v>983.27733319207243</v>
          </cell>
          <cell r="T237">
            <v>939.59737007055935</v>
          </cell>
          <cell r="U237">
            <v>740.51103625769986</v>
          </cell>
          <cell r="V237">
            <v>914.44241561187175</v>
          </cell>
          <cell r="W237">
            <v>587.4846577570645</v>
          </cell>
          <cell r="X237">
            <v>433.3822766879926</v>
          </cell>
          <cell r="Y237">
            <v>559.64506969410616</v>
          </cell>
          <cell r="Z237">
            <v>646.33716607730207</v>
          </cell>
          <cell r="AA237">
            <v>939.44133316934483</v>
          </cell>
          <cell r="AB237">
            <v>705.52831930593743</v>
          </cell>
          <cell r="AC237">
            <v>641.84026640114257</v>
          </cell>
          <cell r="AD237">
            <v>589.7502348629713</v>
          </cell>
          <cell r="AE237">
            <v>3020.3184440945543</v>
          </cell>
          <cell r="AF237">
            <v>2769.5943423769886</v>
          </cell>
          <cell r="AG237">
            <v>2056.8948330187791</v>
          </cell>
          <cell r="AH237">
            <v>1573.0061602868734</v>
          </cell>
          <cell r="AI237">
            <v>1037.4131071859945</v>
          </cell>
          <cell r="AJ237">
            <v>1210.604714669646</v>
          </cell>
          <cell r="AK237">
            <v>616.01125325913574</v>
          </cell>
          <cell r="AL237">
            <v>436.89611046596815</v>
          </cell>
          <cell r="AM237">
            <v>190.62966120969469</v>
          </cell>
          <cell r="AN237">
            <v>215.66030533457763</v>
          </cell>
          <cell r="AO237">
            <v>390.48314666036168</v>
          </cell>
          <cell r="AP237">
            <v>331.79646537540793</v>
          </cell>
          <cell r="AQ237">
            <v>224.19074717056628</v>
          </cell>
          <cell r="AR237">
            <v>348.02779066161469</v>
          </cell>
        </row>
        <row r="238">
          <cell r="B238">
            <v>1236</v>
          </cell>
          <cell r="C238">
            <v>647.94350393201069</v>
          </cell>
          <cell r="D238">
            <v>570.75923735881247</v>
          </cell>
          <cell r="E238">
            <v>508.06235047154632</v>
          </cell>
          <cell r="F238">
            <v>485.49526083448626</v>
          </cell>
          <cell r="G238">
            <v>308.64345822986445</v>
          </cell>
          <cell r="H238">
            <v>310.82191825026132</v>
          </cell>
          <cell r="I238">
            <v>259.43279964640448</v>
          </cell>
          <cell r="J238">
            <v>293.46356732001067</v>
          </cell>
          <cell r="K238">
            <v>319.92874399839218</v>
          </cell>
          <cell r="L238">
            <v>357.88837459758031</v>
          </cell>
          <cell r="M238">
            <v>414.82712084034102</v>
          </cell>
          <cell r="N238">
            <v>419.36629510016127</v>
          </cell>
          <cell r="O238">
            <v>224.23879830409442</v>
          </cell>
          <cell r="P238">
            <v>181.58067061722477</v>
          </cell>
          <cell r="Q238">
            <v>1607.1770205291402</v>
          </cell>
          <cell r="R238">
            <v>1619.1349237711909</v>
          </cell>
          <cell r="S238">
            <v>1486.456609399306</v>
          </cell>
          <cell r="T238">
            <v>1374.212482036012</v>
          </cell>
          <cell r="U238">
            <v>818.67913531163072</v>
          </cell>
          <cell r="V238">
            <v>880.98626806814389</v>
          </cell>
          <cell r="W238">
            <v>1143.4458550507545</v>
          </cell>
          <cell r="X238">
            <v>915.7969993875829</v>
          </cell>
          <cell r="Y238">
            <v>1537.4163902902817</v>
          </cell>
          <cell r="Z238">
            <v>1427.655537132865</v>
          </cell>
          <cell r="AA238">
            <v>1585.804855005541</v>
          </cell>
          <cell r="AB238">
            <v>1354.1223093573162</v>
          </cell>
          <cell r="AC238">
            <v>1070.4415471586697</v>
          </cell>
          <cell r="AD238">
            <v>1407.3355025560204</v>
          </cell>
          <cell r="AE238">
            <v>6265.8478459776225</v>
          </cell>
          <cell r="AF238">
            <v>5829.2405118906127</v>
          </cell>
          <cell r="AG238">
            <v>3109.4837805874654</v>
          </cell>
          <cell r="AH238">
            <v>2300.6074395710921</v>
          </cell>
          <cell r="AI238">
            <v>1146.9220902420423</v>
          </cell>
          <cell r="AJ238">
            <v>1166.313057524653</v>
          </cell>
          <cell r="AK238">
            <v>1198.9683558596885</v>
          </cell>
          <cell r="AL238">
            <v>923.22221865314464</v>
          </cell>
          <cell r="AM238">
            <v>523.68399453507175</v>
          </cell>
          <cell r="AN238">
            <v>476.35915929032404</v>
          </cell>
          <cell r="AO238">
            <v>659.14714193251166</v>
          </cell>
          <cell r="AP238">
            <v>636.81780537559928</v>
          </cell>
          <cell r="AQ238">
            <v>373.89846480889457</v>
          </cell>
          <cell r="AR238">
            <v>830.50728379621285</v>
          </cell>
        </row>
        <row r="239">
          <cell r="B239">
            <v>1237</v>
          </cell>
          <cell r="C239">
            <v>885.46067690408847</v>
          </cell>
          <cell r="D239">
            <v>820.40525616286754</v>
          </cell>
          <cell r="E239">
            <v>787.90536199487394</v>
          </cell>
          <cell r="F239">
            <v>686.61235970038354</v>
          </cell>
          <cell r="G239">
            <v>681.70070961984948</v>
          </cell>
          <cell r="H239">
            <v>652.44843774803564</v>
          </cell>
          <cell r="I239">
            <v>387.70658491513547</v>
          </cell>
          <cell r="J239">
            <v>512.45903072052704</v>
          </cell>
          <cell r="K239">
            <v>394.98526643401271</v>
          </cell>
          <cell r="L239">
            <v>523.7746197020864</v>
          </cell>
          <cell r="M239">
            <v>588.62821792394607</v>
          </cell>
          <cell r="N239">
            <v>525.72362751859464</v>
          </cell>
          <cell r="O239">
            <v>311.45909922639862</v>
          </cell>
          <cell r="P239">
            <v>214.93616790070925</v>
          </cell>
          <cell r="Q239">
            <v>2196.3211975526724</v>
          </cell>
          <cell r="R239">
            <v>2327.3329890299665</v>
          </cell>
          <cell r="S239">
            <v>2305.2035480122131</v>
          </cell>
          <cell r="T239">
            <v>1943.4819474831911</v>
          </cell>
          <cell r="U239">
            <v>1808.2163500036299</v>
          </cell>
          <cell r="V239">
            <v>1849.2843667985098</v>
          </cell>
          <cell r="W239">
            <v>1708.8104823342414</v>
          </cell>
          <cell r="X239">
            <v>1599.205131079065</v>
          </cell>
          <cell r="Y239">
            <v>1898.1002299120605</v>
          </cell>
          <cell r="Z239">
            <v>2089.3937582302233</v>
          </cell>
          <cell r="AA239">
            <v>2250.2132548279551</v>
          </cell>
          <cell r="AB239">
            <v>1697.5472299440667</v>
          </cell>
          <cell r="AC239">
            <v>1486.8022954726302</v>
          </cell>
          <cell r="AD239">
            <v>1665.8562766719722</v>
          </cell>
          <cell r="AE239">
            <v>8562.7247459209702</v>
          </cell>
          <cell r="AF239">
            <v>8378.9087278251573</v>
          </cell>
          <cell r="AG239">
            <v>4822.2013331376838</v>
          </cell>
          <cell r="AH239">
            <v>3253.6373271966636</v>
          </cell>
          <cell r="AI239">
            <v>2533.2064618534278</v>
          </cell>
          <cell r="AJ239">
            <v>2448.2158034119111</v>
          </cell>
          <cell r="AK239">
            <v>1791.7854924483024</v>
          </cell>
          <cell r="AL239">
            <v>1612.1713766081666</v>
          </cell>
          <cell r="AM239">
            <v>646.54228789677882</v>
          </cell>
          <cell r="AN239">
            <v>697.15826276683413</v>
          </cell>
          <cell r="AO239">
            <v>935.31157442024528</v>
          </cell>
          <cell r="AP239">
            <v>798.32397267531792</v>
          </cell>
          <cell r="AQ239">
            <v>519.33064185255773</v>
          </cell>
          <cell r="AR239">
            <v>983.06748392332292</v>
          </cell>
        </row>
        <row r="240">
          <cell r="B240">
            <v>1238</v>
          </cell>
          <cell r="C240">
            <v>179.96665199368113</v>
          </cell>
          <cell r="D240">
            <v>159.99089590919274</v>
          </cell>
          <cell r="E240">
            <v>188.52085059701704</v>
          </cell>
          <cell r="F240">
            <v>208.80957838874647</v>
          </cell>
          <cell r="G240">
            <v>246.61259131630845</v>
          </cell>
          <cell r="H240">
            <v>238.2630445266584</v>
          </cell>
          <cell r="I240">
            <v>140.85312914428818</v>
          </cell>
          <cell r="J240">
            <v>178.88505363069115</v>
          </cell>
          <cell r="K240">
            <v>137.51664387331999</v>
          </cell>
          <cell r="L240">
            <v>169.22861740455187</v>
          </cell>
          <cell r="M240">
            <v>209.87650592418868</v>
          </cell>
          <cell r="N240">
            <v>158.1216593348251</v>
          </cell>
          <cell r="O240">
            <v>105.68484691327748</v>
          </cell>
          <cell r="P240">
            <v>65.175522705491645</v>
          </cell>
          <cell r="Q240">
            <v>446.39427016488634</v>
          </cell>
          <cell r="R240">
            <v>453.86360849936364</v>
          </cell>
          <cell r="S240">
            <v>551.56235080089652</v>
          </cell>
          <cell r="T240">
            <v>591.04331625663031</v>
          </cell>
          <cell r="U240">
            <v>654.14178603919106</v>
          </cell>
          <cell r="V240">
            <v>675.32711849196733</v>
          </cell>
          <cell r="W240">
            <v>620.80788131061229</v>
          </cell>
          <cell r="X240">
            <v>558.23759264683031</v>
          </cell>
          <cell r="Y240">
            <v>660.83572106173835</v>
          </cell>
          <cell r="Z240">
            <v>675.07130666261412</v>
          </cell>
          <cell r="AA240">
            <v>802.31779776586689</v>
          </cell>
          <cell r="AB240">
            <v>510.57051794480714</v>
          </cell>
          <cell r="AC240">
            <v>504.50435828530857</v>
          </cell>
          <cell r="AD240">
            <v>505.14091995199112</v>
          </cell>
          <cell r="AE240">
            <v>1740.3425636639085</v>
          </cell>
          <cell r="AF240">
            <v>1634.0084416036145</v>
          </cell>
          <cell r="AG240">
            <v>1153.8003685766266</v>
          </cell>
          <cell r="AH240">
            <v>989.48209848463614</v>
          </cell>
          <cell r="AI240">
            <v>916.41478596269428</v>
          </cell>
          <cell r="AJ240">
            <v>894.04666672597466</v>
          </cell>
          <cell r="AK240">
            <v>650.95255841972744</v>
          </cell>
          <cell r="AL240">
            <v>562.76374476400701</v>
          </cell>
          <cell r="AM240">
            <v>225.09782796821474</v>
          </cell>
          <cell r="AN240">
            <v>225.24789190300027</v>
          </cell>
          <cell r="AO240">
            <v>333.487113278582</v>
          </cell>
          <cell r="AP240">
            <v>240.11154271685467</v>
          </cell>
          <cell r="AQ240">
            <v>176.22018273951824</v>
          </cell>
          <cell r="AR240">
            <v>298.09751306756988</v>
          </cell>
        </row>
        <row r="241">
          <cell r="B241">
            <v>1239</v>
          </cell>
          <cell r="C241">
            <v>117.37580285202881</v>
          </cell>
          <cell r="D241">
            <v>110.35828139867819</v>
          </cell>
          <cell r="E241">
            <v>130.04037206660968</v>
          </cell>
          <cell r="F241">
            <v>149.68600751450086</v>
          </cell>
          <cell r="G241">
            <v>185.61560019725681</v>
          </cell>
          <cell r="H241">
            <v>199.23688035296644</v>
          </cell>
          <cell r="I241">
            <v>108.47819808845885</v>
          </cell>
          <cell r="J241">
            <v>145.85435295016387</v>
          </cell>
          <cell r="K241">
            <v>114.8205357053053</v>
          </cell>
          <cell r="L241">
            <v>145.17654854278939</v>
          </cell>
          <cell r="M241">
            <v>194.19438079942273</v>
          </cell>
          <cell r="N241">
            <v>131.5347929856369</v>
          </cell>
          <cell r="O241">
            <v>80.326541983483011</v>
          </cell>
          <cell r="P241">
            <v>50.940370013765232</v>
          </cell>
          <cell r="Q241">
            <v>291.14219367146239</v>
          </cell>
          <cell r="R241">
            <v>313.06536249300638</v>
          </cell>
          <cell r="S241">
            <v>380.46387489202948</v>
          </cell>
          <cell r="T241">
            <v>423.6918390490535</v>
          </cell>
          <cell r="U241">
            <v>492.34680022495894</v>
          </cell>
          <cell r="V241">
            <v>564.71228500164375</v>
          </cell>
          <cell r="W241">
            <v>478.11589797698133</v>
          </cell>
          <cell r="X241">
            <v>455.16034579420671</v>
          </cell>
          <cell r="Y241">
            <v>551.76965760892676</v>
          </cell>
          <cell r="Z241">
            <v>579.12499566939766</v>
          </cell>
          <cell r="AA241">
            <v>742.3680285480782</v>
          </cell>
          <cell r="AB241">
            <v>424.72225288397669</v>
          </cell>
          <cell r="AC241">
            <v>383.45223274921273</v>
          </cell>
          <cell r="AD241">
            <v>394.81179902037098</v>
          </cell>
          <cell r="AE241">
            <v>1135.0664325009595</v>
          </cell>
          <cell r="AF241">
            <v>1127.1039041412489</v>
          </cell>
          <cell r="AG241">
            <v>795.8834725450256</v>
          </cell>
          <cell r="AH241">
            <v>709.31432347175144</v>
          </cell>
          <cell r="AI241">
            <v>689.74937418313971</v>
          </cell>
          <cell r="AJ241">
            <v>747.606785275177</v>
          </cell>
          <cell r="AK241">
            <v>501.33185544005931</v>
          </cell>
          <cell r="AL241">
            <v>458.85075466295274</v>
          </cell>
          <cell r="AM241">
            <v>187.94709109698908</v>
          </cell>
          <cell r="AN241">
            <v>193.23393415691476</v>
          </cell>
          <cell r="AO241">
            <v>308.56871369449129</v>
          </cell>
          <cell r="AP241">
            <v>199.73874671935891</v>
          </cell>
          <cell r="AQ241">
            <v>133.93744061320683</v>
          </cell>
          <cell r="AR241">
            <v>232.98927243687041</v>
          </cell>
        </row>
        <row r="242">
          <cell r="B242">
            <v>1240</v>
          </cell>
          <cell r="C242">
            <v>1097.2029249583331</v>
          </cell>
          <cell r="D242">
            <v>1099.8200062017727</v>
          </cell>
          <cell r="E242">
            <v>1159.4651381403496</v>
          </cell>
          <cell r="F242">
            <v>1137.8443890921096</v>
          </cell>
          <cell r="G242">
            <v>978.5368761655227</v>
          </cell>
          <cell r="H242">
            <v>1212.6350717224798</v>
          </cell>
          <cell r="I242">
            <v>574.22470659293253</v>
          </cell>
          <cell r="J242">
            <v>765.72217052908957</v>
          </cell>
          <cell r="K242">
            <v>594.67095731968084</v>
          </cell>
          <cell r="L242">
            <v>825.44188042704604</v>
          </cell>
          <cell r="M242">
            <v>716.49503146434347</v>
          </cell>
          <cell r="N242">
            <v>773.50000780958828</v>
          </cell>
          <cell r="O242">
            <v>510.52017356456884</v>
          </cell>
          <cell r="P242">
            <v>275.40427816296108</v>
          </cell>
          <cell r="Q242">
            <v>2721.5325366321235</v>
          </cell>
          <cell r="R242">
            <v>3119.9792580563194</v>
          </cell>
          <cell r="S242">
            <v>3392.289580909076</v>
          </cell>
          <cell r="T242">
            <v>3220.7110722715988</v>
          </cell>
          <cell r="U242">
            <v>2595.5765537499374</v>
          </cell>
          <cell r="V242">
            <v>3437.0640667147841</v>
          </cell>
          <cell r="W242">
            <v>2530.8860773053148</v>
          </cell>
          <cell r="X242">
            <v>2389.5506775817435</v>
          </cell>
          <cell r="Y242">
            <v>2857.6890753444914</v>
          </cell>
          <cell r="Z242">
            <v>3292.7771752801837</v>
          </cell>
          <cell r="AA242">
            <v>2739.0236616684792</v>
          </cell>
          <cell r="AB242">
            <v>2497.6103923965989</v>
          </cell>
          <cell r="AC242">
            <v>2437.0537506407572</v>
          </cell>
          <cell r="AD242">
            <v>2134.5125386808782</v>
          </cell>
          <cell r="AE242">
            <v>10610.348807003254</v>
          </cell>
          <cell r="AF242">
            <v>11232.608981690049</v>
          </cell>
          <cell r="AG242">
            <v>7096.2511547210916</v>
          </cell>
          <cell r="AH242">
            <v>5391.882223773061</v>
          </cell>
          <cell r="AI242">
            <v>3636.2525414513548</v>
          </cell>
          <cell r="AJ242">
            <v>4550.2328990310298</v>
          </cell>
          <cell r="AK242">
            <v>2653.7787561792666</v>
          </cell>
          <cell r="AL242">
            <v>2408.9249905998922</v>
          </cell>
          <cell r="AM242">
            <v>973.40319744677493</v>
          </cell>
          <cell r="AN242">
            <v>1098.6855905710393</v>
          </cell>
          <cell r="AO242">
            <v>1138.4878868137864</v>
          </cell>
          <cell r="AP242">
            <v>1174.5783654684592</v>
          </cell>
          <cell r="AQ242">
            <v>851.24746740259934</v>
          </cell>
          <cell r="AR242">
            <v>1259.6343995508987</v>
          </cell>
        </row>
        <row r="243">
          <cell r="B243">
            <v>1241</v>
          </cell>
          <cell r="C243">
            <v>267.05241935020916</v>
          </cell>
          <cell r="D243">
            <v>269.30075989638425</v>
          </cell>
          <cell r="E243">
            <v>213.0780422007133</v>
          </cell>
          <cell r="F243">
            <v>205.90509177914379</v>
          </cell>
          <cell r="G243">
            <v>201.92446333428603</v>
          </cell>
          <cell r="H243">
            <v>263.10881772777475</v>
          </cell>
          <cell r="I243">
            <v>131.87822406920202</v>
          </cell>
          <cell r="J243">
            <v>183.15409063005501</v>
          </cell>
          <cell r="K243">
            <v>134.20313445623955</v>
          </cell>
          <cell r="L243">
            <v>190.0608716549269</v>
          </cell>
          <cell r="M243">
            <v>261.20894371410094</v>
          </cell>
          <cell r="N243">
            <v>149.24269978796198</v>
          </cell>
          <cell r="O243">
            <v>83.107967403286324</v>
          </cell>
          <cell r="P243">
            <v>55.544092421580565</v>
          </cell>
          <cell r="Q243">
            <v>662.40422050963889</v>
          </cell>
          <cell r="R243">
            <v>763.9548110760395</v>
          </cell>
          <cell r="S243">
            <v>623.41022485359861</v>
          </cell>
          <cell r="T243">
            <v>582.82205834782621</v>
          </cell>
          <cell r="U243">
            <v>535.60618452396136</v>
          </cell>
          <cell r="V243">
            <v>745.7493883657894</v>
          </cell>
          <cell r="W243">
            <v>581.25113281324298</v>
          </cell>
          <cell r="X243">
            <v>571.55976176647698</v>
          </cell>
          <cell r="Y243">
            <v>644.91266387239671</v>
          </cell>
          <cell r="Z243">
            <v>758.17342800128426</v>
          </cell>
          <cell r="AA243">
            <v>998.5519034376689</v>
          </cell>
          <cell r="AB243">
            <v>481.90060015034811</v>
          </cell>
          <cell r="AC243">
            <v>396.72983391456978</v>
          </cell>
          <cell r="AD243">
            <v>430.49281047609469</v>
          </cell>
          <cell r="AE243">
            <v>2582.4934062834632</v>
          </cell>
          <cell r="AF243">
            <v>2750.4047183454531</v>
          </cell>
          <cell r="AG243">
            <v>1304.0972542198947</v>
          </cell>
          <cell r="AH243">
            <v>975.71866134891388</v>
          </cell>
          <cell r="AI243">
            <v>750.35326809318735</v>
          </cell>
          <cell r="AJ243">
            <v>987.2767383756393</v>
          </cell>
          <cell r="AK243">
            <v>609.47504595199359</v>
          </cell>
          <cell r="AL243">
            <v>576.19392911723969</v>
          </cell>
          <cell r="AM243">
            <v>219.67402069857172</v>
          </cell>
          <cell r="AN243">
            <v>252.97618883913103</v>
          </cell>
          <cell r="AO243">
            <v>415.05272930943897</v>
          </cell>
          <cell r="AP243">
            <v>226.62862909523989</v>
          </cell>
          <cell r="AQ243">
            <v>138.57522275577151</v>
          </cell>
          <cell r="AR243">
            <v>254.04561604034967</v>
          </cell>
        </row>
        <row r="244">
          <cell r="B244">
            <v>1242</v>
          </cell>
          <cell r="C244">
            <v>582.11934640069967</v>
          </cell>
          <cell r="D244">
            <v>493.68592221319</v>
          </cell>
          <cell r="E244">
            <v>555.31225820564669</v>
          </cell>
          <cell r="F244">
            <v>660.54549883665004</v>
          </cell>
          <cell r="G244">
            <v>818.73564586567852</v>
          </cell>
          <cell r="H244">
            <v>795.03750284450189</v>
          </cell>
          <cell r="I244">
            <v>423.20644483446011</v>
          </cell>
          <cell r="J244">
            <v>446.54088982027969</v>
          </cell>
          <cell r="K244">
            <v>340.7205083280989</v>
          </cell>
          <cell r="L244">
            <v>421.35406309118889</v>
          </cell>
          <cell r="M244">
            <v>508.36338447972605</v>
          </cell>
          <cell r="N244">
            <v>394.22090735090603</v>
          </cell>
          <cell r="O244">
            <v>302.7161454264226</v>
          </cell>
          <cell r="P244">
            <v>179.8937746095917</v>
          </cell>
          <cell r="Q244">
            <v>1443.9049563167114</v>
          </cell>
          <cell r="R244">
            <v>1400.4926520830873</v>
          </cell>
          <cell r="S244">
            <v>1624.6973933890545</v>
          </cell>
          <cell r="T244">
            <v>1869.6987235133679</v>
          </cell>
          <cell r="U244">
            <v>2171.702567261043</v>
          </cell>
          <cell r="V244">
            <v>2253.4354287114538</v>
          </cell>
          <cell r="W244">
            <v>1865.2755389306299</v>
          </cell>
          <cell r="X244">
            <v>1393.497703090821</v>
          </cell>
          <cell r="Y244">
            <v>1637.3311365054719</v>
          </cell>
          <cell r="Z244">
            <v>1680.8270510098696</v>
          </cell>
          <cell r="AA244">
            <v>1943.3761263774159</v>
          </cell>
          <cell r="AB244">
            <v>1272.9285393129821</v>
          </cell>
          <cell r="AC244">
            <v>1445.0663378098022</v>
          </cell>
          <cell r="AD244">
            <v>1394.2612660054433</v>
          </cell>
          <cell r="AE244">
            <v>5629.30445418812</v>
          </cell>
          <cell r="AF244">
            <v>5042.0804247203869</v>
          </cell>
          <cell r="AG244">
            <v>3398.6664401509547</v>
          </cell>
          <cell r="AH244">
            <v>3130.1147743167612</v>
          </cell>
          <cell r="AI244">
            <v>3042.4296166762947</v>
          </cell>
          <cell r="AJ244">
            <v>2983.2600802712418</v>
          </cell>
          <cell r="AK244">
            <v>1955.8480502233167</v>
          </cell>
          <cell r="AL244">
            <v>1404.7960869012347</v>
          </cell>
          <cell r="AM244">
            <v>557.71755482582</v>
          </cell>
          <cell r="AN244">
            <v>560.83371661169883</v>
          </cell>
          <cell r="AO244">
            <v>807.77329906527109</v>
          </cell>
          <cell r="AP244">
            <v>598.63392930140333</v>
          </cell>
          <cell r="AQ244">
            <v>504.7525357066578</v>
          </cell>
          <cell r="AR244">
            <v>822.79181817653068</v>
          </cell>
        </row>
        <row r="245">
          <cell r="B245">
            <v>1243</v>
          </cell>
          <cell r="C245">
            <v>307.55134560232557</v>
          </cell>
          <cell r="D245">
            <v>232.44594595078556</v>
          </cell>
          <cell r="E245">
            <v>250.41567263953237</v>
          </cell>
          <cell r="F245">
            <v>214.04909351335866</v>
          </cell>
          <cell r="G245">
            <v>122.94509530343133</v>
          </cell>
          <cell r="H245">
            <v>119.46030579739987</v>
          </cell>
          <cell r="I245">
            <v>89.887516592518779</v>
          </cell>
          <cell r="J245">
            <v>156.36631888694242</v>
          </cell>
          <cell r="K245">
            <v>91.31689421233105</v>
          </cell>
          <cell r="L245">
            <v>114.83022349682292</v>
          </cell>
          <cell r="M245">
            <v>130.71209388581829</v>
          </cell>
          <cell r="N245">
            <v>152.30865882073832</v>
          </cell>
          <cell r="O245">
            <v>73.866106283917674</v>
          </cell>
          <cell r="P245">
            <v>43.330437915335956</v>
          </cell>
          <cell r="Q245">
            <v>762.85887933948595</v>
          </cell>
          <cell r="R245">
            <v>659.40474431839107</v>
          </cell>
          <cell r="S245">
            <v>732.65029645815571</v>
          </cell>
          <cell r="T245">
            <v>605.87395965298936</v>
          </cell>
          <cell r="U245">
            <v>326.11280631406555</v>
          </cell>
          <cell r="V245">
            <v>338.59545549163374</v>
          </cell>
          <cell r="W245">
            <v>396.17777092413991</v>
          </cell>
          <cell r="X245">
            <v>487.9645093586351</v>
          </cell>
          <cell r="Y245">
            <v>438.82299576416631</v>
          </cell>
          <cell r="Z245">
            <v>458.07021418278856</v>
          </cell>
          <cell r="AA245">
            <v>499.68737018004742</v>
          </cell>
          <cell r="AB245">
            <v>491.80049810200978</v>
          </cell>
          <cell r="AC245">
            <v>352.61225840996582</v>
          </cell>
          <cell r="AD245">
            <v>335.83125016703815</v>
          </cell>
          <cell r="AE245">
            <v>2974.132659214159</v>
          </cell>
          <cell r="AF245">
            <v>2374.0015689123811</v>
          </cell>
          <cell r="AG245">
            <v>1532.6140025034872</v>
          </cell>
          <cell r="AH245">
            <v>1014.3104921845235</v>
          </cell>
          <cell r="AI245">
            <v>456.86516895297837</v>
          </cell>
          <cell r="AJ245">
            <v>448.25704471463331</v>
          </cell>
          <cell r="AK245">
            <v>415.41504438965154</v>
          </cell>
          <cell r="AL245">
            <v>491.92089213584791</v>
          </cell>
          <cell r="AM245">
            <v>149.47452151998704</v>
          </cell>
          <cell r="AN245">
            <v>152.84215025864773</v>
          </cell>
          <cell r="AO245">
            <v>207.69737264601855</v>
          </cell>
          <cell r="AP245">
            <v>231.28436162652929</v>
          </cell>
          <cell r="AQ245">
            <v>123.16523255495508</v>
          </cell>
          <cell r="AR245">
            <v>198.18323270005831</v>
          </cell>
        </row>
        <row r="246">
          <cell r="B246">
            <v>1244</v>
          </cell>
          <cell r="C246">
            <v>794.53881683482336</v>
          </cell>
          <cell r="D246">
            <v>816.77236252489081</v>
          </cell>
          <cell r="E246">
            <v>821.68943612431724</v>
          </cell>
          <cell r="F246">
            <v>883.15484442416425</v>
          </cell>
          <cell r="G246">
            <v>847.21514981657833</v>
          </cell>
          <cell r="H246">
            <v>841.75427070936905</v>
          </cell>
          <cell r="I246">
            <v>494.31601016908587</v>
          </cell>
          <cell r="J246">
            <v>613.01183869075737</v>
          </cell>
          <cell r="K246">
            <v>462.837407759195</v>
          </cell>
          <cell r="L246">
            <v>692.65646706049017</v>
          </cell>
          <cell r="M246">
            <v>743.39111523011002</v>
          </cell>
          <cell r="N246">
            <v>598.71641843818043</v>
          </cell>
          <cell r="O246">
            <v>344.55376396258367</v>
          </cell>
          <cell r="P246">
            <v>228.46321201744448</v>
          </cell>
          <cell r="Q246">
            <v>1970.7960965518573</v>
          </cell>
          <cell r="R246">
            <v>2317.0271637737446</v>
          </cell>
          <cell r="S246">
            <v>2404.0468498934447</v>
          </cell>
          <cell r="T246">
            <v>2499.8027966168152</v>
          </cell>
          <cell r="U246">
            <v>2247.2446694729174</v>
          </cell>
          <cell r="V246">
            <v>2385.8483267759248</v>
          </cell>
          <cell r="W246">
            <v>2178.68979436464</v>
          </cell>
          <cell r="X246">
            <v>1912.9952231851721</v>
          </cell>
          <cell r="Y246">
            <v>2224.1634428822335</v>
          </cell>
          <cell r="Z246">
            <v>2763.0817615736059</v>
          </cell>
          <cell r="AA246">
            <v>2841.8422530131961</v>
          </cell>
          <cell r="AB246">
            <v>1933.2389575848349</v>
          </cell>
          <cell r="AC246">
            <v>1644.7852332640543</v>
          </cell>
          <cell r="AD246">
            <v>1770.6972234831749</v>
          </cell>
          <cell r="AE246">
            <v>7683.4775004280018</v>
          </cell>
          <cell r="AF246">
            <v>8341.805498680973</v>
          </cell>
          <cell r="AG246">
            <v>5028.9693222440756</v>
          </cell>
          <cell r="AH246">
            <v>4184.989575146762</v>
          </cell>
          <cell r="AI246">
            <v>3148.2597301274463</v>
          </cell>
          <cell r="AJ246">
            <v>3158.5578091858179</v>
          </cell>
          <cell r="AK246">
            <v>2284.4808165942472</v>
          </cell>
          <cell r="AL246">
            <v>1928.5056572613059</v>
          </cell>
          <cell r="AM246">
            <v>757.60789570321049</v>
          </cell>
          <cell r="AN246">
            <v>921.94459430807103</v>
          </cell>
          <cell r="AO246">
            <v>1181.2249111131352</v>
          </cell>
          <cell r="AP246">
            <v>909.16528125150808</v>
          </cell>
          <cell r="AQ246">
            <v>574.51308321332522</v>
          </cell>
          <cell r="AR246">
            <v>1044.9370024629002</v>
          </cell>
        </row>
        <row r="247">
          <cell r="B247">
            <v>1245</v>
          </cell>
          <cell r="C247">
            <v>283.54435592979212</v>
          </cell>
          <cell r="D247">
            <v>272.9568253958945</v>
          </cell>
          <cell r="E247">
            <v>315.77628160353072</v>
          </cell>
          <cell r="F247">
            <v>347.28742857969229</v>
          </cell>
          <cell r="G247">
            <v>410.84773723029457</v>
          </cell>
          <cell r="H247">
            <v>422.49981838962333</v>
          </cell>
          <cell r="I247">
            <v>248.18945509177112</v>
          </cell>
          <cell r="J247">
            <v>301.78029671439623</v>
          </cell>
          <cell r="K247">
            <v>235.34404208258044</v>
          </cell>
          <cell r="L247">
            <v>294.46830551882016</v>
          </cell>
          <cell r="M247">
            <v>387.77911527017415</v>
          </cell>
          <cell r="N247">
            <v>255.97677266421314</v>
          </cell>
          <cell r="O247">
            <v>162.22457773072398</v>
          </cell>
          <cell r="P247">
            <v>101.60440709888175</v>
          </cell>
          <cell r="Q247">
            <v>703.31127696422584</v>
          </cell>
          <cell r="R247">
            <v>774.32637047689161</v>
          </cell>
          <cell r="S247">
            <v>923.87822172899325</v>
          </cell>
          <cell r="T247">
            <v>983.01004707665913</v>
          </cell>
          <cell r="U247">
            <v>1089.7767676317851</v>
          </cell>
          <cell r="V247">
            <v>1197.5234576695748</v>
          </cell>
          <cell r="W247">
            <v>1093.8909963535295</v>
          </cell>
          <cell r="X247">
            <v>941.75059864916136</v>
          </cell>
          <cell r="Y247">
            <v>1130.9449195872919</v>
          </cell>
          <cell r="Z247">
            <v>1174.666004048845</v>
          </cell>
          <cell r="AA247">
            <v>1482.4054956181972</v>
          </cell>
          <cell r="AB247">
            <v>826.54200538245323</v>
          </cell>
          <cell r="AC247">
            <v>774.40625478979507</v>
          </cell>
          <cell r="AD247">
            <v>787.4818880245233</v>
          </cell>
          <cell r="AE247">
            <v>2741.9763930964964</v>
          </cell>
          <cell r="AF247">
            <v>2787.7446048140323</v>
          </cell>
          <cell r="AG247">
            <v>1932.6392223888856</v>
          </cell>
          <cell r="AH247">
            <v>1645.6845335352054</v>
          </cell>
          <cell r="AI247">
            <v>1526.7141842495992</v>
          </cell>
          <cell r="AJ247">
            <v>1585.3677815373883</v>
          </cell>
          <cell r="AK247">
            <v>1147.0072532026381</v>
          </cell>
          <cell r="AL247">
            <v>949.38624791763493</v>
          </cell>
          <cell r="AM247">
            <v>385.22924357323495</v>
          </cell>
          <cell r="AN247">
            <v>391.94532265072297</v>
          </cell>
          <cell r="AO247">
            <v>616.16871870301418</v>
          </cell>
          <cell r="AP247">
            <v>388.70688584121797</v>
          </cell>
          <cell r="AQ247">
            <v>270.49520879759973</v>
          </cell>
          <cell r="AR247">
            <v>464.71466304526535</v>
          </cell>
        </row>
        <row r="248">
          <cell r="B248">
            <v>1246</v>
          </cell>
          <cell r="C248">
            <v>1182.9603231314643</v>
          </cell>
          <cell r="D248">
            <v>1213.2860713975283</v>
          </cell>
          <cell r="E248">
            <v>1175.3483598982054</v>
          </cell>
          <cell r="F248">
            <v>1170.5729840115066</v>
          </cell>
          <cell r="G248">
            <v>1122.0101268375297</v>
          </cell>
          <cell r="H248">
            <v>1110.3251054436982</v>
          </cell>
          <cell r="I248">
            <v>603.76372252794954</v>
          </cell>
          <cell r="J248">
            <v>756.59770426485147</v>
          </cell>
          <cell r="K248">
            <v>605.32060926196971</v>
          </cell>
          <cell r="L248">
            <v>890.75555011862093</v>
          </cell>
          <cell r="M248">
            <v>1010.0302421073277</v>
          </cell>
          <cell r="N248">
            <v>655.63210775666835</v>
          </cell>
          <cell r="O248">
            <v>587.38386461862103</v>
          </cell>
          <cell r="P248">
            <v>340.93420453149031</v>
          </cell>
          <cell r="Q248">
            <v>2934.2475632476026</v>
          </cell>
          <cell r="R248">
            <v>3441.86080949909</v>
          </cell>
          <cell r="S248">
            <v>3438.7597039926045</v>
          </cell>
          <cell r="T248">
            <v>3313.3505834800699</v>
          </cell>
          <cell r="U248">
            <v>2976.140449301643</v>
          </cell>
          <cell r="V248">
            <v>3147.0791265100547</v>
          </cell>
          <cell r="W248">
            <v>2661.0788107577118</v>
          </cell>
          <cell r="X248">
            <v>2361.076414482875</v>
          </cell>
          <cell r="Y248">
            <v>2908.8659381744346</v>
          </cell>
          <cell r="Z248">
            <v>3553.3204865584321</v>
          </cell>
          <cell r="AA248">
            <v>3861.1527095710071</v>
          </cell>
          <cell r="AB248">
            <v>2117.018163398709</v>
          </cell>
          <cell r="AC248">
            <v>2803.9754831620262</v>
          </cell>
          <cell r="AD248">
            <v>2642.4002535176633</v>
          </cell>
          <cell r="AE248">
            <v>11439.653839554585</v>
          </cell>
          <cell r="AF248">
            <v>12391.453097861773</v>
          </cell>
          <cell r="AG248">
            <v>7193.4609172506052</v>
          </cell>
          <cell r="AH248">
            <v>5546.9726129744977</v>
          </cell>
          <cell r="AI248">
            <v>4169.4005352507465</v>
          </cell>
          <cell r="AJ248">
            <v>4166.3299546776207</v>
          </cell>
          <cell r="AK248">
            <v>2790.2932810103271</v>
          </cell>
          <cell r="AL248">
            <v>2380.2198601285868</v>
          </cell>
          <cell r="AM248">
            <v>990.83536749765995</v>
          </cell>
          <cell r="AN248">
            <v>1185.6198611223767</v>
          </cell>
          <cell r="AO248">
            <v>1604.9060292918639</v>
          </cell>
          <cell r="AP248">
            <v>995.59312437271581</v>
          </cell>
          <cell r="AQ248">
            <v>979.41090879636522</v>
          </cell>
          <cell r="AR248">
            <v>1559.3528716255939</v>
          </cell>
        </row>
        <row r="249">
          <cell r="B249">
            <v>1247</v>
          </cell>
          <cell r="C249">
            <v>273.80463392406239</v>
          </cell>
          <cell r="D249">
            <v>243.50047389684102</v>
          </cell>
          <cell r="E249">
            <v>292.27061937808139</v>
          </cell>
          <cell r="F249">
            <v>315.77134475646142</v>
          </cell>
          <cell r="G249">
            <v>348.90297912796939</v>
          </cell>
          <cell r="H249">
            <v>335.76696947892736</v>
          </cell>
          <cell r="I249">
            <v>201.55523162140389</v>
          </cell>
          <cell r="J249">
            <v>249.9476653682506</v>
          </cell>
          <cell r="K249">
            <v>185.68030593341732</v>
          </cell>
          <cell r="L249">
            <v>221.97571839611251</v>
          </cell>
          <cell r="M249">
            <v>307.92299922438423</v>
          </cell>
          <cell r="N249">
            <v>198.34350186845322</v>
          </cell>
          <cell r="O249">
            <v>115.85059044308434</v>
          </cell>
          <cell r="P249">
            <v>78.921011091555172</v>
          </cell>
          <cell r="Q249">
            <v>679.15260063062794</v>
          </cell>
          <cell r="R249">
            <v>690.76432834560637</v>
          </cell>
          <cell r="S249">
            <v>855.1068456549782</v>
          </cell>
          <cell r="T249">
            <v>893.80259384563317</v>
          </cell>
          <cell r="U249">
            <v>925.46782264021181</v>
          </cell>
          <cell r="V249">
            <v>951.68992922699681</v>
          </cell>
          <cell r="W249">
            <v>888.35141306498701</v>
          </cell>
          <cell r="X249">
            <v>779.99911211659037</v>
          </cell>
          <cell r="Y249">
            <v>892.28602009447525</v>
          </cell>
          <cell r="Z249">
            <v>885.48521262696022</v>
          </cell>
          <cell r="AA249">
            <v>1177.1308157207866</v>
          </cell>
          <cell r="AB249">
            <v>640.44574858353633</v>
          </cell>
          <cell r="AC249">
            <v>553.03224157028592</v>
          </cell>
          <cell r="AD249">
            <v>611.67491247401028</v>
          </cell>
          <cell r="AE249">
            <v>2647.7897614230874</v>
          </cell>
          <cell r="AF249">
            <v>2486.9029429508764</v>
          </cell>
          <cell r="AG249">
            <v>1788.7779908408977</v>
          </cell>
          <cell r="AH249">
            <v>1496.3398483054361</v>
          </cell>
          <cell r="AI249">
            <v>1296.5268611496076</v>
          </cell>
          <cell r="AJ249">
            <v>1259.9156552191614</v>
          </cell>
          <cell r="AK249">
            <v>931.4872483410079</v>
          </cell>
          <cell r="AL249">
            <v>786.32329142519518</v>
          </cell>
          <cell r="AM249">
            <v>303.93581740249891</v>
          </cell>
          <cell r="AN249">
            <v>295.45571776936055</v>
          </cell>
          <cell r="AO249">
            <v>489.27988233478555</v>
          </cell>
          <cell r="AP249">
            <v>301.1893779880711</v>
          </cell>
          <cell r="AQ249">
            <v>193.17066556489078</v>
          </cell>
          <cell r="AR249">
            <v>360.96614432197561</v>
          </cell>
        </row>
        <row r="250">
          <cell r="B250">
            <v>1248</v>
          </cell>
          <cell r="C250">
            <v>510.39839720739224</v>
          </cell>
          <cell r="D250">
            <v>455.66653319540615</v>
          </cell>
          <cell r="E250">
            <v>394.60976155768111</v>
          </cell>
          <cell r="F250">
            <v>347.44037006726893</v>
          </cell>
          <cell r="G250">
            <v>432.02684059267011</v>
          </cell>
          <cell r="H250">
            <v>369.94488533874085</v>
          </cell>
          <cell r="I250">
            <v>348.08666033728122</v>
          </cell>
          <cell r="J250">
            <v>546.56030845864348</v>
          </cell>
          <cell r="K250">
            <v>334.46023590507292</v>
          </cell>
          <cell r="L250">
            <v>499.0988056103227</v>
          </cell>
          <cell r="M250">
            <v>779.11600821472985</v>
          </cell>
          <cell r="N250">
            <v>491.87529115060903</v>
          </cell>
          <cell r="O250">
            <v>471.18705726022012</v>
          </cell>
          <cell r="P250">
            <v>286.18365974843135</v>
          </cell>
          <cell r="Q250">
            <v>1266.0063266761297</v>
          </cell>
          <cell r="R250">
            <v>1292.6389083154022</v>
          </cell>
          <cell r="S250">
            <v>1154.5242186445967</v>
          </cell>
          <cell r="T250">
            <v>983.4429536737033</v>
          </cell>
          <cell r="U250">
            <v>1145.9545014053356</v>
          </cell>
          <cell r="V250">
            <v>1048.5630027643674</v>
          </cell>
          <cell r="W250">
            <v>1534.1863076049192</v>
          </cell>
          <cell r="X250">
            <v>1705.6232739274233</v>
          </cell>
          <cell r="Y250">
            <v>1607.2474206425086</v>
          </cell>
          <cell r="Z250">
            <v>1990.9592598730758</v>
          </cell>
          <cell r="AA250">
            <v>2978.4116957844367</v>
          </cell>
          <cell r="AB250">
            <v>1588.2518765834136</v>
          </cell>
          <cell r="AC250">
            <v>2249.2905170262907</v>
          </cell>
          <cell r="AD250">
            <v>2218.0578100429934</v>
          </cell>
          <cell r="AE250">
            <v>4935.7369559614363</v>
          </cell>
          <cell r="AF250">
            <v>4653.7833141464789</v>
          </cell>
          <cell r="AG250">
            <v>2415.1221835002225</v>
          </cell>
          <cell r="AH250">
            <v>1646.4092745420137</v>
          </cell>
          <cell r="AI250">
            <v>1605.4159381670183</v>
          </cell>
          <cell r="AJ250">
            <v>1388.1632053619542</v>
          </cell>
          <cell r="AK250">
            <v>1608.682061058211</v>
          </cell>
          <cell r="AL250">
            <v>1719.4523504605697</v>
          </cell>
          <cell r="AM250">
            <v>547.4702590424049</v>
          </cell>
          <cell r="AN250">
            <v>664.31408315699343</v>
          </cell>
          <cell r="AO250">
            <v>1237.9906333227977</v>
          </cell>
          <cell r="AP250">
            <v>746.92445980715218</v>
          </cell>
          <cell r="AQ250">
            <v>785.66295698972328</v>
          </cell>
          <cell r="AR250">
            <v>1308.9367558596468</v>
          </cell>
        </row>
        <row r="251">
          <cell r="B251">
            <v>1249</v>
          </cell>
          <cell r="C251">
            <v>200.06272486640339</v>
          </cell>
          <cell r="D251">
            <v>196.53032853574055</v>
          </cell>
          <cell r="E251">
            <v>219.60835353215748</v>
          </cell>
          <cell r="F251">
            <v>231.23839061875705</v>
          </cell>
          <cell r="G251">
            <v>210.90399692863707</v>
          </cell>
          <cell r="H251">
            <v>215.49291559370488</v>
          </cell>
          <cell r="I251">
            <v>139.98064749419845</v>
          </cell>
          <cell r="J251">
            <v>166.81168386319678</v>
          </cell>
          <cell r="K251">
            <v>154.43524458101922</v>
          </cell>
          <cell r="L251">
            <v>194.12912421240776</v>
          </cell>
          <cell r="M251">
            <v>192.84672457886666</v>
          </cell>
          <cell r="N251">
            <v>176.11178396474014</v>
          </cell>
          <cell r="O251">
            <v>149.85300826414465</v>
          </cell>
          <cell r="P251">
            <v>88.127216317823382</v>
          </cell>
          <cell r="Q251">
            <v>496.24112614526098</v>
          </cell>
          <cell r="R251">
            <v>557.51899870242255</v>
          </cell>
          <cell r="S251">
            <v>642.51619566810791</v>
          </cell>
          <cell r="T251">
            <v>654.52890759019908</v>
          </cell>
          <cell r="U251">
            <v>559.42446611232435</v>
          </cell>
          <cell r="V251">
            <v>610.78800546866523</v>
          </cell>
          <cell r="W251">
            <v>616.96243259417156</v>
          </cell>
          <cell r="X251">
            <v>520.56083465420647</v>
          </cell>
          <cell r="Y251">
            <v>742.13799388572784</v>
          </cell>
          <cell r="Z251">
            <v>774.40212863084014</v>
          </cell>
          <cell r="AA251">
            <v>737.21619620619333</v>
          </cell>
          <cell r="AB251">
            <v>568.6601388659833</v>
          </cell>
          <cell r="AC251">
            <v>715.34849109884362</v>
          </cell>
          <cell r="AD251">
            <v>683.02732798554882</v>
          </cell>
          <cell r="AE251">
            <v>1934.6788509451667</v>
          </cell>
          <cell r="AF251">
            <v>2007.1905593978252</v>
          </cell>
          <cell r="AG251">
            <v>1344.0645872617267</v>
          </cell>
          <cell r="AH251">
            <v>1095.7650973926252</v>
          </cell>
          <cell r="AI251">
            <v>783.72130219472865</v>
          </cell>
          <cell r="AJ251">
            <v>808.60514173467436</v>
          </cell>
          <cell r="AK251">
            <v>646.92038557592525</v>
          </cell>
          <cell r="AL251">
            <v>524.78150620145573</v>
          </cell>
          <cell r="AM251">
            <v>252.79149590758678</v>
          </cell>
          <cell r="AN251">
            <v>258.39114362843196</v>
          </cell>
          <cell r="AO251">
            <v>306.42733069068095</v>
          </cell>
          <cell r="AP251">
            <v>267.42997965161055</v>
          </cell>
          <cell r="AQ251">
            <v>249.86670531910002</v>
          </cell>
          <cell r="AR251">
            <v>403.07316193871321</v>
          </cell>
        </row>
        <row r="252">
          <cell r="B252">
            <v>1250</v>
          </cell>
          <cell r="C252">
            <v>626.06936275782709</v>
          </cell>
          <cell r="D252">
            <v>601.34609477340746</v>
          </cell>
          <cell r="E252">
            <v>722.20233771886433</v>
          </cell>
          <cell r="F252">
            <v>770.51093091692906</v>
          </cell>
          <cell r="G252">
            <v>694.49580575537186</v>
          </cell>
          <cell r="H252">
            <v>686.21927491833981</v>
          </cell>
          <cell r="I252">
            <v>335.68358794897301</v>
          </cell>
          <cell r="J252">
            <v>420.82302344967098</v>
          </cell>
          <cell r="K252">
            <v>284.01576270750013</v>
          </cell>
          <cell r="L252">
            <v>360.74249158851597</v>
          </cell>
          <cell r="M252">
            <v>402.24355590225485</v>
          </cell>
          <cell r="N252">
            <v>269.11712983245161</v>
          </cell>
          <cell r="O252">
            <v>210.68167391878669</v>
          </cell>
          <cell r="P252">
            <v>128.04252737364072</v>
          </cell>
          <cell r="Q252">
            <v>1552.9197946666718</v>
          </cell>
          <cell r="R252">
            <v>1705.903995223375</v>
          </cell>
          <cell r="S252">
            <v>2112.9738057336281</v>
          </cell>
          <cell r="T252">
            <v>2180.9599891691018</v>
          </cell>
          <cell r="U252">
            <v>1842.1554404367641</v>
          </cell>
          <cell r="V252">
            <v>1945.0036261599053</v>
          </cell>
          <cell r="W252">
            <v>1479.5199672977751</v>
          </cell>
          <cell r="X252">
            <v>1313.2412505848397</v>
          </cell>
          <cell r="Y252">
            <v>1364.8366921651168</v>
          </cell>
          <cell r="Z252">
            <v>1439.0409193216999</v>
          </cell>
          <cell r="AA252">
            <v>1537.7002895864086</v>
          </cell>
          <cell r="AB252">
            <v>868.97185967054099</v>
          </cell>
          <cell r="AC252">
            <v>1005.7243380414893</v>
          </cell>
          <cell r="AD252">
            <v>992.38974058966801</v>
          </cell>
          <cell r="AE252">
            <v>6054.3169956378515</v>
          </cell>
          <cell r="AF252">
            <v>6141.6281820361792</v>
          </cell>
          <cell r="AG252">
            <v>4420.0804357081115</v>
          </cell>
          <cell r="AH252">
            <v>3651.2059394595399</v>
          </cell>
          <cell r="AI252">
            <v>2580.753163438374</v>
          </cell>
          <cell r="AJ252">
            <v>2574.9358512675817</v>
          </cell>
          <cell r="AK252">
            <v>1551.361277682759</v>
          </cell>
          <cell r="AL252">
            <v>1323.8889205823325</v>
          </cell>
          <cell r="AM252">
            <v>464.89886237397974</v>
          </cell>
          <cell r="AN252">
            <v>480.1580666223856</v>
          </cell>
          <cell r="AO252">
            <v>639.15225623781782</v>
          </cell>
          <cell r="AP252">
            <v>408.6608342426519</v>
          </cell>
          <cell r="AQ252">
            <v>351.29315282351888</v>
          </cell>
          <cell r="AR252">
            <v>585.63640754280334</v>
          </cell>
        </row>
        <row r="253">
          <cell r="B253">
            <v>1251</v>
          </cell>
          <cell r="C253">
            <v>136.40601990426509</v>
          </cell>
          <cell r="D253">
            <v>118.52940500192835</v>
          </cell>
          <cell r="E253">
            <v>127.31223984040004</v>
          </cell>
          <cell r="F253">
            <v>143.48997199723797</v>
          </cell>
          <cell r="G253">
            <v>154.68469368652381</v>
          </cell>
          <cell r="H253">
            <v>161.12039764779755</v>
          </cell>
          <cell r="I253">
            <v>89.092451070537791</v>
          </cell>
          <cell r="J253">
            <v>104.23138654169875</v>
          </cell>
          <cell r="K253">
            <v>77.33996644409423</v>
          </cell>
          <cell r="L253">
            <v>101.58848491573032</v>
          </cell>
          <cell r="M253">
            <v>119.71995176780023</v>
          </cell>
          <cell r="N253">
            <v>90.506601739052869</v>
          </cell>
          <cell r="O253">
            <v>57.950801642291282</v>
          </cell>
          <cell r="P253">
            <v>35.697450681354447</v>
          </cell>
          <cell r="Q253">
            <v>338.34527134171134</v>
          </cell>
          <cell r="R253">
            <v>336.24527921883276</v>
          </cell>
          <cell r="S253">
            <v>372.4820786121029</v>
          </cell>
          <cell r="T253">
            <v>406.15372892965536</v>
          </cell>
          <cell r="U253">
            <v>410.30233396009271</v>
          </cell>
          <cell r="V253">
            <v>456.67583107540128</v>
          </cell>
          <cell r="W253">
            <v>392.67353253623361</v>
          </cell>
          <cell r="X253">
            <v>325.26964729766695</v>
          </cell>
          <cell r="Y253">
            <v>371.65692131823084</v>
          </cell>
          <cell r="Z253">
            <v>405.24748299511123</v>
          </cell>
          <cell r="AA253">
            <v>457.66651025567194</v>
          </cell>
          <cell r="AB253">
            <v>292.24334428139412</v>
          </cell>
          <cell r="AC253">
            <v>276.63787996640713</v>
          </cell>
          <cell r="AD253">
            <v>276.67201318204127</v>
          </cell>
          <cell r="AE253">
            <v>1319.0955088041203</v>
          </cell>
          <cell r="AF253">
            <v>1210.5566835586192</v>
          </cell>
          <cell r="AG253">
            <v>779.18653977521205</v>
          </cell>
          <cell r="AH253">
            <v>679.95328422625937</v>
          </cell>
          <cell r="AI253">
            <v>574.80982499641891</v>
          </cell>
          <cell r="AJ253">
            <v>604.58034834881755</v>
          </cell>
          <cell r="AK253">
            <v>411.74065008411458</v>
          </cell>
          <cell r="AL253">
            <v>327.90691129092335</v>
          </cell>
          <cell r="AM253">
            <v>126.59601028176205</v>
          </cell>
          <cell r="AN253">
            <v>135.21703610084865</v>
          </cell>
          <cell r="AO253">
            <v>190.23120735255833</v>
          </cell>
          <cell r="AP253">
            <v>137.43645153385833</v>
          </cell>
          <cell r="AQ253">
            <v>96.627862494667326</v>
          </cell>
          <cell r="AR253">
            <v>163.27174419526915</v>
          </cell>
        </row>
        <row r="254">
          <cell r="B254">
            <v>1252</v>
          </cell>
          <cell r="C254">
            <v>286.91831376156659</v>
          </cell>
          <cell r="D254">
            <v>283.81436778652505</v>
          </cell>
          <cell r="E254">
            <v>254.19837911836052</v>
          </cell>
          <cell r="F254">
            <v>278.74222733204681</v>
          </cell>
          <cell r="G254">
            <v>269.3864909921939</v>
          </cell>
          <cell r="H254">
            <v>341.08508796759901</v>
          </cell>
          <cell r="I254">
            <v>194.47779092416943</v>
          </cell>
          <cell r="J254">
            <v>324.44696320918314</v>
          </cell>
          <cell r="K254">
            <v>207.60594200176337</v>
          </cell>
          <cell r="L254">
            <v>254.58066552209368</v>
          </cell>
          <cell r="M254">
            <v>366.70761816706039</v>
          </cell>
          <cell r="N254">
            <v>305.13064050044323</v>
          </cell>
          <cell r="O254">
            <v>160.50540814164086</v>
          </cell>
          <cell r="P254">
            <v>100.62182470105752</v>
          </cell>
          <cell r="Q254">
            <v>711.68013545660335</v>
          </cell>
          <cell r="R254">
            <v>805.12714411368245</v>
          </cell>
          <cell r="S254">
            <v>743.71749921713399</v>
          </cell>
          <cell r="T254">
            <v>788.99029294707589</v>
          </cell>
          <cell r="U254">
            <v>714.5497292408968</v>
          </cell>
          <cell r="V254">
            <v>966.76347805152568</v>
          </cell>
          <cell r="W254">
            <v>857.15770802595489</v>
          </cell>
          <cell r="X254">
            <v>1012.485325114914</v>
          </cell>
          <cell r="Y254">
            <v>997.64958273573768</v>
          </cell>
          <cell r="Z254">
            <v>1015.5498825248632</v>
          </cell>
          <cell r="AA254">
            <v>1401.8531866450962</v>
          </cell>
          <cell r="AB254">
            <v>985.25850169111084</v>
          </cell>
          <cell r="AC254">
            <v>766.19951015557433</v>
          </cell>
          <cell r="AD254">
            <v>779.86641283135316</v>
          </cell>
          <cell r="AE254">
            <v>2774.6037846581867</v>
          </cell>
          <cell r="AF254">
            <v>2898.6341389999584</v>
          </cell>
          <cell r="AG254">
            <v>1555.76522485193</v>
          </cell>
          <cell r="AH254">
            <v>1320.8706524147633</v>
          </cell>
          <cell r="AI254">
            <v>1001.0428184796709</v>
          </cell>
          <cell r="AJ254">
            <v>1279.871104531481</v>
          </cell>
          <cell r="AK254">
            <v>898.77886509870712</v>
          </cell>
          <cell r="AL254">
            <v>1020.6944866945755</v>
          </cell>
          <cell r="AM254">
            <v>339.82538623427422</v>
          </cell>
          <cell r="AN254">
            <v>338.85378907889128</v>
          </cell>
          <cell r="AO254">
            <v>582.68677792821529</v>
          </cell>
          <cell r="AP254">
            <v>463.34821636043409</v>
          </cell>
          <cell r="AQ254">
            <v>267.62864478206927</v>
          </cell>
          <cell r="AR254">
            <v>460.22056223844987</v>
          </cell>
        </row>
        <row r="255">
          <cell r="B255">
            <v>1253</v>
          </cell>
          <cell r="C255">
            <v>661.26721812359574</v>
          </cell>
          <cell r="D255">
            <v>604.86260554598937</v>
          </cell>
          <cell r="E255">
            <v>712.5733367656444</v>
          </cell>
          <cell r="F255">
            <v>694.20941058372125</v>
          </cell>
          <cell r="G255">
            <v>887.21511463473439</v>
          </cell>
          <cell r="H255">
            <v>875.66522121971479</v>
          </cell>
          <cell r="I255">
            <v>503.92592594088933</v>
          </cell>
          <cell r="J255">
            <v>659.39991288659553</v>
          </cell>
          <cell r="K255">
            <v>485.98851768028828</v>
          </cell>
          <cell r="L255">
            <v>589.21666290242467</v>
          </cell>
          <cell r="M255">
            <v>756.74404566636724</v>
          </cell>
          <cell r="N255">
            <v>548.76556539504247</v>
          </cell>
          <cell r="O255">
            <v>330.53068213658912</v>
          </cell>
          <cell r="P255">
            <v>214.68190465485139</v>
          </cell>
          <cell r="Q255">
            <v>1640.2255303866605</v>
          </cell>
          <cell r="R255">
            <v>1715.8796645231878</v>
          </cell>
          <cell r="S255">
            <v>2084.8018853078347</v>
          </cell>
          <cell r="T255">
            <v>1964.9856839616909</v>
          </cell>
          <cell r="U255">
            <v>2353.3448823127924</v>
          </cell>
          <cell r="V255">
            <v>2481.964720062896</v>
          </cell>
          <cell r="W255">
            <v>2221.0453422045134</v>
          </cell>
          <cell r="X255">
            <v>2057.7561539673979</v>
          </cell>
          <cell r="Y255">
            <v>2335.4160155684804</v>
          </cell>
          <cell r="Z255">
            <v>2350.4491653562718</v>
          </cell>
          <cell r="AA255">
            <v>2892.8879557904688</v>
          </cell>
          <cell r="AB255">
            <v>1771.9490178175322</v>
          </cell>
          <cell r="AC255">
            <v>1577.8436980824674</v>
          </cell>
          <cell r="AD255">
            <v>1663.8856170655583</v>
          </cell>
          <cell r="AE255">
            <v>6394.6929773218581</v>
          </cell>
          <cell r="AF255">
            <v>6177.5427773932188</v>
          </cell>
          <cell r="AG255">
            <v>4361.1482549245729</v>
          </cell>
          <cell r="AH255">
            <v>3289.637332121461</v>
          </cell>
          <cell r="AI255">
            <v>3296.8999881195036</v>
          </cell>
          <cell r="AJ255">
            <v>3285.8036115279929</v>
          </cell>
          <cell r="AK255">
            <v>2328.8930301947375</v>
          </cell>
          <cell r="AL255">
            <v>2074.4402997425914</v>
          </cell>
          <cell r="AM255">
            <v>795.50341446741243</v>
          </cell>
          <cell r="AN255">
            <v>784.26340194942702</v>
          </cell>
          <cell r="AO255">
            <v>1202.4422941898556</v>
          </cell>
          <cell r="AP255">
            <v>833.31370952714508</v>
          </cell>
          <cell r="AQ255">
            <v>551.13082819642818</v>
          </cell>
          <cell r="AR255">
            <v>981.90454363364972</v>
          </cell>
        </row>
        <row r="256">
          <cell r="B256">
            <v>1254</v>
          </cell>
          <cell r="C256">
            <v>1180.1053449727297</v>
          </cell>
          <cell r="D256">
            <v>1210.9148211511961</v>
          </cell>
          <cell r="E256">
            <v>889.13562811488691</v>
          </cell>
          <cell r="F256">
            <v>809.06022562917963</v>
          </cell>
          <cell r="G256">
            <v>1237.4887996411028</v>
          </cell>
          <cell r="H256">
            <v>784.14574128721097</v>
          </cell>
          <cell r="I256">
            <v>464.59455790082836</v>
          </cell>
          <cell r="J256">
            <v>599.36870017597391</v>
          </cell>
          <cell r="K256">
            <v>420.72208827252712</v>
          </cell>
          <cell r="L256">
            <v>536.64270985166854</v>
          </cell>
          <cell r="M256">
            <v>596.03168812337412</v>
          </cell>
          <cell r="N256">
            <v>552.54474382264857</v>
          </cell>
          <cell r="O256">
            <v>342.19988808270148</v>
          </cell>
          <cell r="P256">
            <v>196.13226422804274</v>
          </cell>
          <cell r="Q256">
            <v>2927.1659963162474</v>
          </cell>
          <cell r="R256">
            <v>3435.1340255321679</v>
          </cell>
          <cell r="S256">
            <v>2601.376641739163</v>
          </cell>
          <cell r="T256">
            <v>2290.0752087001933</v>
          </cell>
          <cell r="U256">
            <v>3282.4485127868402</v>
          </cell>
          <cell r="V256">
            <v>2222.5640782575906</v>
          </cell>
          <cell r="W256">
            <v>2047.6929757335811</v>
          </cell>
          <cell r="X256">
            <v>1870.4197667897847</v>
          </cell>
          <cell r="Y256">
            <v>2021.7784316078473</v>
          </cell>
          <cell r="Z256">
            <v>2140.7259653046576</v>
          </cell>
          <cell r="AA256">
            <v>2278.5153074091813</v>
          </cell>
          <cell r="AB256">
            <v>1784.1518817092074</v>
          </cell>
          <cell r="AC256">
            <v>1633.5486116011803</v>
          </cell>
          <cell r="AD256">
            <v>1520.1171892722321</v>
          </cell>
          <cell r="AE256">
            <v>11412.045168987377</v>
          </cell>
          <cell r="AF256">
            <v>12367.235201601847</v>
          </cell>
          <cell r="AG256">
            <v>5441.758893961829</v>
          </cell>
          <cell r="AH256">
            <v>3833.87877143072</v>
          </cell>
          <cell r="AI256">
            <v>4598.5204056340408</v>
          </cell>
          <cell r="AJ256">
            <v>2942.3903636334171</v>
          </cell>
          <cell r="AK256">
            <v>2147.1231624795632</v>
          </cell>
          <cell r="AL256">
            <v>1885.5850019852949</v>
          </cell>
          <cell r="AM256">
            <v>688.67029896132533</v>
          </cell>
          <cell r="AN256">
            <v>714.28604070100027</v>
          </cell>
          <cell r="AO256">
            <v>947.07545382246462</v>
          </cell>
          <cell r="AP256">
            <v>839.05248286327151</v>
          </cell>
          <cell r="AQ256">
            <v>570.58820230736751</v>
          </cell>
          <cell r="AR256">
            <v>897.06285077119423</v>
          </cell>
        </row>
        <row r="257">
          <cell r="B257">
            <v>1255</v>
          </cell>
          <cell r="C257">
            <v>781.2132270106066</v>
          </cell>
          <cell r="D257">
            <v>786.34208214850833</v>
          </cell>
          <cell r="E257">
            <v>711.01389881823116</v>
          </cell>
          <cell r="F257">
            <v>692.65162091970353</v>
          </cell>
          <cell r="G257">
            <v>855.62205372552773</v>
          </cell>
          <cell r="H257">
            <v>664.10770700596731</v>
          </cell>
          <cell r="I257">
            <v>502.69437532347229</v>
          </cell>
          <cell r="J257">
            <v>740.76687537411169</v>
          </cell>
          <cell r="K257">
            <v>461.66601636747367</v>
          </cell>
          <cell r="L257">
            <v>668.17713905850883</v>
          </cell>
          <cell r="M257">
            <v>749.48492272241833</v>
          </cell>
          <cell r="N257">
            <v>673.69606259832221</v>
          </cell>
          <cell r="O257">
            <v>424.46724325820304</v>
          </cell>
          <cell r="P257">
            <v>227.07812850684454</v>
          </cell>
          <cell r="Q257">
            <v>1937.7429343231865</v>
          </cell>
          <cell r="R257">
            <v>2230.7022714679274</v>
          </cell>
          <cell r="S257">
            <v>2080.2393806433402</v>
          </cell>
          <cell r="T257">
            <v>1960.5763020925449</v>
          </cell>
          <cell r="U257">
            <v>2269.5440464378448</v>
          </cell>
          <cell r="V257">
            <v>1882.3311228631078</v>
          </cell>
          <cell r="W257">
            <v>2215.6173028406006</v>
          </cell>
          <cell r="X257">
            <v>2311.6739427268212</v>
          </cell>
          <cell r="Y257">
            <v>2218.5343259027154</v>
          </cell>
          <cell r="Z257">
            <v>2665.4310675363472</v>
          </cell>
          <cell r="AA257">
            <v>2865.1377151980109</v>
          </cell>
          <cell r="AB257">
            <v>2175.3461800564723</v>
          </cell>
          <cell r="AC257">
            <v>2026.265641931019</v>
          </cell>
          <cell r="AD257">
            <v>1759.9621755739108</v>
          </cell>
          <cell r="AE257">
            <v>7554.6142310383748</v>
          </cell>
          <cell r="AF257">
            <v>8031.0169707912637</v>
          </cell>
          <cell r="AG257">
            <v>4351.6040582333335</v>
          </cell>
          <cell r="AH257">
            <v>3282.2554629675451</v>
          </cell>
          <cell r="AI257">
            <v>3179.4998667531036</v>
          </cell>
          <cell r="AJ257">
            <v>2491.965478638394</v>
          </cell>
          <cell r="AK257">
            <v>2323.2014205719947</v>
          </cell>
          <cell r="AL257">
            <v>2330.4168365195624</v>
          </cell>
          <cell r="AM257">
            <v>755.69047210596193</v>
          </cell>
          <cell r="AN257">
            <v>889.36194302712954</v>
          </cell>
          <cell r="AO257">
            <v>1190.9077779997192</v>
          </cell>
          <cell r="AP257">
            <v>1023.0236742597031</v>
          </cell>
          <cell r="AQ257">
            <v>707.76177814099458</v>
          </cell>
          <cell r="AR257">
            <v>1038.6019562252743</v>
          </cell>
        </row>
        <row r="258">
          <cell r="B258">
            <v>1256</v>
          </cell>
          <cell r="C258">
            <v>620.26784395179186</v>
          </cell>
          <cell r="D258">
            <v>642.09604645860134</v>
          </cell>
          <cell r="E258">
            <v>599.29319655775453</v>
          </cell>
          <cell r="F258">
            <v>604.77892122283538</v>
          </cell>
          <cell r="G258">
            <v>432.04910392108718</v>
          </cell>
          <cell r="H258">
            <v>667.29939940002259</v>
          </cell>
          <cell r="I258">
            <v>383.75705826501661</v>
          </cell>
          <cell r="J258">
            <v>475.21907400267401</v>
          </cell>
          <cell r="K258">
            <v>435.50384793924064</v>
          </cell>
          <cell r="L258">
            <v>634.83534964388127</v>
          </cell>
          <cell r="M258">
            <v>509.57220738019612</v>
          </cell>
          <cell r="N258">
            <v>323.95172644570448</v>
          </cell>
          <cell r="O258">
            <v>315.47316063610151</v>
          </cell>
          <cell r="P258">
            <v>145.6417041894299</v>
          </cell>
          <cell r="Q258">
            <v>1538.5295466702883</v>
          </cell>
          <cell r="R258">
            <v>1821.5038236568257</v>
          </cell>
          <cell r="S258">
            <v>1753.3740340423071</v>
          </cell>
          <cell r="T258">
            <v>1711.8493412030011</v>
          </cell>
          <cell r="U258">
            <v>1146.0135550543655</v>
          </cell>
          <cell r="V258">
            <v>1891.3775800334683</v>
          </cell>
          <cell r="W258">
            <v>1691.4030077063373</v>
          </cell>
          <cell r="X258">
            <v>1482.9922705492813</v>
          </cell>
          <cell r="Y258">
            <v>2092.8121227508086</v>
          </cell>
          <cell r="Z258">
            <v>2532.4270538428755</v>
          </cell>
          <cell r="AA258">
            <v>1947.9972254524325</v>
          </cell>
          <cell r="AB258">
            <v>1046.0312739968172</v>
          </cell>
          <cell r="AC258">
            <v>1505.9640914610536</v>
          </cell>
          <cell r="AD258">
            <v>1128.7916288767324</v>
          </cell>
          <cell r="AE258">
            <v>5998.2142121488632</v>
          </cell>
          <cell r="AF258">
            <v>6557.8128947359482</v>
          </cell>
          <cell r="AG258">
            <v>3667.8420921825759</v>
          </cell>
          <cell r="AH258">
            <v>2865.8547213612719</v>
          </cell>
          <cell r="AI258">
            <v>1605.4986689117757</v>
          </cell>
          <cell r="AJ258">
            <v>2503.9418300351817</v>
          </cell>
          <cell r="AK258">
            <v>1773.5327600236778</v>
          </cell>
          <cell r="AL258">
            <v>1495.0162701750996</v>
          </cell>
          <cell r="AM258">
            <v>712.8662210025185</v>
          </cell>
          <cell r="AN258">
            <v>844.98311459313561</v>
          </cell>
          <cell r="AO258">
            <v>809.69408032550598</v>
          </cell>
          <cell r="AP258">
            <v>491.92848803816673</v>
          </cell>
          <cell r="AQ258">
            <v>526.02373604538877</v>
          </cell>
          <cell r="AR258">
            <v>666.13090337568656</v>
          </cell>
        </row>
        <row r="259">
          <cell r="B259">
            <v>1257</v>
          </cell>
          <cell r="C259">
            <v>1977.2029332311502</v>
          </cell>
          <cell r="D259">
            <v>1840.9132759999975</v>
          </cell>
          <cell r="E259">
            <v>2251.6944953068091</v>
          </cell>
          <cell r="F259">
            <v>3529.7298262674526</v>
          </cell>
          <cell r="G259">
            <v>3385.3150869230262</v>
          </cell>
          <cell r="H259">
            <v>3349.4824476780386</v>
          </cell>
          <cell r="I259">
            <v>1915.697753791665</v>
          </cell>
          <cell r="J259">
            <v>2359.0820736034752</v>
          </cell>
          <cell r="K259">
            <v>1881.0061280222701</v>
          </cell>
          <cell r="L259">
            <v>2390.940194794483</v>
          </cell>
          <cell r="M259">
            <v>2546.2675918676468</v>
          </cell>
          <cell r="N259">
            <v>2376.2838958848556</v>
          </cell>
          <cell r="O259">
            <v>1687.6527563954858</v>
          </cell>
          <cell r="P259">
            <v>953.90341211021553</v>
          </cell>
          <cell r="Q259">
            <v>4904.3089404062566</v>
          </cell>
          <cell r="R259">
            <v>5222.3192928050621</v>
          </cell>
          <cell r="S259">
            <v>6587.8649771831306</v>
          </cell>
          <cell r="T259">
            <v>9991.0322031448013</v>
          </cell>
          <cell r="U259">
            <v>8979.5741792637491</v>
          </cell>
          <cell r="V259">
            <v>9493.693553373294</v>
          </cell>
          <cell r="W259">
            <v>8443.4067669495562</v>
          </cell>
          <cell r="X259">
            <v>7361.8688140569857</v>
          </cell>
          <cell r="Y259">
            <v>9039.167957576301</v>
          </cell>
          <cell r="Z259">
            <v>9537.7197202620537</v>
          </cell>
          <cell r="AA259">
            <v>9733.8946912323154</v>
          </cell>
          <cell r="AB259">
            <v>7672.9557772773987</v>
          </cell>
          <cell r="AC259">
            <v>8056.2937425873261</v>
          </cell>
          <cell r="AD259">
            <v>7393.1995807084904</v>
          </cell>
          <cell r="AE259">
            <v>19120.266913806441</v>
          </cell>
          <cell r="AF259">
            <v>18801.493773442413</v>
          </cell>
          <cell r="AG259">
            <v>13781.000512036015</v>
          </cell>
          <cell r="AH259">
            <v>16726.265636515258</v>
          </cell>
          <cell r="AI259">
            <v>12579.863762186122</v>
          </cell>
          <cell r="AJ259">
            <v>12568.435124099386</v>
          </cell>
          <cell r="AK259">
            <v>8853.3947493077649</v>
          </cell>
          <cell r="AL259">
            <v>7421.558341523476</v>
          </cell>
          <cell r="AM259">
            <v>3078.9756198730347</v>
          </cell>
          <cell r="AN259">
            <v>3182.406420399675</v>
          </cell>
          <cell r="AO259">
            <v>4045.9384679935361</v>
          </cell>
          <cell r="AP259">
            <v>3608.4442483994726</v>
          </cell>
          <cell r="AQ259">
            <v>2814.0124702730791</v>
          </cell>
          <cell r="AR259">
            <v>4362.9298707989465</v>
          </cell>
        </row>
        <row r="260">
          <cell r="B260">
            <v>1258</v>
          </cell>
          <cell r="C260">
            <v>814.69117875196855</v>
          </cell>
          <cell r="D260">
            <v>771.59464041889044</v>
          </cell>
          <cell r="E260">
            <v>896.98622852941492</v>
          </cell>
          <cell r="F260">
            <v>865.156830325236</v>
          </cell>
          <cell r="G260">
            <v>1007.2806944743486</v>
          </cell>
          <cell r="H260">
            <v>1061.2112216332625</v>
          </cell>
          <cell r="I260">
            <v>638.78177003718861</v>
          </cell>
          <cell r="J260">
            <v>859.52802107575644</v>
          </cell>
          <cell r="K260">
            <v>895.48119023474362</v>
          </cell>
          <cell r="L260">
            <v>934.03453710612177</v>
          </cell>
          <cell r="M260">
            <v>1222.1744971557591</v>
          </cell>
          <cell r="N260">
            <v>986.30006853525003</v>
          </cell>
          <cell r="O260">
            <v>681.857136579133</v>
          </cell>
          <cell r="P260">
            <v>412.54829350689118</v>
          </cell>
          <cell r="Q260">
            <v>2020.7825734376895</v>
          </cell>
          <cell r="R260">
            <v>2188.8665964971624</v>
          </cell>
          <cell r="S260">
            <v>2624.3454306350486</v>
          </cell>
          <cell r="T260">
            <v>2448.8587450021914</v>
          </cell>
          <cell r="U260">
            <v>2671.8197518192728</v>
          </cell>
          <cell r="V260">
            <v>3007.8718999024063</v>
          </cell>
          <cell r="W260">
            <v>2815.420286974228</v>
          </cell>
          <cell r="X260">
            <v>2682.2858788885524</v>
          </cell>
          <cell r="Y260">
            <v>4303.2315316765134</v>
          </cell>
          <cell r="Z260">
            <v>3725.9650589999997</v>
          </cell>
          <cell r="AA260">
            <v>4672.1396791207089</v>
          </cell>
          <cell r="AB260">
            <v>3184.7359745619156</v>
          </cell>
          <cell r="AC260">
            <v>3254.959506298871</v>
          </cell>
          <cell r="AD260">
            <v>3197.443086852848</v>
          </cell>
          <cell r="AE260">
            <v>7878.3581231113585</v>
          </cell>
          <cell r="AF260">
            <v>7880.3993738254312</v>
          </cell>
          <cell r="AG260">
            <v>5489.8067657125921</v>
          </cell>
          <cell r="AH260">
            <v>4099.7027176348493</v>
          </cell>
          <cell r="AI260">
            <v>3743.0648496252206</v>
          </cell>
          <cell r="AJ260">
            <v>3982.0374044085684</v>
          </cell>
          <cell r="AK260">
            <v>2952.1291433407391</v>
          </cell>
          <cell r="AL260">
            <v>2704.0336688430802</v>
          </cell>
          <cell r="AM260">
            <v>1465.7925414026186</v>
          </cell>
          <cell r="AN260">
            <v>1243.2253697659153</v>
          </cell>
          <cell r="AO260">
            <v>1941.996524024476</v>
          </cell>
          <cell r="AP260">
            <v>1497.7203757789059</v>
          </cell>
          <cell r="AQ260">
            <v>1136.9367768381919</v>
          </cell>
          <cell r="AR260">
            <v>1886.8988726086884</v>
          </cell>
        </row>
        <row r="261">
          <cell r="B261">
            <v>1259</v>
          </cell>
          <cell r="C261">
            <v>1631.0942387511541</v>
          </cell>
          <cell r="D261">
            <v>1391.167843230025</v>
          </cell>
          <cell r="E261">
            <v>1063.7602391080329</v>
          </cell>
          <cell r="F261">
            <v>464.51085676482205</v>
          </cell>
          <cell r="G261">
            <v>653.89326727625803</v>
          </cell>
          <cell r="H261">
            <v>667.65633343803154</v>
          </cell>
          <cell r="I261">
            <v>288.10029298859905</v>
          </cell>
          <cell r="J261">
            <v>563.43084407365825</v>
          </cell>
          <cell r="K261">
            <v>247.07987428610693</v>
          </cell>
          <cell r="L261">
            <v>379.48994570053947</v>
          </cell>
          <cell r="M261">
            <v>982.18373471823384</v>
          </cell>
          <cell r="N261">
            <v>988.02423640044287</v>
          </cell>
          <cell r="O261">
            <v>829.01062208399708</v>
          </cell>
          <cell r="P261">
            <v>416.06919896472812</v>
          </cell>
          <cell r="Q261">
            <v>4045.8113445541971</v>
          </cell>
          <cell r="R261">
            <v>3946.4774152838354</v>
          </cell>
          <cell r="S261">
            <v>3112.2822558505591</v>
          </cell>
          <cell r="T261">
            <v>1314.8153419876135</v>
          </cell>
          <cell r="U261">
            <v>1734.4568963491004</v>
          </cell>
          <cell r="V261">
            <v>1892.3892653993594</v>
          </cell>
          <cell r="W261">
            <v>1269.7973668160548</v>
          </cell>
          <cell r="X261">
            <v>1758.2703061821778</v>
          </cell>
          <cell r="Y261">
            <v>1187.341417625895</v>
          </cell>
          <cell r="Z261">
            <v>1513.8265468243249</v>
          </cell>
          <cell r="AA261">
            <v>3754.7008302360282</v>
          </cell>
          <cell r="AB261">
            <v>3190.3032654925728</v>
          </cell>
          <cell r="AC261">
            <v>3957.4213723315411</v>
          </cell>
          <cell r="AD261">
            <v>3224.7317582467454</v>
          </cell>
          <cell r="AE261">
            <v>15773.270756547076</v>
          </cell>
          <cell r="AF261">
            <v>14208.183450735603</v>
          </cell>
          <cell r="AG261">
            <v>6510.5103869048062</v>
          </cell>
          <cell r="AH261">
            <v>2201.1690309764226</v>
          </cell>
          <cell r="AI261">
            <v>2429.8737358662647</v>
          </cell>
          <cell r="AJ261">
            <v>2505.2811719694582</v>
          </cell>
          <cell r="AK261">
            <v>1331.4551401288952</v>
          </cell>
          <cell r="AL261">
            <v>1772.5262412423056</v>
          </cell>
          <cell r="AM261">
            <v>404.43935708390768</v>
          </cell>
          <cell r="AN261">
            <v>505.11143787865831</v>
          </cell>
          <cell r="AO261">
            <v>1560.6588119904952</v>
          </cell>
          <cell r="AP261">
            <v>1500.338566150521</v>
          </cell>
          <cell r="AQ261">
            <v>1382.3022654943179</v>
          </cell>
          <cell r="AR261">
            <v>1903.0026661366651</v>
          </cell>
        </row>
        <row r="262">
          <cell r="B262">
            <v>1260</v>
          </cell>
          <cell r="C262">
            <v>895.37870960606654</v>
          </cell>
          <cell r="D262">
            <v>876.82014675543826</v>
          </cell>
          <cell r="E262">
            <v>858.55229448488524</v>
          </cell>
          <cell r="F262">
            <v>808.479918892093</v>
          </cell>
          <cell r="G262">
            <v>775.44152940742947</v>
          </cell>
          <cell r="H262">
            <v>843.5116641494634</v>
          </cell>
          <cell r="I262">
            <v>457.25668614590393</v>
          </cell>
          <cell r="J262">
            <v>594.41490376281797</v>
          </cell>
          <cell r="K262">
            <v>466.05346189862149</v>
          </cell>
          <cell r="L262">
            <v>633.03391779604101</v>
          </cell>
          <cell r="M262">
            <v>728.25541645022554</v>
          </cell>
          <cell r="N262">
            <v>554.91958086354634</v>
          </cell>
          <cell r="O262">
            <v>359.69960305586562</v>
          </cell>
          <cell r="P262">
            <v>207.44426522890552</v>
          </cell>
          <cell r="Q262">
            <v>2220.9221606779211</v>
          </cell>
          <cell r="R262">
            <v>2487.3712566572299</v>
          </cell>
          <cell r="S262">
            <v>2511.8978634561699</v>
          </cell>
          <cell r="T262">
            <v>2288.4326287908789</v>
          </cell>
          <cell r="U262">
            <v>2056.8645919823862</v>
          </cell>
          <cell r="V262">
            <v>2390.8294410327044</v>
          </cell>
          <cell r="W262">
            <v>2015.3514250333685</v>
          </cell>
          <cell r="X262">
            <v>1854.9607033967532</v>
          </cell>
          <cell r="Y262">
            <v>2239.6181790969954</v>
          </cell>
          <cell r="Z262">
            <v>2525.2409468472829</v>
          </cell>
          <cell r="AA262">
            <v>2783.9813673497433</v>
          </cell>
          <cell r="AB262">
            <v>1791.8201656312613</v>
          </cell>
          <cell r="AC262">
            <v>1717.0864387407378</v>
          </cell>
          <cell r="AD262">
            <v>1607.7905113243496</v>
          </cell>
          <cell r="AE262">
            <v>8658.635706467534</v>
          </cell>
          <cell r="AF262">
            <v>8955.0815590137881</v>
          </cell>
          <cell r="AG262">
            <v>5254.5803325303004</v>
          </cell>
          <cell r="AH262">
            <v>3831.1288825970373</v>
          </cell>
          <cell r="AI262">
            <v>2881.5482591764171</v>
          </cell>
          <cell r="AJ262">
            <v>3165.1521669065619</v>
          </cell>
          <cell r="AK262">
            <v>2113.211197433116</v>
          </cell>
          <cell r="AL262">
            <v>1870.0005975664574</v>
          </cell>
          <cell r="AM262">
            <v>762.87218067281731</v>
          </cell>
          <cell r="AN262">
            <v>842.58535981409045</v>
          </cell>
          <cell r="AO262">
            <v>1157.174765665311</v>
          </cell>
          <cell r="AP262">
            <v>842.65873002757473</v>
          </cell>
          <cell r="AQ262">
            <v>599.76743717905129</v>
          </cell>
          <cell r="AR262">
            <v>948.80128302608341</v>
          </cell>
        </row>
        <row r="263">
          <cell r="B263">
            <v>1261</v>
          </cell>
          <cell r="C263">
            <v>255.877047978082</v>
          </cell>
          <cell r="D263">
            <v>243.55315166613849</v>
          </cell>
          <cell r="E263">
            <v>294.47545357497131</v>
          </cell>
          <cell r="F263">
            <v>320.08837149872443</v>
          </cell>
          <cell r="G263">
            <v>362.23156892581096</v>
          </cell>
          <cell r="H263">
            <v>372.03665649504615</v>
          </cell>
          <cell r="I263">
            <v>213.96673821171225</v>
          </cell>
          <cell r="J263">
            <v>271.76879309459315</v>
          </cell>
          <cell r="K263">
            <v>204.81138946355097</v>
          </cell>
          <cell r="L263">
            <v>248.50080238578232</v>
          </cell>
          <cell r="M263">
            <v>315.35710042470657</v>
          </cell>
          <cell r="N263">
            <v>238.37893766525551</v>
          </cell>
          <cell r="O263">
            <v>149.44351341707528</v>
          </cell>
          <cell r="P263">
            <v>94.282645537090829</v>
          </cell>
          <cell r="Q263">
            <v>634.68451970830688</v>
          </cell>
          <cell r="R263">
            <v>690.91376511402484</v>
          </cell>
          <cell r="S263">
            <v>861.55760974240729</v>
          </cell>
          <cell r="T263">
            <v>906.02209939611816</v>
          </cell>
          <cell r="U263">
            <v>960.82200909600817</v>
          </cell>
          <cell r="V263">
            <v>1054.4918692838842</v>
          </cell>
          <cell r="W263">
            <v>943.05492698059868</v>
          </cell>
          <cell r="X263">
            <v>848.09520826077096</v>
          </cell>
          <cell r="Y263">
            <v>984.22037089912749</v>
          </cell>
          <cell r="Z263">
            <v>991.29664914916373</v>
          </cell>
          <cell r="AA263">
            <v>1205.5499647682066</v>
          </cell>
          <cell r="AB263">
            <v>769.71907696187998</v>
          </cell>
          <cell r="AC263">
            <v>713.39369870356882</v>
          </cell>
          <cell r="AD263">
            <v>730.7347962105506</v>
          </cell>
          <cell r="AE263">
            <v>2474.4235264017898</v>
          </cell>
          <cell r="AF263">
            <v>2487.4409480619033</v>
          </cell>
          <cell r="AG263">
            <v>1802.272193211435</v>
          </cell>
          <cell r="AH263">
            <v>1516.7968633193552</v>
          </cell>
          <cell r="AI263">
            <v>1346.0560303683321</v>
          </cell>
          <cell r="AJ263">
            <v>1396.0122657714844</v>
          </cell>
          <cell r="AK263">
            <v>988.84701037034984</v>
          </cell>
          <cell r="AL263">
            <v>854.97150604687397</v>
          </cell>
          <cell r="AM263">
            <v>335.2510475304141</v>
          </cell>
          <cell r="AN263">
            <v>330.76132590382991</v>
          </cell>
          <cell r="AO263">
            <v>501.09243342619675</v>
          </cell>
          <cell r="AP263">
            <v>361.98415014611032</v>
          </cell>
          <cell r="AQ263">
            <v>249.1839086941433</v>
          </cell>
          <cell r="AR263">
            <v>431.22664757193957</v>
          </cell>
        </row>
        <row r="264">
          <cell r="B264">
            <v>1262</v>
          </cell>
          <cell r="C264">
            <v>582.01972771362944</v>
          </cell>
          <cell r="D264">
            <v>535.18492886990714</v>
          </cell>
          <cell r="E264">
            <v>600.19023537644489</v>
          </cell>
          <cell r="F264">
            <v>621.92338578045519</v>
          </cell>
          <cell r="G264">
            <v>676.39078538395461</v>
          </cell>
          <cell r="H264">
            <v>828.98767067911888</v>
          </cell>
          <cell r="I264">
            <v>406.09959176244848</v>
          </cell>
          <cell r="J264">
            <v>578.68438111780847</v>
          </cell>
          <cell r="K264">
            <v>438.57488761498354</v>
          </cell>
          <cell r="L264">
            <v>451.47274344766578</v>
          </cell>
          <cell r="M264">
            <v>443.08152522817954</v>
          </cell>
          <cell r="N264">
            <v>397.61624773575238</v>
          </cell>
          <cell r="O264">
            <v>300.09331171756048</v>
          </cell>
          <cell r="P264">
            <v>179.58674303828383</v>
          </cell>
          <cell r="Q264">
            <v>1443.6578593650436</v>
          </cell>
          <cell r="R264">
            <v>1518.2174063781506</v>
          </cell>
          <cell r="S264">
            <v>1755.9985333379004</v>
          </cell>
          <cell r="T264">
            <v>1760.3773889380277</v>
          </cell>
          <cell r="U264">
            <v>1794.1317353257609</v>
          </cell>
          <cell r="V264">
            <v>2349.6629786515591</v>
          </cell>
          <cell r="W264">
            <v>1789.8773615806015</v>
          </cell>
          <cell r="X264">
            <v>1805.8712522984201</v>
          </cell>
          <cell r="Y264">
            <v>2107.569992499275</v>
          </cell>
          <cell r="Z264">
            <v>1800.9737331433937</v>
          </cell>
          <cell r="AA264">
            <v>1693.8160466623403</v>
          </cell>
          <cell r="AB264">
            <v>1283.8920006514388</v>
          </cell>
          <cell r="AC264">
            <v>1432.5458007997579</v>
          </cell>
          <cell r="AD264">
            <v>1391.881627086618</v>
          </cell>
          <cell r="AE264">
            <v>5628.3411054825447</v>
          </cell>
          <cell r="AF264">
            <v>5465.9153361376448</v>
          </cell>
          <cell r="AG264">
            <v>3673.332220814792</v>
          </cell>
          <cell r="AH264">
            <v>2947.0968794019655</v>
          </cell>
          <cell r="AI264">
            <v>2513.47473178992</v>
          </cell>
          <cell r="AJ264">
            <v>3110.6530397947263</v>
          </cell>
          <cell r="AK264">
            <v>1876.7887503597756</v>
          </cell>
          <cell r="AL264">
            <v>1820.5131325651794</v>
          </cell>
          <cell r="AM264">
            <v>717.89313513555055</v>
          </cell>
          <cell r="AN264">
            <v>600.92249923750467</v>
          </cell>
          <cell r="AO264">
            <v>704.04249463153928</v>
          </cell>
          <cell r="AP264">
            <v>603.78983533783048</v>
          </cell>
          <cell r="AQ264">
            <v>500.37919128718471</v>
          </cell>
          <cell r="AR264">
            <v>821.38752797614859</v>
          </cell>
        </row>
        <row r="265">
          <cell r="B265">
            <v>1263</v>
          </cell>
          <cell r="C265">
            <v>1547.1911820296257</v>
          </cell>
          <cell r="D265">
            <v>1465.5138335651345</v>
          </cell>
          <cell r="E265">
            <v>1140.9950242006319</v>
          </cell>
          <cell r="F265">
            <v>441.73853644812368</v>
          </cell>
          <cell r="G265">
            <v>507.89139886356179</v>
          </cell>
          <cell r="H265">
            <v>432.62285873881734</v>
          </cell>
          <cell r="I265">
            <v>309.04450802648086</v>
          </cell>
          <cell r="J265">
            <v>334.24392478217624</v>
          </cell>
          <cell r="K265">
            <v>165.24756135165651</v>
          </cell>
          <cell r="L265">
            <v>337.676191914512</v>
          </cell>
          <cell r="M265">
            <v>433.2584958890335</v>
          </cell>
          <cell r="N265">
            <v>357.46790241918796</v>
          </cell>
          <cell r="O265">
            <v>190.55935159419963</v>
          </cell>
          <cell r="P265">
            <v>170.47772633464794</v>
          </cell>
          <cell r="Q265">
            <v>3837.6958778558178</v>
          </cell>
          <cell r="R265">
            <v>4157.3827874876597</v>
          </cell>
          <cell r="S265">
            <v>3338.2508927115155</v>
          </cell>
          <cell r="T265">
            <v>1250.3574381754524</v>
          </cell>
          <cell r="U265">
            <v>1347.1858228861765</v>
          </cell>
          <cell r="V265">
            <v>1226.2159629759706</v>
          </cell>
          <cell r="W265">
            <v>1362.1086547680736</v>
          </cell>
          <cell r="X265">
            <v>1043.0582105112087</v>
          </cell>
          <cell r="Y265">
            <v>794.09654194376606</v>
          </cell>
          <cell r="Z265">
            <v>1347.0269485192505</v>
          </cell>
          <cell r="AA265">
            <v>1656.2644816023615</v>
          </cell>
          <cell r="AB265">
            <v>1154.2540905185881</v>
          </cell>
          <cell r="AC265">
            <v>909.66705444712238</v>
          </cell>
          <cell r="AD265">
            <v>1321.2824682839378</v>
          </cell>
          <cell r="AE265">
            <v>14961.897875980789</v>
          </cell>
          <cell r="AF265">
            <v>14967.489004445984</v>
          </cell>
          <cell r="AG265">
            <v>6983.2088880232131</v>
          </cell>
          <cell r="AH265">
            <v>2093.2582566326269</v>
          </cell>
          <cell r="AI265">
            <v>1887.3293739688502</v>
          </cell>
          <cell r="AJ265">
            <v>1623.3529860801634</v>
          </cell>
          <cell r="AK265">
            <v>1428.2488034704879</v>
          </cell>
          <cell r="AL265">
            <v>1051.515254948971</v>
          </cell>
          <cell r="AM265">
            <v>270.48992827055804</v>
          </cell>
          <cell r="AN265">
            <v>449.45619447299754</v>
          </cell>
          <cell r="AO265">
            <v>688.43401247419899</v>
          </cell>
          <cell r="AP265">
            <v>542.82360735842212</v>
          </cell>
          <cell r="AQ265">
            <v>317.74095096347406</v>
          </cell>
          <cell r="AR265">
            <v>779.72502780542095</v>
          </cell>
        </row>
        <row r="266">
          <cell r="B266">
            <v>1264</v>
          </cell>
          <cell r="C266">
            <v>192.56248388852046</v>
          </cell>
          <cell r="D266">
            <v>167.74109549997763</v>
          </cell>
          <cell r="E266">
            <v>200.49017804019343</v>
          </cell>
          <cell r="F266">
            <v>193.29325165504608</v>
          </cell>
          <cell r="G266">
            <v>212.34401593571536</v>
          </cell>
          <cell r="H266">
            <v>212.14050787943535</v>
          </cell>
          <cell r="I266">
            <v>125.23667547837466</v>
          </cell>
          <cell r="J266">
            <v>154.80804248664396</v>
          </cell>
          <cell r="K266">
            <v>122.72251571417176</v>
          </cell>
          <cell r="L266">
            <v>147.73846906684506</v>
          </cell>
          <cell r="M266">
            <v>199.78488094022907</v>
          </cell>
          <cell r="N266">
            <v>127.45732939591826</v>
          </cell>
          <cell r="O266">
            <v>77.047780954187459</v>
          </cell>
          <cell r="P266">
            <v>49.932127551562182</v>
          </cell>
          <cell r="Q266">
            <v>477.63732060521914</v>
          </cell>
          <cell r="R266">
            <v>475.84944421129308</v>
          </cell>
          <cell r="S266">
            <v>586.581450073773</v>
          </cell>
          <cell r="T266">
            <v>547.12377348673829</v>
          </cell>
          <cell r="U266">
            <v>563.24412755050446</v>
          </cell>
          <cell r="V266">
            <v>601.28602060909293</v>
          </cell>
          <cell r="W266">
            <v>551.97861516069338</v>
          </cell>
          <cell r="X266">
            <v>483.10167454529807</v>
          </cell>
          <cell r="Y266">
            <v>589.74259317434917</v>
          </cell>
          <cell r="Z266">
            <v>589.3447744648812</v>
          </cell>
          <cell r="AA266">
            <v>763.73944285493599</v>
          </cell>
          <cell r="AB266">
            <v>411.55623435329954</v>
          </cell>
          <cell r="AC266">
            <v>367.8005165631356</v>
          </cell>
          <cell r="AD266">
            <v>386.99744627335423</v>
          </cell>
          <cell r="AE266">
            <v>1862.1488101462512</v>
          </cell>
          <cell r="AF266">
            <v>1713.1622677228402</v>
          </cell>
          <cell r="AG266">
            <v>1227.0560024856416</v>
          </cell>
          <cell r="AH266">
            <v>915.95516712590427</v>
          </cell>
          <cell r="AI266">
            <v>789.07242681942898</v>
          </cell>
          <cell r="AJ266">
            <v>796.0257299824093</v>
          </cell>
          <cell r="AK266">
            <v>578.78113752885008</v>
          </cell>
          <cell r="AL266">
            <v>487.01862979133813</v>
          </cell>
          <cell r="AM266">
            <v>200.88166022654582</v>
          </cell>
          <cell r="AN266">
            <v>196.64392004533602</v>
          </cell>
          <cell r="AO266">
            <v>317.4518411580982</v>
          </cell>
          <cell r="AP266">
            <v>193.54702019044615</v>
          </cell>
          <cell r="AQ266">
            <v>128.4703951036856</v>
          </cell>
          <cell r="AR266">
            <v>228.37780853024449</v>
          </cell>
        </row>
        <row r="267">
          <cell r="B267">
            <v>1265</v>
          </cell>
          <cell r="C267">
            <v>2807.8307352280749</v>
          </cell>
          <cell r="D267">
            <v>3832.7220688177517</v>
          </cell>
          <cell r="E267">
            <v>3205.1559385420878</v>
          </cell>
          <cell r="F267">
            <v>547.31252868381</v>
          </cell>
          <cell r="G267">
            <v>725.59584683310891</v>
          </cell>
          <cell r="H267">
            <v>800.39415131324256</v>
          </cell>
          <cell r="I267">
            <v>732.95218464978871</v>
          </cell>
          <cell r="J267">
            <v>1251.5166293978225</v>
          </cell>
          <cell r="K267">
            <v>536.13590067443693</v>
          </cell>
          <cell r="L267">
            <v>631.90834843158223</v>
          </cell>
          <cell r="M267">
            <v>721.96249838810013</v>
          </cell>
          <cell r="N267">
            <v>1135.6387710061636</v>
          </cell>
          <cell r="O267">
            <v>412.07349575016326</v>
          </cell>
          <cell r="P267">
            <v>241.42693087389009</v>
          </cell>
          <cell r="Q267">
            <v>6964.6211557165661</v>
          </cell>
          <cell r="R267">
            <v>10872.700341124981</v>
          </cell>
          <cell r="S267">
            <v>9377.4420099805138</v>
          </cell>
          <cell r="T267">
            <v>1549.1885692132362</v>
          </cell>
          <cell r="U267">
            <v>1924.6485374351648</v>
          </cell>
          <cell r="V267">
            <v>2268.6181859970229</v>
          </cell>
          <cell r="W267">
            <v>3230.4748614303116</v>
          </cell>
          <cell r="X267">
            <v>3905.5450199593988</v>
          </cell>
          <cell r="Y267">
            <v>2576.3990781774341</v>
          </cell>
          <cell r="Z267">
            <v>2520.7509285911619</v>
          </cell>
          <cell r="AA267">
            <v>2759.9247434847107</v>
          </cell>
          <cell r="AB267">
            <v>3666.9465647526208</v>
          </cell>
          <cell r="AC267">
            <v>1967.1020076360803</v>
          </cell>
          <cell r="AD267">
            <v>1871.1721348810415</v>
          </cell>
          <cell r="AE267">
            <v>27152.737943098029</v>
          </cell>
          <cell r="AF267">
            <v>39144.103664018759</v>
          </cell>
          <cell r="AG267">
            <v>19616.451397943878</v>
          </cell>
          <cell r="AH267">
            <v>2593.5397867657184</v>
          </cell>
          <cell r="AI267">
            <v>2696.3212183197661</v>
          </cell>
          <cell r="AJ267">
            <v>3003.3601076078967</v>
          </cell>
          <cell r="AK267">
            <v>3387.3375955201941</v>
          </cell>
          <cell r="AL267">
            <v>3937.2109111384639</v>
          </cell>
          <cell r="AM267">
            <v>877.58851102250014</v>
          </cell>
          <cell r="AN267">
            <v>841.08719638036769</v>
          </cell>
          <cell r="AO267">
            <v>1147.1755183965629</v>
          </cell>
          <cell r="AP267">
            <v>1724.4947872571879</v>
          </cell>
          <cell r="AQ267">
            <v>687.09629472986387</v>
          </cell>
          <cell r="AR267">
            <v>1104.2300037430878</v>
          </cell>
        </row>
        <row r="268">
          <cell r="B268">
            <v>1266</v>
          </cell>
          <cell r="C268">
            <v>654.49922641179717</v>
          </cell>
          <cell r="D268">
            <v>604.253798513417</v>
          </cell>
          <cell r="E268">
            <v>709.0572094903514</v>
          </cell>
          <cell r="F268">
            <v>738.43482928000208</v>
          </cell>
          <cell r="G268">
            <v>823.61868899551507</v>
          </cell>
          <cell r="H268">
            <v>827.00358602943936</v>
          </cell>
          <cell r="I268">
            <v>472.3086494125111</v>
          </cell>
          <cell r="J268">
            <v>585.3785081384184</v>
          </cell>
          <cell r="K268">
            <v>448.7050970647951</v>
          </cell>
          <cell r="L268">
            <v>515.1779737044601</v>
          </cell>
          <cell r="M268">
            <v>641.89981558578131</v>
          </cell>
          <cell r="N268">
            <v>507.53179530367959</v>
          </cell>
          <cell r="O268">
            <v>325.22938583649977</v>
          </cell>
          <cell r="P268">
            <v>204.41479448384922</v>
          </cell>
          <cell r="Q268">
            <v>1623.4380162155551</v>
          </cell>
          <cell r="R268">
            <v>1714.1525952726977</v>
          </cell>
          <cell r="S268">
            <v>2074.5146230790992</v>
          </cell>
          <cell r="T268">
            <v>2090.1673845847531</v>
          </cell>
          <cell r="U268">
            <v>2184.6548765377447</v>
          </cell>
          <cell r="V268">
            <v>2344.0393362106001</v>
          </cell>
          <cell r="W268">
            <v>2081.6927089074047</v>
          </cell>
          <cell r="X268">
            <v>1826.7612779154974</v>
          </cell>
          <cell r="Y268">
            <v>2156.2506763620918</v>
          </cell>
          <cell r="Z268">
            <v>2055.1008050906239</v>
          </cell>
          <cell r="AA268">
            <v>2453.8603983293424</v>
          </cell>
          <cell r="AB268">
            <v>1638.8063007417852</v>
          </cell>
          <cell r="AC268">
            <v>1552.5370702538678</v>
          </cell>
          <cell r="AD268">
            <v>1584.3106898269389</v>
          </cell>
          <cell r="AE268">
            <v>6329.2440515565377</v>
          </cell>
          <cell r="AF268">
            <v>6171.3249496544731</v>
          </cell>
          <cell r="AG268">
            <v>4339.6285719115385</v>
          </cell>
          <cell r="AH268">
            <v>3499.207508143214</v>
          </cell>
          <cell r="AI268">
            <v>3060.5750524011728</v>
          </cell>
          <cell r="AJ268">
            <v>3103.2080569982036</v>
          </cell>
          <cell r="AK268">
            <v>2182.7738266566425</v>
          </cell>
          <cell r="AL268">
            <v>1841.5725330773196</v>
          </cell>
          <cell r="AM268">
            <v>734.47504173091704</v>
          </cell>
          <cell r="AN268">
            <v>685.7158931599688</v>
          </cell>
          <cell r="AO268">
            <v>1019.9584540019014</v>
          </cell>
          <cell r="AP268">
            <v>770.69923792142833</v>
          </cell>
          <cell r="AQ268">
            <v>542.2913830910702</v>
          </cell>
          <cell r="AR268">
            <v>934.94519630019738</v>
          </cell>
        </row>
        <row r="269">
          <cell r="B269">
            <v>1267</v>
          </cell>
          <cell r="C269">
            <v>553.37842542778901</v>
          </cell>
          <cell r="D269">
            <v>514.78986643483836</v>
          </cell>
          <cell r="E269">
            <v>602.57717018334677</v>
          </cell>
          <cell r="F269">
            <v>614.23883098287627</v>
          </cell>
          <cell r="G269">
            <v>661.91587619547454</v>
          </cell>
          <cell r="H269">
            <v>680.49290627320966</v>
          </cell>
          <cell r="I269">
            <v>368.24159313812271</v>
          </cell>
          <cell r="J269">
            <v>432.42409361644479</v>
          </cell>
          <cell r="K269">
            <v>324.44188601613092</v>
          </cell>
          <cell r="L269">
            <v>384.74457128270114</v>
          </cell>
          <cell r="M269">
            <v>488.55206514805349</v>
          </cell>
          <cell r="N269">
            <v>340.05678909828271</v>
          </cell>
          <cell r="O269">
            <v>204.08282189126427</v>
          </cell>
          <cell r="P269">
            <v>130.84881655910283</v>
          </cell>
          <cell r="Q269">
            <v>1372.6151795750764</v>
          </cell>
          <cell r="R269">
            <v>1460.3605103357411</v>
          </cell>
          <cell r="S269">
            <v>1762.9820758433259</v>
          </cell>
          <cell r="T269">
            <v>1738.6259693596544</v>
          </cell>
          <cell r="U269">
            <v>1755.7369279123677</v>
          </cell>
          <cell r="V269">
            <v>1928.7729427812842</v>
          </cell>
          <cell r="W269">
            <v>1623.018846903572</v>
          </cell>
          <cell r="X269">
            <v>1349.4441269603965</v>
          </cell>
          <cell r="Y269">
            <v>1559.1042774837317</v>
          </cell>
          <cell r="Z269">
            <v>1534.7878181044227</v>
          </cell>
          <cell r="AA269">
            <v>1867.641236342771</v>
          </cell>
          <cell r="AB269">
            <v>1098.0340812950164</v>
          </cell>
          <cell r="AC269">
            <v>974.2236101244896</v>
          </cell>
          <cell r="AD269">
            <v>1014.1398001511575</v>
          </cell>
          <cell r="AE269">
            <v>5351.3693615809998</v>
          </cell>
          <cell r="AF269">
            <v>5257.6178327293883</v>
          </cell>
          <cell r="AG269">
            <v>3687.9409298846381</v>
          </cell>
          <cell r="AH269">
            <v>2910.6822212924003</v>
          </cell>
          <cell r="AI269">
            <v>2459.6858285754174</v>
          </cell>
          <cell r="AJ269">
            <v>2553.4485039125038</v>
          </cell>
          <cell r="AK269">
            <v>1701.8280575383151</v>
          </cell>
          <cell r="AL269">
            <v>1360.3853273967445</v>
          </cell>
          <cell r="AM269">
            <v>531.07145278660471</v>
          </cell>
          <cell r="AN269">
            <v>512.10548742698063</v>
          </cell>
          <cell r="AO269">
            <v>776.29374081235164</v>
          </cell>
          <cell r="AP269">
            <v>516.38441302231899</v>
          </cell>
          <cell r="AQ269">
            <v>340.29014771801633</v>
          </cell>
          <cell r="AR269">
            <v>598.47171430228684</v>
          </cell>
        </row>
        <row r="270">
          <cell r="B270">
            <v>1268</v>
          </cell>
          <cell r="C270">
            <v>88.347919918762372</v>
          </cell>
          <cell r="D270">
            <v>77.001146657280884</v>
          </cell>
          <cell r="E270">
            <v>97.380536065222259</v>
          </cell>
          <cell r="F270">
            <v>100.64095204393327</v>
          </cell>
          <cell r="G270">
            <v>148.69290094790696</v>
          </cell>
          <cell r="H270">
            <v>128.61014879939475</v>
          </cell>
          <cell r="I270">
            <v>76.70856067713656</v>
          </cell>
          <cell r="J270">
            <v>84.885858455877369</v>
          </cell>
          <cell r="K270">
            <v>69.415701680692479</v>
          </cell>
          <cell r="L270">
            <v>91.48299449548702</v>
          </cell>
          <cell r="M270">
            <v>97.606161074930085</v>
          </cell>
          <cell r="N270">
            <v>75.640577359782981</v>
          </cell>
          <cell r="O270">
            <v>52.220691975407021</v>
          </cell>
          <cell r="P270">
            <v>32.349580641569695</v>
          </cell>
          <cell r="Q270">
            <v>219.1406285321487</v>
          </cell>
          <cell r="R270">
            <v>218.43754347308561</v>
          </cell>
          <cell r="S270">
            <v>284.90979763930341</v>
          </cell>
          <cell r="T270">
            <v>284.86797639392478</v>
          </cell>
          <cell r="U270">
            <v>394.40905785973206</v>
          </cell>
          <cell r="V270">
            <v>364.52955333490939</v>
          </cell>
          <cell r="W270">
            <v>338.09173656040724</v>
          </cell>
          <cell r="X270">
            <v>264.89903048019943</v>
          </cell>
          <cell r="Y270">
            <v>333.57689644770892</v>
          </cell>
          <cell r="Z270">
            <v>364.93558582849954</v>
          </cell>
          <cell r="AA270">
            <v>373.12971195692506</v>
          </cell>
          <cell r="AB270">
            <v>244.24135771589974</v>
          </cell>
          <cell r="AC270">
            <v>249.28423954558062</v>
          </cell>
          <cell r="AD270">
            <v>250.72444756882246</v>
          </cell>
          <cell r="AE270">
            <v>854.3563140308413</v>
          </cell>
          <cell r="AF270">
            <v>786.42302073592862</v>
          </cell>
          <cell r="AG270">
            <v>595.99613543235694</v>
          </cell>
          <cell r="AH270">
            <v>476.90542354588462</v>
          </cell>
          <cell r="AI270">
            <v>552.54426495025893</v>
          </cell>
          <cell r="AJ270">
            <v>482.59047083722379</v>
          </cell>
          <cell r="AK270">
            <v>354.50851627389517</v>
          </cell>
          <cell r="AL270">
            <v>267.04681365252429</v>
          </cell>
          <cell r="AM270">
            <v>113.62496375062383</v>
          </cell>
          <cell r="AN270">
            <v>121.76635353476544</v>
          </cell>
          <cell r="AO270">
            <v>155.09309511203961</v>
          </cell>
          <cell r="AP270">
            <v>114.86203596809209</v>
          </cell>
          <cell r="AQ270">
            <v>87.073408832597764</v>
          </cell>
          <cell r="AR270">
            <v>147.95937397550301</v>
          </cell>
        </row>
        <row r="271">
          <cell r="B271">
            <v>1269</v>
          </cell>
          <cell r="C271">
            <v>2166.6219977819064</v>
          </cell>
          <cell r="D271">
            <v>2170.2271729719137</v>
          </cell>
          <cell r="E271">
            <v>2130.7901988414174</v>
          </cell>
          <cell r="F271">
            <v>2035.7433352660692</v>
          </cell>
          <cell r="G271">
            <v>1616.7245139891863</v>
          </cell>
          <cell r="H271">
            <v>1738.3245715353023</v>
          </cell>
          <cell r="I271">
            <v>1006.6343036543789</v>
          </cell>
          <cell r="J271">
            <v>1241.1545535695707</v>
          </cell>
          <cell r="K271">
            <v>804.44009268024035</v>
          </cell>
          <cell r="L271">
            <v>1246.9567991279851</v>
          </cell>
          <cell r="M271">
            <v>1347.8667445009471</v>
          </cell>
          <cell r="N271">
            <v>1209.608299020857</v>
          </cell>
          <cell r="O271">
            <v>790.20428361687959</v>
          </cell>
          <cell r="P271">
            <v>454.8923762409471</v>
          </cell>
          <cell r="Q271">
            <v>5374.1492365874574</v>
          </cell>
          <cell r="R271">
            <v>6156.5199094044829</v>
          </cell>
          <cell r="S271">
            <v>6234.1308529777989</v>
          </cell>
          <cell r="T271">
            <v>5762.2475999780872</v>
          </cell>
          <cell r="U271">
            <v>4288.3741477651492</v>
          </cell>
          <cell r="V271">
            <v>4927.0659083153441</v>
          </cell>
          <cell r="W271">
            <v>4436.7243603519219</v>
          </cell>
          <cell r="X271">
            <v>3873.2086109202769</v>
          </cell>
          <cell r="Y271">
            <v>3865.7338757265588</v>
          </cell>
          <cell r="Z271">
            <v>4974.2458967611792</v>
          </cell>
          <cell r="AA271">
            <v>5152.6371347180548</v>
          </cell>
          <cell r="AB271">
            <v>3905.7921497880238</v>
          </cell>
          <cell r="AC271">
            <v>3772.1728011544369</v>
          </cell>
          <cell r="AD271">
            <v>3525.6296209825068</v>
          </cell>
          <cell r="AE271">
            <v>20952.017722943332</v>
          </cell>
          <cell r="AF271">
            <v>22164.820696087489</v>
          </cell>
          <cell r="AG271">
            <v>13041.032379161095</v>
          </cell>
          <cell r="AH271">
            <v>9646.7394019878066</v>
          </cell>
          <cell r="AI271">
            <v>6007.7640056412793</v>
          </cell>
          <cell r="AJ271">
            <v>6522.8046252683034</v>
          </cell>
          <cell r="AK271">
            <v>4652.1591627945099</v>
          </cell>
          <cell r="AL271">
            <v>3904.6123207124883</v>
          </cell>
          <cell r="AM271">
            <v>1316.7694650814767</v>
          </cell>
          <cell r="AN271">
            <v>1659.7334103737508</v>
          </cell>
          <cell r="AO271">
            <v>2141.7175196836342</v>
          </cell>
          <cell r="AP271">
            <v>1836.8192946040062</v>
          </cell>
          <cell r="AQ271">
            <v>1317.596110772454</v>
          </cell>
          <cell r="AR271">
            <v>2080.5707486776764</v>
          </cell>
        </row>
        <row r="272">
          <cell r="B272">
            <v>1270</v>
          </cell>
          <cell r="C272">
            <v>1893.3779830001877</v>
          </cell>
          <cell r="D272">
            <v>1738.8574731779113</v>
          </cell>
          <cell r="E272">
            <v>2108.7462323103537</v>
          </cell>
          <cell r="F272">
            <v>2236.3610845438748</v>
          </cell>
          <cell r="G272">
            <v>3022.6381513615552</v>
          </cell>
          <cell r="H272">
            <v>3102.672392489676</v>
          </cell>
          <cell r="I272">
            <v>1915.0069348021389</v>
          </cell>
          <cell r="J272">
            <v>2300.1807508678307</v>
          </cell>
          <cell r="K272">
            <v>1892.2562429987815</v>
          </cell>
          <cell r="L272">
            <v>2640.6809092195726</v>
          </cell>
          <cell r="M272">
            <v>2515.3107498055269</v>
          </cell>
          <cell r="N272">
            <v>2144.5127089697235</v>
          </cell>
          <cell r="O272">
            <v>1427.2453533089918</v>
          </cell>
          <cell r="P272">
            <v>729.99536307068672</v>
          </cell>
          <cell r="Q272">
            <v>4696.3872112112713</v>
          </cell>
          <cell r="R272">
            <v>4932.8064760044017</v>
          </cell>
          <cell r="S272">
            <v>6169.636013482087</v>
          </cell>
          <cell r="T272">
            <v>6330.1036377520986</v>
          </cell>
          <cell r="U272">
            <v>8017.5708317578183</v>
          </cell>
          <cell r="V272">
            <v>8794.1409907158013</v>
          </cell>
          <cell r="W272">
            <v>8440.3619934620074</v>
          </cell>
          <cell r="X272">
            <v>7178.0584177141873</v>
          </cell>
          <cell r="Y272">
            <v>9093.230343285617</v>
          </cell>
          <cell r="Z272">
            <v>10533.962512997092</v>
          </cell>
          <cell r="AA272">
            <v>9615.5525964861918</v>
          </cell>
          <cell r="AB272">
            <v>6924.5729469570788</v>
          </cell>
          <cell r="AC272">
            <v>6813.195288797634</v>
          </cell>
          <cell r="AD272">
            <v>5657.8070102864513</v>
          </cell>
          <cell r="AE272">
            <v>18309.649351231157</v>
          </cell>
          <cell r="AF272">
            <v>17759.184194648802</v>
          </cell>
          <cell r="AG272">
            <v>12906.117134359869</v>
          </cell>
          <cell r="AH272">
            <v>10597.403030928719</v>
          </cell>
          <cell r="AI272">
            <v>11232.152745071513</v>
          </cell>
          <cell r="AJ272">
            <v>11642.317070021885</v>
          </cell>
          <cell r="AK272">
            <v>8850.2021302202866</v>
          </cell>
          <cell r="AL272">
            <v>7236.2576230928707</v>
          </cell>
          <cell r="AM272">
            <v>3097.3906740386828</v>
          </cell>
          <cell r="AN272">
            <v>3514.8181029469761</v>
          </cell>
          <cell r="AO272">
            <v>3996.7490275173041</v>
          </cell>
          <cell r="AP272">
            <v>3256.4941266918122</v>
          </cell>
          <cell r="AQ272">
            <v>2379.8060395604443</v>
          </cell>
          <cell r="AR272">
            <v>3338.8271125272277</v>
          </cell>
        </row>
        <row r="273">
          <cell r="B273">
            <v>1271</v>
          </cell>
          <cell r="C273">
            <v>283.25623243801118</v>
          </cell>
          <cell r="D273">
            <v>277.72908301673795</v>
          </cell>
          <cell r="E273">
            <v>304.05751929430824</v>
          </cell>
          <cell r="F273">
            <v>340.8236439695815</v>
          </cell>
          <cell r="G273">
            <v>396.94925531838464</v>
          </cell>
          <cell r="H273">
            <v>409.65332942316354</v>
          </cell>
          <cell r="I273">
            <v>239.42193760704384</v>
          </cell>
          <cell r="J273">
            <v>281.15169686862947</v>
          </cell>
          <cell r="K273">
            <v>231.87833232380007</v>
          </cell>
          <cell r="L273">
            <v>298.40831336825971</v>
          </cell>
          <cell r="M273">
            <v>318.64581289357488</v>
          </cell>
          <cell r="N273">
            <v>257.01465971725912</v>
          </cell>
          <cell r="O273">
            <v>167.73362798629924</v>
          </cell>
          <cell r="P273">
            <v>100.17619289036634</v>
          </cell>
          <cell r="Q273">
            <v>702.59660747181658</v>
          </cell>
          <cell r="R273">
            <v>787.86435369884919</v>
          </cell>
          <cell r="S273">
            <v>889.59221003701134</v>
          </cell>
          <cell r="T273">
            <v>964.71406314235924</v>
          </cell>
          <cell r="U273">
            <v>1052.9109379814686</v>
          </cell>
          <cell r="V273">
            <v>1161.1116742404938</v>
          </cell>
          <cell r="W273">
            <v>1055.2483052957286</v>
          </cell>
          <cell r="X273">
            <v>877.37596430240512</v>
          </cell>
          <cell r="Y273">
            <v>1114.2904642215535</v>
          </cell>
          <cell r="Z273">
            <v>1190.3831226306493</v>
          </cell>
          <cell r="AA273">
            <v>1218.1220844244233</v>
          </cell>
          <cell r="AB273">
            <v>829.89331432059055</v>
          </cell>
          <cell r="AC273">
            <v>800.70463100101449</v>
          </cell>
          <cell r="AD273">
            <v>776.41255694392737</v>
          </cell>
          <cell r="AE273">
            <v>2739.1901348048464</v>
          </cell>
          <cell r="AF273">
            <v>2836.4843108682521</v>
          </cell>
          <cell r="AG273">
            <v>1860.9171172274487</v>
          </cell>
          <cell r="AH273">
            <v>1615.054716600956</v>
          </cell>
          <cell r="AI273">
            <v>1475.0672903966693</v>
          </cell>
          <cell r="AJ273">
            <v>1537.1632407853276</v>
          </cell>
          <cell r="AK273">
            <v>1106.4881822217835</v>
          </cell>
          <cell r="AL273">
            <v>884.48966845041571</v>
          </cell>
          <cell r="AM273">
            <v>379.55630306875059</v>
          </cell>
          <cell r="AN273">
            <v>397.18958024603251</v>
          </cell>
          <cell r="AO273">
            <v>506.31809326275953</v>
          </cell>
          <cell r="AP273">
            <v>390.28294229370567</v>
          </cell>
          <cell r="AQ273">
            <v>279.68106534291201</v>
          </cell>
          <cell r="AR273">
            <v>458.18234713872431</v>
          </cell>
        </row>
        <row r="274">
          <cell r="B274">
            <v>1272</v>
          </cell>
          <cell r="C274">
            <v>4364.1252019643716</v>
          </cell>
          <cell r="D274">
            <v>10973.740770360408</v>
          </cell>
          <cell r="E274">
            <v>1583.9282355574915</v>
          </cell>
          <cell r="F274">
            <v>602.09517996538921</v>
          </cell>
          <cell r="G274">
            <v>7006.7787747441262</v>
          </cell>
          <cell r="H274">
            <v>3183.8409585393679</v>
          </cell>
          <cell r="I274">
            <v>6291.6392204023823</v>
          </cell>
          <cell r="J274">
            <v>17048.954059273135</v>
          </cell>
          <cell r="K274">
            <v>4937.5972402453754</v>
          </cell>
          <cell r="L274">
            <v>5065.9529600237338</v>
          </cell>
          <cell r="M274">
            <v>5965.2841475679716</v>
          </cell>
          <cell r="N274">
            <v>16837.785967935924</v>
          </cell>
          <cell r="O274">
            <v>2094.6164798358927</v>
          </cell>
          <cell r="P274">
            <v>1350.3207681148497</v>
          </cell>
          <cell r="Q274">
            <v>10824.897073194838</v>
          </cell>
          <cell r="R274">
            <v>31130.406242610377</v>
          </cell>
          <cell r="S274">
            <v>4634.1567966478806</v>
          </cell>
          <cell r="T274">
            <v>1704.2529112642235</v>
          </cell>
          <cell r="U274">
            <v>18585.534329890947</v>
          </cell>
          <cell r="V274">
            <v>9024.2032478793553</v>
          </cell>
          <cell r="W274">
            <v>27730.297779807228</v>
          </cell>
          <cell r="X274">
            <v>53203.813722993757</v>
          </cell>
          <cell r="Y274">
            <v>23727.605187745965</v>
          </cell>
          <cell r="Z274">
            <v>20208.6357299671</v>
          </cell>
          <cell r="AA274">
            <v>22804.141984587757</v>
          </cell>
          <cell r="AB274">
            <v>54368.750864730217</v>
          </cell>
          <cell r="AC274">
            <v>9999.003394314208</v>
          </cell>
          <cell r="AD274">
            <v>10465.620323722251</v>
          </cell>
          <cell r="AE274">
            <v>42202.667872065656</v>
          </cell>
          <cell r="AF274">
            <v>112076.283796273</v>
          </cell>
          <cell r="AG274">
            <v>9694.0841089864898</v>
          </cell>
          <cell r="AH274">
            <v>2853.1373261550812</v>
          </cell>
          <cell r="AI274">
            <v>26037.258020249596</v>
          </cell>
          <cell r="AJ274">
            <v>11946.890051802678</v>
          </cell>
          <cell r="AK274">
            <v>29076.802709717518</v>
          </cell>
          <cell r="AL274">
            <v>53635.186595935593</v>
          </cell>
          <cell r="AM274">
            <v>8082.2392319648498</v>
          </cell>
          <cell r="AN274">
            <v>6742.9211573433149</v>
          </cell>
          <cell r="AO274">
            <v>9478.6473669307161</v>
          </cell>
          <cell r="AP274">
            <v>25568.582961403779</v>
          </cell>
          <cell r="AQ274">
            <v>3492.5886692987642</v>
          </cell>
          <cell r="AR274">
            <v>6176.0496288986524</v>
          </cell>
        </row>
        <row r="275">
          <cell r="B275">
            <v>1273</v>
          </cell>
          <cell r="C275">
            <v>537.95033905761125</v>
          </cell>
          <cell r="D275">
            <v>488.05527713575549</v>
          </cell>
          <cell r="E275">
            <v>594.60308024648361</v>
          </cell>
          <cell r="F275">
            <v>913.30130292948911</v>
          </cell>
          <cell r="G275">
            <v>855.11097152869456</v>
          </cell>
          <cell r="H275">
            <v>829.47989214485506</v>
          </cell>
          <cell r="I275">
            <v>465.22161361156742</v>
          </cell>
          <cell r="J275">
            <v>579.74174837961084</v>
          </cell>
          <cell r="K275">
            <v>545.95628499266149</v>
          </cell>
          <cell r="L275">
            <v>736.00363457276069</v>
          </cell>
          <cell r="M275">
            <v>845.20504341224864</v>
          </cell>
          <cell r="N275">
            <v>738.23488538741526</v>
          </cell>
          <cell r="O275">
            <v>476.67414150942614</v>
          </cell>
          <cell r="P275">
            <v>326.58757547014773</v>
          </cell>
          <cell r="Q275">
            <v>1334.3469266573184</v>
          </cell>
          <cell r="R275">
            <v>1384.5195876252569</v>
          </cell>
          <cell r="S275">
            <v>1739.6519891333123</v>
          </cell>
          <cell r="T275">
            <v>2585.1334741933397</v>
          </cell>
          <cell r="U275">
            <v>2268.1883969989221</v>
          </cell>
          <cell r="V275">
            <v>2351.0581194916999</v>
          </cell>
          <cell r="W275">
            <v>2050.4567136044584</v>
          </cell>
          <cell r="X275">
            <v>1809.170925148622</v>
          </cell>
          <cell r="Y275">
            <v>2623.5908985218539</v>
          </cell>
          <cell r="Z275">
            <v>2935.9983135222519</v>
          </cell>
          <cell r="AA275">
            <v>3231.0574549781672</v>
          </cell>
          <cell r="AB275">
            <v>2383.7402755750359</v>
          </cell>
          <cell r="AC275">
            <v>2275.4840348186253</v>
          </cell>
          <cell r="AD275">
            <v>2531.2071383507332</v>
          </cell>
          <cell r="AE275">
            <v>5202.1741907620972</v>
          </cell>
          <cell r="AF275">
            <v>4984.5738926398126</v>
          </cell>
          <cell r="AG275">
            <v>3639.1372676951287</v>
          </cell>
          <cell r="AH275">
            <v>4327.8440421396244</v>
          </cell>
          <cell r="AI275">
            <v>3177.6006803428713</v>
          </cell>
          <cell r="AJ275">
            <v>3112.5000276967176</v>
          </cell>
          <cell r="AK275">
            <v>2150.0210996546698</v>
          </cell>
          <cell r="AL275">
            <v>1823.8395589365591</v>
          </cell>
          <cell r="AM275">
            <v>893.66327199384693</v>
          </cell>
          <cell r="AN275">
            <v>979.64085308423307</v>
          </cell>
          <cell r="AO275">
            <v>1343.0040147412419</v>
          </cell>
          <cell r="AP275">
            <v>1121.0274289015938</v>
          </cell>
          <cell r="AQ275">
            <v>794.8121871522618</v>
          </cell>
          <cell r="AR275">
            <v>1493.7347642969537</v>
          </cell>
        </row>
        <row r="276">
          <cell r="B276">
            <v>1274</v>
          </cell>
          <cell r="C276">
            <v>233.52741470409876</v>
          </cell>
          <cell r="D276">
            <v>211.13221144663189</v>
          </cell>
          <cell r="E276">
            <v>255.17342395251794</v>
          </cell>
          <cell r="F276">
            <v>258.88356292783999</v>
          </cell>
          <cell r="G276">
            <v>297.85474047427351</v>
          </cell>
          <cell r="H276">
            <v>293.24147722698069</v>
          </cell>
          <cell r="I276">
            <v>160.34398117168553</v>
          </cell>
          <cell r="J276">
            <v>186.97289630607543</v>
          </cell>
          <cell r="K276">
            <v>117.5951318174851</v>
          </cell>
          <cell r="L276">
            <v>146.66094647035598</v>
          </cell>
          <cell r="M276">
            <v>162.96380791758335</v>
          </cell>
          <cell r="N276">
            <v>48.528835907849441</v>
          </cell>
          <cell r="O276">
            <v>34.806388104525183</v>
          </cell>
          <cell r="P276">
            <v>26.895058591575943</v>
          </cell>
          <cell r="Q276">
            <v>579.24787006644488</v>
          </cell>
          <cell r="R276">
            <v>598.94175111068341</v>
          </cell>
          <cell r="S276">
            <v>746.57022356651498</v>
          </cell>
          <cell r="T276">
            <v>732.77960109826518</v>
          </cell>
          <cell r="U276">
            <v>790.06197888808401</v>
          </cell>
          <cell r="V276">
            <v>831.15668328441689</v>
          </cell>
          <cell r="W276">
            <v>706.71349537525998</v>
          </cell>
          <cell r="X276">
            <v>583.47691663268949</v>
          </cell>
          <cell r="Y276">
            <v>565.10296891440419</v>
          </cell>
          <cell r="Z276">
            <v>585.04641997657689</v>
          </cell>
          <cell r="AA276">
            <v>622.97951315810508</v>
          </cell>
          <cell r="AB276">
            <v>156.69828528843556</v>
          </cell>
          <cell r="AC276">
            <v>166.15413664091486</v>
          </cell>
          <cell r="AD276">
            <v>208.44933918675952</v>
          </cell>
          <cell r="AE276">
            <v>2258.2944956169204</v>
          </cell>
          <cell r="AF276">
            <v>2156.3215446586746</v>
          </cell>
          <cell r="AG276">
            <v>1561.7327721310073</v>
          </cell>
          <cell r="AH276">
            <v>1226.7667656132001</v>
          </cell>
          <cell r="AI276">
            <v>1106.8311102153141</v>
          </cell>
          <cell r="AJ276">
            <v>1100.3450651838266</v>
          </cell>
          <cell r="AK276">
            <v>741.02950644420196</v>
          </cell>
          <cell r="AL276">
            <v>588.2077074578275</v>
          </cell>
          <cell r="AM276">
            <v>192.48876358658285</v>
          </cell>
          <cell r="AN276">
            <v>195.20970816640306</v>
          </cell>
          <cell r="AO276">
            <v>258.94432362501362</v>
          </cell>
          <cell r="AP276">
            <v>73.69220450319726</v>
          </cell>
          <cell r="AQ276">
            <v>58.036589458421602</v>
          </cell>
          <cell r="AR276">
            <v>123.01167289725213</v>
          </cell>
        </row>
        <row r="277">
          <cell r="B277">
            <v>1275</v>
          </cell>
          <cell r="C277">
            <v>1911.7850809656029</v>
          </cell>
          <cell r="D277">
            <v>1802.5153877532639</v>
          </cell>
          <cell r="E277">
            <v>1754.6611639498828</v>
          </cell>
          <cell r="F277">
            <v>1701.0704850334128</v>
          </cell>
          <cell r="G277">
            <v>1382.0027667765919</v>
          </cell>
          <cell r="H277">
            <v>1344.5608360080582</v>
          </cell>
          <cell r="I277">
            <v>758.18278757417249</v>
          </cell>
          <cell r="J277">
            <v>990.76188626682188</v>
          </cell>
          <cell r="K277">
            <v>732.92920596991121</v>
          </cell>
          <cell r="L277">
            <v>1041.9722188875737</v>
          </cell>
          <cell r="M277">
            <v>1189.7031979059484</v>
          </cell>
          <cell r="N277">
            <v>1069.8856721534189</v>
          </cell>
          <cell r="O277">
            <v>663.83780103572963</v>
          </cell>
          <cell r="P277">
            <v>382.23323423052517</v>
          </cell>
          <cell r="Q277">
            <v>4742.0446870330325</v>
          </cell>
          <cell r="R277">
            <v>5113.3918190298718</v>
          </cell>
          <cell r="S277">
            <v>5133.6763725728078</v>
          </cell>
          <cell r="T277">
            <v>4814.9435884048899</v>
          </cell>
          <cell r="U277">
            <v>3665.7729167235752</v>
          </cell>
          <cell r="V277">
            <v>3810.9913218912029</v>
          </cell>
          <cell r="W277">
            <v>3341.6783344438973</v>
          </cell>
          <cell r="X277">
            <v>3091.8208036410924</v>
          </cell>
          <cell r="Y277">
            <v>3522.0885754055471</v>
          </cell>
          <cell r="Z277">
            <v>4156.5401768250676</v>
          </cell>
          <cell r="AA277">
            <v>4548.0081037927157</v>
          </cell>
          <cell r="AB277">
            <v>3454.6316049998045</v>
          </cell>
          <cell r="AC277">
            <v>3168.9411831374432</v>
          </cell>
          <cell r="AD277">
            <v>2962.4871356676276</v>
          </cell>
          <cell r="AE277">
            <v>18487.652640773198</v>
          </cell>
          <cell r="AF277">
            <v>18409.330999564791</v>
          </cell>
          <cell r="AG277">
            <v>10739.017415214765</v>
          </cell>
          <cell r="AH277">
            <v>8060.8313382421538</v>
          </cell>
          <cell r="AI277">
            <v>5135.535711925625</v>
          </cell>
          <cell r="AJ277">
            <v>5045.2647242522553</v>
          </cell>
          <cell r="AK277">
            <v>3503.9407950648442</v>
          </cell>
          <cell r="AL277">
            <v>3116.8890746795578</v>
          </cell>
          <cell r="AM277">
            <v>1199.714941198501</v>
          </cell>
          <cell r="AN277">
            <v>1386.8933595601459</v>
          </cell>
          <cell r="AO277">
            <v>1890.4006590964791</v>
          </cell>
          <cell r="AP277">
            <v>1624.6471252078363</v>
          </cell>
          <cell r="AQ277">
            <v>1106.8911203884186</v>
          </cell>
          <cell r="AR277">
            <v>1748.2449208848882</v>
          </cell>
        </row>
        <row r="278">
          <cell r="B278">
            <v>1276</v>
          </cell>
          <cell r="C278">
            <v>954.64936433591618</v>
          </cell>
          <cell r="D278">
            <v>886.04509988040979</v>
          </cell>
          <cell r="E278">
            <v>1069.5278083382402</v>
          </cell>
          <cell r="F278">
            <v>1150.4443034944713</v>
          </cell>
          <cell r="G278">
            <v>1383.067361659073</v>
          </cell>
          <cell r="H278">
            <v>1452.5420858526882</v>
          </cell>
          <cell r="I278">
            <v>851.63279629086458</v>
          </cell>
          <cell r="J278">
            <v>1106.5167470002093</v>
          </cell>
          <cell r="K278">
            <v>886.11562843662909</v>
          </cell>
          <cell r="L278">
            <v>1119.9657844663391</v>
          </cell>
          <cell r="M278">
            <v>1401.7794777131971</v>
          </cell>
          <cell r="N278">
            <v>1086.8758008087832</v>
          </cell>
          <cell r="O278">
            <v>749.72479431629165</v>
          </cell>
          <cell r="P278">
            <v>458.85780757068056</v>
          </cell>
          <cell r="Q278">
            <v>2367.9387349555554</v>
          </cell>
          <cell r="R278">
            <v>2513.5406864222418</v>
          </cell>
          <cell r="S278">
            <v>3129.1566441898103</v>
          </cell>
          <cell r="T278">
            <v>3256.3756009315675</v>
          </cell>
          <cell r="U278">
            <v>3668.5967627977657</v>
          </cell>
          <cell r="V278">
            <v>4117.0508136332219</v>
          </cell>
          <cell r="W278">
            <v>3753.5577316026115</v>
          </cell>
          <cell r="X278">
            <v>3453.0511774563402</v>
          </cell>
          <cell r="Y278">
            <v>4258.2253592621646</v>
          </cell>
          <cell r="Z278">
            <v>4467.6649678565236</v>
          </cell>
          <cell r="AA278">
            <v>5358.7352169779897</v>
          </cell>
          <cell r="AB278">
            <v>3509.4922662400818</v>
          </cell>
          <cell r="AC278">
            <v>3578.9371635982984</v>
          </cell>
          <cell r="AD278">
            <v>3556.3635767186106</v>
          </cell>
          <cell r="AE278">
            <v>9231.8043577697008</v>
          </cell>
          <cell r="AF278">
            <v>9049.2972404370375</v>
          </cell>
          <cell r="AG278">
            <v>6545.8095248119926</v>
          </cell>
          <cell r="AH278">
            <v>5451.5892057983992</v>
          </cell>
          <cell r="AI278">
            <v>5139.4917568548753</v>
          </cell>
          <cell r="AJ278">
            <v>5450.4483173868375</v>
          </cell>
          <cell r="AK278">
            <v>3935.819892306351</v>
          </cell>
          <cell r="AL278">
            <v>3481.0482795924745</v>
          </cell>
          <cell r="AM278">
            <v>1450.4622689419284</v>
          </cell>
          <cell r="AN278">
            <v>1490.704916364502</v>
          </cell>
          <cell r="AO278">
            <v>2227.3831433261685</v>
          </cell>
          <cell r="AP278">
            <v>1650.4470442041259</v>
          </cell>
          <cell r="AQ278">
            <v>1250.1001242607322</v>
          </cell>
          <cell r="AR278">
            <v>2098.7076990014234</v>
          </cell>
        </row>
        <row r="279">
          <cell r="B279">
            <v>1277</v>
          </cell>
          <cell r="C279">
            <v>124.06664016623949</v>
          </cell>
          <cell r="D279">
            <v>118.01194821537885</v>
          </cell>
          <cell r="E279">
            <v>133.2547297548407</v>
          </cell>
          <cell r="F279">
            <v>146.07378856994049</v>
          </cell>
          <cell r="G279">
            <v>165.01200056060165</v>
          </cell>
          <cell r="H279">
            <v>164.76431989885756</v>
          </cell>
          <cell r="I279">
            <v>95.408397278186143</v>
          </cell>
          <cell r="J279">
            <v>108.19626919895225</v>
          </cell>
          <cell r="K279">
            <v>85.44516359330872</v>
          </cell>
          <cell r="L279">
            <v>104.05789777450893</v>
          </cell>
          <cell r="M279">
            <v>127.19928055453748</v>
          </cell>
          <cell r="N279">
            <v>86.73010737018997</v>
          </cell>
          <cell r="O279">
            <v>55.697758094651803</v>
          </cell>
          <cell r="P279">
            <v>32.413132742102036</v>
          </cell>
          <cell r="Q279">
            <v>307.73833193697806</v>
          </cell>
          <cell r="R279">
            <v>334.77735316559568</v>
          </cell>
          <cell r="S279">
            <v>389.86823879777819</v>
          </cell>
          <cell r="T279">
            <v>413.46731831340389</v>
          </cell>
          <cell r="U279">
            <v>437.69559448878721</v>
          </cell>
          <cell r="V279">
            <v>467.00407781927169</v>
          </cell>
          <cell r="W279">
            <v>420.51096296793781</v>
          </cell>
          <cell r="X279">
            <v>337.64265725456266</v>
          </cell>
          <cell r="Y279">
            <v>410.60641609635258</v>
          </cell>
          <cell r="Z279">
            <v>415.09823868189915</v>
          </cell>
          <cell r="AA279">
            <v>486.25855572792449</v>
          </cell>
          <cell r="AB279">
            <v>280.04914714206956</v>
          </cell>
          <cell r="AC279">
            <v>265.88259836843656</v>
          </cell>
          <cell r="AD279">
            <v>251.21700620426063</v>
          </cell>
          <cell r="AE279">
            <v>1199.7692473584609</v>
          </cell>
          <cell r="AF279">
            <v>1205.2718281136765</v>
          </cell>
          <cell r="AG279">
            <v>815.55624122643701</v>
          </cell>
          <cell r="AH279">
            <v>692.19716817155086</v>
          </cell>
          <cell r="AI279">
            <v>613.18619770335965</v>
          </cell>
          <cell r="AJ279">
            <v>618.25362507891623</v>
          </cell>
          <cell r="AK279">
            <v>440.92978750468563</v>
          </cell>
          <cell r="AL279">
            <v>340.380240764007</v>
          </cell>
          <cell r="AM279">
            <v>139.86322086918037</v>
          </cell>
          <cell r="AN279">
            <v>138.50389177105919</v>
          </cell>
          <cell r="AO279">
            <v>202.1156236447344</v>
          </cell>
          <cell r="AP279">
            <v>131.70175400548831</v>
          </cell>
          <cell r="AQ279">
            <v>92.871110630221537</v>
          </cell>
          <cell r="AR279">
            <v>148.25004633734224</v>
          </cell>
        </row>
        <row r="280">
          <cell r="B280">
            <v>1278</v>
          </cell>
          <cell r="C280">
            <v>312.37913644514146</v>
          </cell>
          <cell r="D280">
            <v>276.54082296863783</v>
          </cell>
          <cell r="E280">
            <v>322.84598259639137</v>
          </cell>
          <cell r="F280">
            <v>334.56567364032799</v>
          </cell>
          <cell r="G280">
            <v>360.95853499622524</v>
          </cell>
          <cell r="H280">
            <v>366.6322163741392</v>
          </cell>
          <cell r="I280">
            <v>199.29516346988316</v>
          </cell>
          <cell r="J280">
            <v>232.78355525195863</v>
          </cell>
          <cell r="K280">
            <v>171.55265950272405</v>
          </cell>
          <cell r="L280">
            <v>208.99774924315818</v>
          </cell>
          <cell r="M280">
            <v>273.94355240985487</v>
          </cell>
          <cell r="N280">
            <v>181.02966046119164</v>
          </cell>
          <cell r="O280">
            <v>109.11653468359228</v>
          </cell>
          <cell r="P280">
            <v>71.794860534846066</v>
          </cell>
          <cell r="Q280">
            <v>774.83386551560909</v>
          </cell>
          <cell r="R280">
            <v>784.49348693670254</v>
          </cell>
          <cell r="S280">
            <v>944.56230461283837</v>
          </cell>
          <cell r="T280">
            <v>947.0006442226985</v>
          </cell>
          <cell r="U280">
            <v>957.44527685398089</v>
          </cell>
          <cell r="V280">
            <v>1039.1736524736978</v>
          </cell>
          <cell r="W280">
            <v>878.3901993575804</v>
          </cell>
          <cell r="X280">
            <v>726.43593667642585</v>
          </cell>
          <cell r="Y280">
            <v>824.39566767624126</v>
          </cell>
          <cell r="Z280">
            <v>833.71468629235051</v>
          </cell>
          <cell r="AA280">
            <v>1047.2338802944687</v>
          </cell>
          <cell r="AB280">
            <v>584.53982771155074</v>
          </cell>
          <cell r="AC280">
            <v>520.88609594178524</v>
          </cell>
          <cell r="AD280">
            <v>556.44389784604289</v>
          </cell>
          <cell r="AE280">
            <v>3020.8191413992822</v>
          </cell>
          <cell r="AF280">
            <v>2824.3484518971391</v>
          </cell>
          <cell r="AG280">
            <v>1975.9077711221271</v>
          </cell>
          <cell r="AH280">
            <v>1585.4001880040146</v>
          </cell>
          <cell r="AI280">
            <v>1341.3254239143891</v>
          </cell>
          <cell r="AJ280">
            <v>1375.7329073623107</v>
          </cell>
          <cell r="AK280">
            <v>921.0423462335915</v>
          </cell>
          <cell r="AL280">
            <v>732.32582943193097</v>
          </cell>
          <cell r="AM280">
            <v>280.81059825606997</v>
          </cell>
          <cell r="AN280">
            <v>278.18168789356895</v>
          </cell>
          <cell r="AO280">
            <v>435.28761874586473</v>
          </cell>
          <cell r="AP280">
            <v>274.89789339234289</v>
          </cell>
          <cell r="AQ280">
            <v>181.94222013326183</v>
          </cell>
          <cell r="AR280">
            <v>328.37280758267434</v>
          </cell>
        </row>
        <row r="281">
          <cell r="B281">
            <v>1279</v>
          </cell>
          <cell r="C281">
            <v>319.62720880019089</v>
          </cell>
          <cell r="D281">
            <v>299.64432084147961</v>
          </cell>
          <cell r="E281">
            <v>357.23049131826855</v>
          </cell>
          <cell r="F281">
            <v>386.25886570659713</v>
          </cell>
          <cell r="G281">
            <v>430.62644802411739</v>
          </cell>
          <cell r="H281">
            <v>423.04335891253464</v>
          </cell>
          <cell r="I281">
            <v>246.23498822928178</v>
          </cell>
          <cell r="J281">
            <v>311.70394033703178</v>
          </cell>
          <cell r="K281">
            <v>246.94538247395121</v>
          </cell>
          <cell r="L281">
            <v>301.22907923535888</v>
          </cell>
          <cell r="M281">
            <v>378.78773495159902</v>
          </cell>
          <cell r="N281">
            <v>276.8947023991638</v>
          </cell>
          <cell r="O281">
            <v>174.14093668208122</v>
          </cell>
          <cell r="P281">
            <v>107.86470004596907</v>
          </cell>
          <cell r="Q281">
            <v>792.81218501642513</v>
          </cell>
          <cell r="R281">
            <v>850.03369692138119</v>
          </cell>
          <cell r="S281">
            <v>1045.1623199517919</v>
          </cell>
          <cell r="T281">
            <v>1093.320156490749</v>
          </cell>
          <cell r="U281">
            <v>1142.2399493986454</v>
          </cell>
          <cell r="V281">
            <v>1199.064056027371</v>
          </cell>
          <cell r="W281">
            <v>1085.2767153690381</v>
          </cell>
          <cell r="X281">
            <v>972.71881434828833</v>
          </cell>
          <cell r="Y281">
            <v>1186.6951177224107</v>
          </cell>
          <cell r="Z281">
            <v>1201.6354635697694</v>
          </cell>
          <cell r="AA281">
            <v>1448.0331659269436</v>
          </cell>
          <cell r="AB281">
            <v>894.0854289971245</v>
          </cell>
          <cell r="AC281">
            <v>831.29099466915613</v>
          </cell>
          <cell r="AD281">
            <v>836.00209940434229</v>
          </cell>
          <cell r="AE281">
            <v>3090.9106204831469</v>
          </cell>
          <cell r="AF281">
            <v>3060.3075690722903</v>
          </cell>
          <cell r="AG281">
            <v>2186.3505879829154</v>
          </cell>
          <cell r="AH281">
            <v>1830.3577639820423</v>
          </cell>
          <cell r="AI281">
            <v>1600.2120657729765</v>
          </cell>
          <cell r="AJ281">
            <v>1587.4073365749928</v>
          </cell>
          <cell r="AK281">
            <v>1137.974687066456</v>
          </cell>
          <cell r="AL281">
            <v>980.60555178584639</v>
          </cell>
          <cell r="AM281">
            <v>404.21921053332977</v>
          </cell>
          <cell r="AN281">
            <v>400.94409632529067</v>
          </cell>
          <cell r="AO281">
            <v>601.88170046994628</v>
          </cell>
          <cell r="AP281">
            <v>420.47126524522008</v>
          </cell>
          <cell r="AQ281">
            <v>290.36468879714027</v>
          </cell>
          <cell r="AR281">
            <v>493.34777070799743</v>
          </cell>
        </row>
        <row r="282">
          <cell r="B282">
            <v>1280</v>
          </cell>
          <cell r="C282">
            <v>311.37342219773916</v>
          </cell>
          <cell r="D282">
            <v>310.14440224741162</v>
          </cell>
          <cell r="E282">
            <v>272.10800054069813</v>
          </cell>
          <cell r="F282">
            <v>337.27979840732269</v>
          </cell>
          <cell r="G282">
            <v>439.94239306961356</v>
          </cell>
          <cell r="H282">
            <v>1058.6226199721864</v>
          </cell>
          <cell r="I282">
            <v>335.84981066531412</v>
          </cell>
          <cell r="J282">
            <v>487.30050154398691</v>
          </cell>
          <cell r="K282">
            <v>383.46883169906567</v>
          </cell>
          <cell r="L282">
            <v>532.08758979146671</v>
          </cell>
          <cell r="M282">
            <v>678.86928860831267</v>
          </cell>
          <cell r="N282">
            <v>480.41160604785318</v>
          </cell>
          <cell r="O282">
            <v>235.78285268624825</v>
          </cell>
          <cell r="P282">
            <v>138.08618620265091</v>
          </cell>
          <cell r="Q282">
            <v>772.33926402977761</v>
          </cell>
          <cell r="R282">
            <v>879.82042203065396</v>
          </cell>
          <cell r="S282">
            <v>796.11633394748685</v>
          </cell>
          <cell r="T282">
            <v>954.68307582089028</v>
          </cell>
          <cell r="U282">
            <v>1166.950564936064</v>
          </cell>
          <cell r="V282">
            <v>3000.5348287918987</v>
          </cell>
          <cell r="W282">
            <v>1480.2525912230251</v>
          </cell>
          <cell r="X282">
            <v>1520.6941740315215</v>
          </cell>
          <cell r="Y282">
            <v>1842.7580455933394</v>
          </cell>
          <cell r="Z282">
            <v>2122.5550974088665</v>
          </cell>
          <cell r="AA282">
            <v>2595.1876328827711</v>
          </cell>
          <cell r="AB282">
            <v>1551.2359505863537</v>
          </cell>
          <cell r="AC282">
            <v>1125.5490286773615</v>
          </cell>
          <cell r="AD282">
            <v>1070.2328149520417</v>
          </cell>
          <cell r="AE282">
            <v>3011.0935211677142</v>
          </cell>
          <cell r="AF282">
            <v>3167.5463063599182</v>
          </cell>
          <cell r="AG282">
            <v>1665.3771204736654</v>
          </cell>
          <cell r="AH282">
            <v>1598.2615609866048</v>
          </cell>
          <cell r="AI282">
            <v>1634.8302080962883</v>
          </cell>
          <cell r="AJ282">
            <v>3972.3240613630101</v>
          </cell>
          <cell r="AK282">
            <v>1552.1294757563628</v>
          </cell>
          <cell r="AL282">
            <v>1533.0238581051724</v>
          </cell>
          <cell r="AM282">
            <v>627.69130105068962</v>
          </cell>
          <cell r="AN282">
            <v>708.22305202531595</v>
          </cell>
          <cell r="AO282">
            <v>1078.7017744294285</v>
          </cell>
          <cell r="AP282">
            <v>729.51657826314215</v>
          </cell>
          <cell r="AQ282">
            <v>393.14715969934912</v>
          </cell>
          <cell r="AR282">
            <v>631.5737409886126</v>
          </cell>
        </row>
        <row r="283">
          <cell r="B283">
            <v>1281</v>
          </cell>
          <cell r="C283">
            <v>224.39899650648638</v>
          </cell>
          <cell r="D283">
            <v>194.15243178894062</v>
          </cell>
          <cell r="E283">
            <v>220.55687747075049</v>
          </cell>
          <cell r="F283">
            <v>218.38293123885038</v>
          </cell>
          <cell r="G283">
            <v>230.12121243926555</v>
          </cell>
          <cell r="H283">
            <v>208.13954008288195</v>
          </cell>
          <cell r="I283">
            <v>104.0299103572861</v>
          </cell>
          <cell r="J283">
            <v>129.01915133799602</v>
          </cell>
          <cell r="K283">
            <v>97.12642927154829</v>
          </cell>
          <cell r="L283">
            <v>114.76110204541482</v>
          </cell>
          <cell r="M283">
            <v>161.33322449048268</v>
          </cell>
          <cell r="N283">
            <v>112.83929382434114</v>
          </cell>
          <cell r="O283">
            <v>62.973545952741858</v>
          </cell>
          <cell r="P283">
            <v>42.839673792984343</v>
          </cell>
          <cell r="Q283">
            <v>556.60548863665576</v>
          </cell>
          <cell r="R283">
            <v>550.77335988336085</v>
          </cell>
          <cell r="S283">
            <v>645.29132686290416</v>
          </cell>
          <cell r="T283">
            <v>618.14104931984321</v>
          </cell>
          <cell r="U283">
            <v>610.39827734282676</v>
          </cell>
          <cell r="V283">
            <v>589.94577244516404</v>
          </cell>
          <cell r="W283">
            <v>458.51014197691069</v>
          </cell>
          <cell r="X283">
            <v>402.6235785855672</v>
          </cell>
          <cell r="Y283">
            <v>466.74069490048248</v>
          </cell>
          <cell r="Z283">
            <v>457.79448121731178</v>
          </cell>
          <cell r="AA283">
            <v>616.74610414195968</v>
          </cell>
          <cell r="AB283">
            <v>364.35499687253429</v>
          </cell>
          <cell r="AC283">
            <v>300.61479311133883</v>
          </cell>
          <cell r="AD283">
            <v>332.02759766141367</v>
          </cell>
          <cell r="AE283">
            <v>2170.0193926895913</v>
          </cell>
          <cell r="AF283">
            <v>1982.9047815387012</v>
          </cell>
          <cell r="AG283">
            <v>1349.8698192373229</v>
          </cell>
          <cell r="AH283">
            <v>1034.8471690946596</v>
          </cell>
          <cell r="AI283">
            <v>855.13266178903075</v>
          </cell>
          <cell r="AJ283">
            <v>781.01269290276969</v>
          </cell>
          <cell r="AK283">
            <v>480.77409930936119</v>
          </cell>
          <cell r="AL283">
            <v>405.88802294876359</v>
          </cell>
          <cell r="AM283">
            <v>158.98401569103194</v>
          </cell>
          <cell r="AN283">
            <v>152.75014772707985</v>
          </cell>
          <cell r="AO283">
            <v>256.35337826088539</v>
          </cell>
          <cell r="AP283">
            <v>171.34918159359177</v>
          </cell>
          <cell r="AQ283">
            <v>105.00284666782674</v>
          </cell>
          <cell r="AR283">
            <v>195.93859302088197</v>
          </cell>
        </row>
        <row r="284">
          <cell r="B284">
            <v>1282</v>
          </cell>
          <cell r="C284">
            <v>552.1145061758325</v>
          </cell>
          <cell r="D284">
            <v>488.91909616485134</v>
          </cell>
          <cell r="E284">
            <v>595.21901309768305</v>
          </cell>
          <cell r="F284">
            <v>679.42330195267186</v>
          </cell>
          <cell r="G284">
            <v>758.86238771849867</v>
          </cell>
          <cell r="H284">
            <v>760.74053646678726</v>
          </cell>
          <cell r="I284">
            <v>480.46338245471213</v>
          </cell>
          <cell r="J284">
            <v>600.74927175397113</v>
          </cell>
          <cell r="K284">
            <v>527.44834724791644</v>
          </cell>
          <cell r="L284">
            <v>612.80970587738318</v>
          </cell>
          <cell r="M284">
            <v>696.42642763090146</v>
          </cell>
          <cell r="N284">
            <v>606.08783780882823</v>
          </cell>
          <cell r="O284">
            <v>432.14575362801759</v>
          </cell>
          <cell r="P284">
            <v>252.40460939530729</v>
          </cell>
          <cell r="Q284">
            <v>1369.4801192415412</v>
          </cell>
          <cell r="R284">
            <v>1386.970077194728</v>
          </cell>
          <cell r="S284">
            <v>1741.4540464138047</v>
          </cell>
          <cell r="T284">
            <v>1923.1330508245458</v>
          </cell>
          <cell r="U284">
            <v>2012.8882917557526</v>
          </cell>
          <cell r="V284">
            <v>2156.224921211679</v>
          </cell>
          <cell r="W284">
            <v>2117.6345624774203</v>
          </cell>
          <cell r="X284">
            <v>1874.7280470990438</v>
          </cell>
          <cell r="Y284">
            <v>2534.651072473006</v>
          </cell>
          <cell r="Z284">
            <v>2444.5643723084031</v>
          </cell>
          <cell r="AA284">
            <v>2662.3052221224211</v>
          </cell>
          <cell r="AB284">
            <v>1957.0410693378522</v>
          </cell>
          <cell r="AC284">
            <v>2062.9203001895412</v>
          </cell>
          <cell r="AD284">
            <v>1956.2543006551975</v>
          </cell>
          <cell r="AE284">
            <v>5339.1468056416279</v>
          </cell>
          <cell r="AF284">
            <v>4993.3961920434085</v>
          </cell>
          <cell r="AG284">
            <v>3642.9069491307987</v>
          </cell>
          <cell r="AH284">
            <v>3219.5706718199185</v>
          </cell>
          <cell r="AI284">
            <v>2819.9400075408812</v>
          </cell>
          <cell r="AJ284">
            <v>2854.5658107519175</v>
          </cell>
          <cell r="AK284">
            <v>2220.4609151104096</v>
          </cell>
          <cell r="AL284">
            <v>1889.9282135358392</v>
          </cell>
          <cell r="AM284">
            <v>863.36805485379773</v>
          </cell>
          <cell r="AN284">
            <v>815.66638375706168</v>
          </cell>
          <cell r="AO284">
            <v>1106.5995116453742</v>
          </cell>
          <cell r="AP284">
            <v>920.35895885737739</v>
          </cell>
          <cell r="AQ284">
            <v>720.56501853028465</v>
          </cell>
          <cell r="AR284">
            <v>1154.439323601968</v>
          </cell>
        </row>
        <row r="285">
          <cell r="B285">
            <v>1283</v>
          </cell>
          <cell r="C285">
            <v>474.75156600971866</v>
          </cell>
          <cell r="D285">
            <v>502.71198515373351</v>
          </cell>
          <cell r="E285">
            <v>527.66787512460621</v>
          </cell>
          <cell r="F285">
            <v>514.19480602118927</v>
          </cell>
          <cell r="G285">
            <v>511.0663208918096</v>
          </cell>
          <cell r="H285">
            <v>533.46943357786233</v>
          </cell>
          <cell r="I285">
            <v>264.38056905650313</v>
          </cell>
          <cell r="J285">
            <v>343.00752947523461</v>
          </cell>
          <cell r="K285">
            <v>284.69051720007764</v>
          </cell>
          <cell r="L285">
            <v>400.40239997011668</v>
          </cell>
          <cell r="M285">
            <v>467.57313133553873</v>
          </cell>
          <cell r="N285">
            <v>351.14366649243868</v>
          </cell>
          <cell r="O285">
            <v>236.4033386870434</v>
          </cell>
          <cell r="P285">
            <v>135.05421789853526</v>
          </cell>
          <cell r="Q285">
            <v>1177.5869388623521</v>
          </cell>
          <cell r="R285">
            <v>1426.0978683890364</v>
          </cell>
          <cell r="S285">
            <v>1543.8172102669628</v>
          </cell>
          <cell r="T285">
            <v>1455.4476173832329</v>
          </cell>
          <cell r="U285">
            <v>1355.607327866956</v>
          </cell>
          <cell r="V285">
            <v>1512.0531012159161</v>
          </cell>
          <cell r="W285">
            <v>1165.2530684464205</v>
          </cell>
          <cell r="X285">
            <v>1070.4063510487701</v>
          </cell>
          <cell r="Y285">
            <v>1368.0792223715175</v>
          </cell>
          <cell r="Z285">
            <v>1597.2485947368073</v>
          </cell>
          <cell r="AA285">
            <v>1787.442779150937</v>
          </cell>
          <cell r="AB285">
            <v>1133.8333054957841</v>
          </cell>
          <cell r="AC285">
            <v>1128.5110227644898</v>
          </cell>
          <cell r="AD285">
            <v>1046.7336361985858</v>
          </cell>
          <cell r="AE285">
            <v>4591.0192157256943</v>
          </cell>
          <cell r="AF285">
            <v>5134.264814060044</v>
          </cell>
          <cell r="AG285">
            <v>3229.4750786279833</v>
          </cell>
          <cell r="AH285">
            <v>2436.6054451033128</v>
          </cell>
          <cell r="AI285">
            <v>1899.1274150803565</v>
          </cell>
          <cell r="AJ285">
            <v>2001.76477152804</v>
          </cell>
          <cell r="AK285">
            <v>1221.8344659386153</v>
          </cell>
          <cell r="AL285">
            <v>1079.0851323344723</v>
          </cell>
          <cell r="AM285">
            <v>466.00335246632739</v>
          </cell>
          <cell r="AN285">
            <v>532.94648322137027</v>
          </cell>
          <cell r="AO285">
            <v>742.95888017137474</v>
          </cell>
          <cell r="AP285">
            <v>533.2201029981394</v>
          </cell>
          <cell r="AQ285">
            <v>394.18176550747563</v>
          </cell>
          <cell r="AR285">
            <v>617.70623101495767</v>
          </cell>
        </row>
        <row r="286">
          <cell r="B286">
            <v>1284</v>
          </cell>
          <cell r="C286">
            <v>1016.5510342670088</v>
          </cell>
          <cell r="D286">
            <v>1093.9604245513794</v>
          </cell>
          <cell r="E286">
            <v>1034.0491360107565</v>
          </cell>
          <cell r="F286">
            <v>1044.6132408607118</v>
          </cell>
          <cell r="G286">
            <v>1126.3541325129481</v>
          </cell>
          <cell r="H286">
            <v>994.81410340086768</v>
          </cell>
          <cell r="I286">
            <v>651.58812401528121</v>
          </cell>
          <cell r="J286">
            <v>849.08115305086244</v>
          </cell>
          <cell r="K286">
            <v>664.5309501626873</v>
          </cell>
          <cell r="L286">
            <v>866.5663123905872</v>
          </cell>
          <cell r="M286">
            <v>925.80019133424298</v>
          </cell>
          <cell r="N286">
            <v>677.44018081211345</v>
          </cell>
          <cell r="O286">
            <v>447.79536012583702</v>
          </cell>
          <cell r="P286">
            <v>276.38547465930822</v>
          </cell>
          <cell r="Q286">
            <v>2521.4813522391619</v>
          </cell>
          <cell r="R286">
            <v>3103.3567442749504</v>
          </cell>
          <cell r="S286">
            <v>3025.3553943531451</v>
          </cell>
          <cell r="T286">
            <v>2956.8168225235777</v>
          </cell>
          <cell r="U286">
            <v>2987.6629576047085</v>
          </cell>
          <cell r="V286">
            <v>2819.67748384794</v>
          </cell>
          <cell r="W286">
            <v>2871.8640843449575</v>
          </cell>
          <cell r="X286">
            <v>2649.6848631046641</v>
          </cell>
          <cell r="Y286">
            <v>3193.4010113215218</v>
          </cell>
          <cell r="Z286">
            <v>3456.826994082513</v>
          </cell>
          <cell r="AA286">
            <v>3539.1573125903683</v>
          </cell>
          <cell r="AB286">
            <v>2187.43583547562</v>
          </cell>
          <cell r="AC286">
            <v>2137.6263239403124</v>
          </cell>
          <cell r="AD286">
            <v>2142.117272486515</v>
          </cell>
          <cell r="AE286">
            <v>9830.4158769012429</v>
          </cell>
          <cell r="AF286">
            <v>11172.764289736811</v>
          </cell>
          <cell r="AG286">
            <v>6328.6701204520823</v>
          </cell>
          <cell r="AH286">
            <v>4950.089500910557</v>
          </cell>
          <cell r="AI286">
            <v>4185.5429025565318</v>
          </cell>
          <cell r="AJ286">
            <v>3732.8920854027865</v>
          </cell>
          <cell r="AK286">
            <v>3011.313692073968</v>
          </cell>
          <cell r="AL286">
            <v>2671.1683262589972</v>
          </cell>
          <cell r="AM286">
            <v>1087.755411170969</v>
          </cell>
          <cell r="AN286">
            <v>1153.4233278850052</v>
          </cell>
          <cell r="AO286">
            <v>1471.067149327992</v>
          </cell>
          <cell r="AP286">
            <v>1028.709207817911</v>
          </cell>
          <cell r="AQ286">
            <v>746.6593603152545</v>
          </cell>
          <cell r="AR286">
            <v>1264.1221615702905</v>
          </cell>
        </row>
        <row r="287">
          <cell r="B287">
            <v>1285</v>
          </cell>
          <cell r="C287">
            <v>367.84824441540064</v>
          </cell>
          <cell r="D287">
            <v>364.9667925042649</v>
          </cell>
          <cell r="E287">
            <v>451.4684136423856</v>
          </cell>
          <cell r="F287">
            <v>507.66646958427026</v>
          </cell>
          <cell r="G287">
            <v>576.0515165072045</v>
          </cell>
          <cell r="H287">
            <v>604.14807965553064</v>
          </cell>
          <cell r="I287">
            <v>363.56085556949341</v>
          </cell>
          <cell r="J287">
            <v>452.72483409229682</v>
          </cell>
          <cell r="K287">
            <v>372.56055777990332</v>
          </cell>
          <cell r="L287">
            <v>454.02245680600265</v>
          </cell>
          <cell r="M287">
            <v>575.21611416408086</v>
          </cell>
          <cell r="N287">
            <v>421.92478873038408</v>
          </cell>
          <cell r="O287">
            <v>274.74618798552916</v>
          </cell>
          <cell r="P287">
            <v>171.06875142285131</v>
          </cell>
          <cell r="Q287">
            <v>912.42097787657326</v>
          </cell>
          <cell r="R287">
            <v>1035.341070422161</v>
          </cell>
          <cell r="S287">
            <v>1320.8776575766515</v>
          </cell>
          <cell r="T287">
            <v>1436.9689170904137</v>
          </cell>
          <cell r="U287">
            <v>1527.9810566334543</v>
          </cell>
          <cell r="V287">
            <v>1712.3829781776149</v>
          </cell>
          <cell r="W287">
            <v>1602.3885720164938</v>
          </cell>
          <cell r="X287">
            <v>1412.7956270560055</v>
          </cell>
          <cell r="Y287">
            <v>1790.3383758146824</v>
          </cell>
          <cell r="Z287">
            <v>1811.1448162310303</v>
          </cell>
          <cell r="AA287">
            <v>2198.9413437360613</v>
          </cell>
          <cell r="AB287">
            <v>1362.383615388612</v>
          </cell>
          <cell r="AC287">
            <v>1311.5470505881965</v>
          </cell>
          <cell r="AD287">
            <v>1325.8631903767825</v>
          </cell>
          <cell r="AE287">
            <v>3557.2254616796668</v>
          </cell>
          <cell r="AF287">
            <v>3727.454718394999</v>
          </cell>
          <cell r="AG287">
            <v>2763.1130477698553</v>
          </cell>
          <cell r="AH287">
            <v>2405.6697376177585</v>
          </cell>
          <cell r="AI287">
            <v>2140.6130335265048</v>
          </cell>
          <cell r="AJ287">
            <v>2266.9758875027378</v>
          </cell>
          <cell r="AK287">
            <v>1680.1960347774334</v>
          </cell>
          <cell r="AL287">
            <v>1424.2504771104748</v>
          </cell>
          <cell r="AM287">
            <v>609.83579864075807</v>
          </cell>
          <cell r="AN287">
            <v>604.31623705638276</v>
          </cell>
          <cell r="AO287">
            <v>914.00016680854299</v>
          </cell>
          <cell r="AP287">
            <v>640.70293948795495</v>
          </cell>
          <cell r="AQ287">
            <v>458.1150928242804</v>
          </cell>
          <cell r="AR287">
            <v>782.42823756332461</v>
          </cell>
        </row>
        <row r="288">
          <cell r="B288">
            <v>1286</v>
          </cell>
          <cell r="C288">
            <v>217.55268715855459</v>
          </cell>
          <cell r="D288">
            <v>201.10738872785325</v>
          </cell>
          <cell r="E288">
            <v>353.73598075257712</v>
          </cell>
          <cell r="F288">
            <v>336.85697107970566</v>
          </cell>
          <cell r="G288">
            <v>318.42101185279756</v>
          </cell>
          <cell r="H288">
            <v>362.14859539597762</v>
          </cell>
          <cell r="I288">
            <v>168.74458710237468</v>
          </cell>
          <cell r="J288">
            <v>229.91942563518774</v>
          </cell>
          <cell r="K288">
            <v>158.11006487862656</v>
          </cell>
          <cell r="L288">
            <v>182.56490027704658</v>
          </cell>
          <cell r="M288">
            <v>191.64102853134534</v>
          </cell>
          <cell r="N288">
            <v>137.76819199301926</v>
          </cell>
          <cell r="O288">
            <v>119.17390243241717</v>
          </cell>
          <cell r="P288">
            <v>57.25606996010363</v>
          </cell>
          <cell r="Q288">
            <v>539.62371323084142</v>
          </cell>
          <cell r="R288">
            <v>570.50324410779945</v>
          </cell>
          <cell r="S288">
            <v>1034.9383025213197</v>
          </cell>
          <cell r="T288">
            <v>953.48624726615105</v>
          </cell>
          <cell r="U288">
            <v>844.61417113385244</v>
          </cell>
          <cell r="V288">
            <v>1026.4653835870672</v>
          </cell>
          <cell r="W288">
            <v>743.73902971191058</v>
          </cell>
          <cell r="X288">
            <v>717.49799138785227</v>
          </cell>
          <cell r="Y288">
            <v>759.7973291686535</v>
          </cell>
          <cell r="Z288">
            <v>728.27118528145979</v>
          </cell>
          <cell r="AA288">
            <v>732.60705049280057</v>
          </cell>
          <cell r="AB288">
            <v>444.8497279759037</v>
          </cell>
          <cell r="AC288">
            <v>568.89662924296749</v>
          </cell>
          <cell r="AD288">
            <v>443.76144067418937</v>
          </cell>
          <cell r="AE288">
            <v>2103.813107079332</v>
          </cell>
          <cell r="AF288">
            <v>2053.9366879768218</v>
          </cell>
          <cell r="AG288">
            <v>2164.9632052826942</v>
          </cell>
          <cell r="AH288">
            <v>1596.2579169265211</v>
          </cell>
          <cell r="AI288">
            <v>1183.2555745251152</v>
          </cell>
          <cell r="AJ288">
            <v>1358.9087859449437</v>
          </cell>
          <cell r="AK288">
            <v>779.85289614153896</v>
          </cell>
          <cell r="AL288">
            <v>723.31541589592302</v>
          </cell>
          <cell r="AM288">
            <v>258.80672463820451</v>
          </cell>
          <cell r="AN288">
            <v>242.99884708376817</v>
          </cell>
          <cell r="AO288">
            <v>304.51151790063699</v>
          </cell>
          <cell r="AP288">
            <v>209.20431303284528</v>
          </cell>
          <cell r="AQ288">
            <v>198.71199588011771</v>
          </cell>
          <cell r="AR288">
            <v>261.87579868372205</v>
          </cell>
        </row>
        <row r="289">
          <cell r="B289">
            <v>1287</v>
          </cell>
          <cell r="C289">
            <v>958.75507615645961</v>
          </cell>
          <cell r="D289">
            <v>873.33498717680538</v>
          </cell>
          <cell r="E289">
            <v>1037.9434792895245</v>
          </cell>
          <cell r="F289">
            <v>1098.9244894494889</v>
          </cell>
          <cell r="G289">
            <v>1268.8436853161033</v>
          </cell>
          <cell r="H289">
            <v>1247.3832848782308</v>
          </cell>
          <cell r="I289">
            <v>908.70767679989183</v>
          </cell>
          <cell r="J289">
            <v>1075.1935994249302</v>
          </cell>
          <cell r="K289">
            <v>815.67715411621327</v>
          </cell>
          <cell r="L289">
            <v>1067.4592007577521</v>
          </cell>
          <cell r="M289">
            <v>858.68608730126334</v>
          </cell>
          <cell r="N289">
            <v>705.47424168359487</v>
          </cell>
          <cell r="O289">
            <v>453.16126257309685</v>
          </cell>
          <cell r="P289">
            <v>218.37809075383444</v>
          </cell>
          <cell r="Q289">
            <v>2378.1226563172927</v>
          </cell>
          <cell r="R289">
            <v>2477.4845247056051</v>
          </cell>
          <cell r="S289">
            <v>3036.7492169826351</v>
          </cell>
          <cell r="T289">
            <v>3110.54684163308</v>
          </cell>
          <cell r="U289">
            <v>3365.6175870300622</v>
          </cell>
          <cell r="V289">
            <v>3535.5535773723741</v>
          </cell>
          <cell r="W289">
            <v>4005.1143413856207</v>
          </cell>
          <cell r="X289">
            <v>3355.3026057246598</v>
          </cell>
          <cell r="Y289">
            <v>3919.7335326953325</v>
          </cell>
          <cell r="Z289">
            <v>4258.2105114166261</v>
          </cell>
          <cell r="AA289">
            <v>3282.5929110169022</v>
          </cell>
          <cell r="AB289">
            <v>2277.9570521100836</v>
          </cell>
          <cell r="AC289">
            <v>2163.2413600580053</v>
          </cell>
          <cell r="AD289">
            <v>1692.5327957739041</v>
          </cell>
          <cell r="AE289">
            <v>9271.5080748543569</v>
          </cell>
          <cell r="AF289">
            <v>8919.4871575982579</v>
          </cell>
          <cell r="AG289">
            <v>6352.5045912608912</v>
          </cell>
          <cell r="AH289">
            <v>5207.4532130526059</v>
          </cell>
          <cell r="AI289">
            <v>4715.0354655154952</v>
          </cell>
          <cell r="AJ289">
            <v>4680.6204050259303</v>
          </cell>
          <cell r="AK289">
            <v>4199.5913804838865</v>
          </cell>
          <cell r="AL289">
            <v>3382.5071691448034</v>
          </cell>
          <cell r="AM289">
            <v>1335.1631522071821</v>
          </cell>
          <cell r="AN289">
            <v>1420.8172255425977</v>
          </cell>
          <cell r="AO289">
            <v>1364.4249660322516</v>
          </cell>
          <cell r="AP289">
            <v>1071.2796035042857</v>
          </cell>
          <cell r="AQ289">
            <v>755.60653048615416</v>
          </cell>
          <cell r="AR289">
            <v>998.81002959224475</v>
          </cell>
        </row>
        <row r="290">
          <cell r="B290">
            <v>1288</v>
          </cell>
          <cell r="C290">
            <v>361.97637696042329</v>
          </cell>
          <cell r="D290">
            <v>327.84273645391551</v>
          </cell>
          <cell r="E290">
            <v>381.85413671220795</v>
          </cell>
          <cell r="F290">
            <v>405.70638698537113</v>
          </cell>
          <cell r="G290">
            <v>456.3926747036536</v>
          </cell>
          <cell r="H290">
            <v>461.10272738184761</v>
          </cell>
          <cell r="I290">
            <v>264.05862366736073</v>
          </cell>
          <cell r="J290">
            <v>333.35516617447405</v>
          </cell>
          <cell r="K290">
            <v>252.98340221115578</v>
          </cell>
          <cell r="L290">
            <v>294.98784964669841</v>
          </cell>
          <cell r="M290">
            <v>379.8961659762349</v>
          </cell>
          <cell r="N290">
            <v>266.41657164746948</v>
          </cell>
          <cell r="O290">
            <v>177.55328645229628</v>
          </cell>
          <cell r="P290">
            <v>109.99805831832511</v>
          </cell>
          <cell r="Q290">
            <v>897.85623514211602</v>
          </cell>
          <cell r="R290">
            <v>930.02721524687979</v>
          </cell>
          <cell r="S290">
            <v>1117.2046202902338</v>
          </cell>
          <cell r="T290">
            <v>1148.3670923558207</v>
          </cell>
          <cell r="U290">
            <v>1210.5850628808046</v>
          </cell>
          <cell r="V290">
            <v>1306.938626719048</v>
          </cell>
          <cell r="W290">
            <v>1163.8340993674558</v>
          </cell>
          <cell r="X290">
            <v>1040.284706210329</v>
          </cell>
          <cell r="Y290">
            <v>1215.7107991296468</v>
          </cell>
          <cell r="Z290">
            <v>1176.738521916418</v>
          </cell>
          <cell r="AA290">
            <v>1452.2704860345236</v>
          </cell>
          <cell r="AB290">
            <v>860.25183107327734</v>
          </cell>
          <cell r="AC290">
            <v>847.58041913584464</v>
          </cell>
          <cell r="AD290">
            <v>852.53662825123274</v>
          </cell>
          <cell r="AE290">
            <v>3500.4423813318217</v>
          </cell>
          <cell r="AF290">
            <v>3348.3017632964384</v>
          </cell>
          <cell r="AG290">
            <v>2337.0541894214557</v>
          </cell>
          <cell r="AH290">
            <v>1922.5133744369457</v>
          </cell>
          <cell r="AI290">
            <v>1695.9596145155615</v>
          </cell>
          <cell r="AJ290">
            <v>1730.2194608189511</v>
          </cell>
          <cell r="AK290">
            <v>1220.3465957293636</v>
          </cell>
          <cell r="AL290">
            <v>1048.7192632654271</v>
          </cell>
          <cell r="AM290">
            <v>414.10270601280064</v>
          </cell>
          <cell r="AN290">
            <v>392.63685001382498</v>
          </cell>
          <cell r="AO290">
            <v>603.64296222264443</v>
          </cell>
          <cell r="AP290">
            <v>404.55997168706972</v>
          </cell>
          <cell r="AQ290">
            <v>296.05448177731915</v>
          </cell>
          <cell r="AR290">
            <v>503.10524972884264</v>
          </cell>
        </row>
        <row r="291">
          <cell r="B291">
            <v>1289</v>
          </cell>
          <cell r="C291">
            <v>176.86400030088609</v>
          </cell>
          <cell r="D291">
            <v>162.40283654808684</v>
          </cell>
          <cell r="E291">
            <v>194.84352021730083</v>
          </cell>
          <cell r="F291">
            <v>213.97309843840736</v>
          </cell>
          <cell r="G291">
            <v>263.03193154812988</v>
          </cell>
          <cell r="H291">
            <v>265.30184055223441</v>
          </cell>
          <cell r="I291">
            <v>170.5822728504674</v>
          </cell>
          <cell r="J291">
            <v>221.36400187969068</v>
          </cell>
          <cell r="K291">
            <v>186.15714110065312</v>
          </cell>
          <cell r="L291">
            <v>217.2929729377658</v>
          </cell>
          <cell r="M291">
            <v>300.2939707036175</v>
          </cell>
          <cell r="N291">
            <v>203.44429471507055</v>
          </cell>
          <cell r="O291">
            <v>116.31168378959458</v>
          </cell>
          <cell r="P291">
            <v>75.739064082296096</v>
          </cell>
          <cell r="Q291">
            <v>438.69836693704991</v>
          </cell>
          <cell r="R291">
            <v>460.7058233368632</v>
          </cell>
          <cell r="S291">
            <v>570.06081666319903</v>
          </cell>
          <cell r="T291">
            <v>605.6588527528894</v>
          </cell>
          <cell r="U291">
            <v>697.69421167772123</v>
          </cell>
          <cell r="V291">
            <v>751.96524021042478</v>
          </cell>
          <cell r="W291">
            <v>751.83859982951492</v>
          </cell>
          <cell r="X291">
            <v>690.79951063494286</v>
          </cell>
          <cell r="Y291">
            <v>894.5774497185007</v>
          </cell>
          <cell r="Z291">
            <v>866.80523317775453</v>
          </cell>
          <cell r="AA291">
            <v>1147.9664967565404</v>
          </cell>
          <cell r="AB291">
            <v>656.91606932632533</v>
          </cell>
          <cell r="AC291">
            <v>555.23334806459411</v>
          </cell>
          <cell r="AD291">
            <v>587.01332829679291</v>
          </cell>
          <cell r="AE291">
            <v>1710.3388005145853</v>
          </cell>
          <cell r="AF291">
            <v>1658.6419142909392</v>
          </cell>
          <cell r="AG291">
            <v>1192.4968762317169</v>
          </cell>
          <cell r="AH291">
            <v>1013.9503757242654</v>
          </cell>
          <cell r="AI291">
            <v>977.42921383062856</v>
          </cell>
          <cell r="AJ291">
            <v>995.50573062308274</v>
          </cell>
          <cell r="AK291">
            <v>788.34575850505098</v>
          </cell>
          <cell r="AL291">
            <v>696.40046569205413</v>
          </cell>
          <cell r="AM291">
            <v>304.71633790838416</v>
          </cell>
          <cell r="AN291">
            <v>289.22285621799875</v>
          </cell>
          <cell r="AO291">
            <v>477.15759791182359</v>
          </cell>
          <cell r="AP291">
            <v>308.93505460588943</v>
          </cell>
          <cell r="AQ291">
            <v>193.93949814737715</v>
          </cell>
          <cell r="AR291">
            <v>346.41266702254455</v>
          </cell>
        </row>
        <row r="292">
          <cell r="B292">
            <v>1290</v>
          </cell>
          <cell r="C292">
            <v>397.64236172469782</v>
          </cell>
          <cell r="D292">
            <v>370.16077220529462</v>
          </cell>
          <cell r="E292">
            <v>643.35263520022784</v>
          </cell>
          <cell r="F292">
            <v>507.45273991832158</v>
          </cell>
          <cell r="G292">
            <v>652.81568634600001</v>
          </cell>
          <cell r="H292">
            <v>592.55074293843484</v>
          </cell>
          <cell r="I292">
            <v>363.44874013496468</v>
          </cell>
          <cell r="J292">
            <v>452.90541535055024</v>
          </cell>
          <cell r="K292">
            <v>324.92689535680199</v>
          </cell>
          <cell r="L292">
            <v>410.99065864108985</v>
          </cell>
          <cell r="M292">
            <v>446.62274266651974</v>
          </cell>
          <cell r="N292">
            <v>359.64321869254957</v>
          </cell>
          <cell r="O292">
            <v>224.0039999353512</v>
          </cell>
          <cell r="P292">
            <v>131.08815179106497</v>
          </cell>
          <cell r="Q292">
            <v>986.32313199320208</v>
          </cell>
          <cell r="R292">
            <v>1050.0753986236841</v>
          </cell>
          <cell r="S292">
            <v>1882.2803458675041</v>
          </cell>
          <cell r="T292">
            <v>1436.3639472824218</v>
          </cell>
          <cell r="U292">
            <v>1731.5986046837866</v>
          </cell>
          <cell r="V292">
            <v>1679.5117622368607</v>
          </cell>
          <cell r="W292">
            <v>1601.894425057922</v>
          </cell>
          <cell r="X292">
            <v>1413.3591579091344</v>
          </cell>
          <cell r="Y292">
            <v>1561.4349880678212</v>
          </cell>
          <cell r="Z292">
            <v>1639.4863068089226</v>
          </cell>
          <cell r="AA292">
            <v>1707.3534445908413</v>
          </cell>
          <cell r="AB292">
            <v>1161.2781273333812</v>
          </cell>
          <cell r="AC292">
            <v>1069.3206977293619</v>
          </cell>
          <cell r="AD292">
            <v>1015.9947606368077</v>
          </cell>
          <cell r="AE292">
            <v>3845.3453434785797</v>
          </cell>
          <cell r="AF292">
            <v>3780.5015285198533</v>
          </cell>
          <cell r="AG292">
            <v>3937.4981879617726</v>
          </cell>
          <cell r="AH292">
            <v>2404.6569407910843</v>
          </cell>
          <cell r="AI292">
            <v>2425.8694346572752</v>
          </cell>
          <cell r="AJ292">
            <v>2223.4586049320533</v>
          </cell>
          <cell r="AK292">
            <v>1679.677893438379</v>
          </cell>
          <cell r="AL292">
            <v>1424.8185770331138</v>
          </cell>
          <cell r="AM292">
            <v>531.86535340877163</v>
          </cell>
          <cell r="AN292">
            <v>547.03974345795859</v>
          </cell>
          <cell r="AO292">
            <v>709.66937685832079</v>
          </cell>
          <cell r="AP292">
            <v>546.12687743850597</v>
          </cell>
          <cell r="AQ292">
            <v>373.50695918954284</v>
          </cell>
          <cell r="AR292">
            <v>599.56637736712719</v>
          </cell>
        </row>
        <row r="293">
          <cell r="B293">
            <v>1291</v>
          </cell>
          <cell r="C293">
            <v>497.21809681259549</v>
          </cell>
          <cell r="D293">
            <v>459.71848278381526</v>
          </cell>
          <cell r="E293">
            <v>545.53168557605318</v>
          </cell>
          <cell r="F293">
            <v>568.24492261596515</v>
          </cell>
          <cell r="G293">
            <v>634.11250443823849</v>
          </cell>
          <cell r="H293">
            <v>629.02631055304346</v>
          </cell>
          <cell r="I293">
            <v>348.62665892528878</v>
          </cell>
          <cell r="J293">
            <v>416.60597352596398</v>
          </cell>
          <cell r="K293">
            <v>313.07488244697112</v>
          </cell>
          <cell r="L293">
            <v>386.17189057393199</v>
          </cell>
          <cell r="M293">
            <v>501.89033706530404</v>
          </cell>
          <cell r="N293">
            <v>331.91259923244706</v>
          </cell>
          <cell r="O293">
            <v>199.86857447334779</v>
          </cell>
          <cell r="P293">
            <v>129.97564063402922</v>
          </cell>
          <cell r="Q293">
            <v>1233.313544373907</v>
          </cell>
          <cell r="R293">
            <v>1304.1335152503912</v>
          </cell>
          <cell r="S293">
            <v>1596.0820141635011</v>
          </cell>
          <cell r="T293">
            <v>1608.4384926234443</v>
          </cell>
          <cell r="U293">
            <v>1681.9882715193021</v>
          </cell>
          <cell r="V293">
            <v>1782.8972453757553</v>
          </cell>
          <cell r="W293">
            <v>1536.5663426198907</v>
          </cell>
          <cell r="X293">
            <v>1300.0813149183207</v>
          </cell>
          <cell r="Y293">
            <v>1504.4801840768505</v>
          </cell>
          <cell r="Z293">
            <v>1540.4815495414207</v>
          </cell>
          <cell r="AA293">
            <v>1918.630902401517</v>
          </cell>
          <cell r="AB293">
            <v>1071.736714725927</v>
          </cell>
          <cell r="AC293">
            <v>954.10619262019861</v>
          </cell>
          <cell r="AD293">
            <v>1007.3722765201663</v>
          </cell>
          <cell r="AE293">
            <v>4808.2786878610414</v>
          </cell>
          <cell r="AF293">
            <v>4695.166417821144</v>
          </cell>
          <cell r="AG293">
            <v>3338.8065982863641</v>
          </cell>
          <cell r="AH293">
            <v>2692.7317358808846</v>
          </cell>
          <cell r="AI293">
            <v>2356.3682289267103</v>
          </cell>
          <cell r="AJ293">
            <v>2360.3277518346481</v>
          </cell>
          <cell r="AK293">
            <v>1611.1776638505812</v>
          </cell>
          <cell r="AL293">
            <v>1310.6222850599393</v>
          </cell>
          <cell r="AM293">
            <v>512.46506637506695</v>
          </cell>
          <cell r="AN293">
            <v>514.00528821926412</v>
          </cell>
          <cell r="AO293">
            <v>797.48783196715397</v>
          </cell>
          <cell r="AP293">
            <v>504.01726483344282</v>
          </cell>
          <cell r="AQ293">
            <v>333.26326097138389</v>
          </cell>
          <cell r="AR293">
            <v>594.47801297194087</v>
          </cell>
        </row>
        <row r="294">
          <cell r="B294">
            <v>1292</v>
          </cell>
          <cell r="C294">
            <v>1556.3391006024408</v>
          </cell>
          <cell r="D294">
            <v>1563.4948936333133</v>
          </cell>
          <cell r="E294">
            <v>1335.4321129553211</v>
          </cell>
          <cell r="F294">
            <v>1085.1411882495565</v>
          </cell>
          <cell r="G294">
            <v>1284.8299293144721</v>
          </cell>
          <cell r="H294">
            <v>1349.174692533544</v>
          </cell>
          <cell r="I294">
            <v>1138.9912176493167</v>
          </cell>
          <cell r="J294">
            <v>1747.395823922199</v>
          </cell>
          <cell r="K294">
            <v>811.632745766217</v>
          </cell>
          <cell r="L294">
            <v>948.66509915415782</v>
          </cell>
          <cell r="M294">
            <v>1037.9767722666622</v>
          </cell>
          <cell r="N294">
            <v>1283.856983987052</v>
          </cell>
          <cell r="O294">
            <v>454.44233712276844</v>
          </cell>
          <cell r="P294">
            <v>552.1508559533296</v>
          </cell>
          <cell r="Q294">
            <v>3860.3866285565809</v>
          </cell>
          <cell r="R294">
            <v>4435.3363374970086</v>
          </cell>
          <cell r="S294">
            <v>3907.1225979727265</v>
          </cell>
          <cell r="T294">
            <v>3071.532692411412</v>
          </cell>
          <cell r="U294">
            <v>3408.0212215944412</v>
          </cell>
          <cell r="V294">
            <v>3824.0687273221706</v>
          </cell>
          <cell r="W294">
            <v>5020.0853112459281</v>
          </cell>
          <cell r="X294">
            <v>5453.0102898439918</v>
          </cell>
          <cell r="Y294">
            <v>3900.2981434002004</v>
          </cell>
          <cell r="Z294">
            <v>3784.3279576069494</v>
          </cell>
          <cell r="AA294">
            <v>3967.9869568532349</v>
          </cell>
          <cell r="AB294">
            <v>4145.5391249929689</v>
          </cell>
          <cell r="AC294">
            <v>2169.3567844776294</v>
          </cell>
          <cell r="AD294">
            <v>4279.4285300767242</v>
          </cell>
          <cell r="AE294">
            <v>15050.361554583647</v>
          </cell>
          <cell r="AF294">
            <v>15968.182689913841</v>
          </cell>
          <cell r="AG294">
            <v>8173.2182899523423</v>
          </cell>
          <cell r="AH294">
            <v>5142.1385378322766</v>
          </cell>
          <cell r="AI294">
            <v>4774.4405035710024</v>
          </cell>
          <cell r="AJ294">
            <v>5062.5775352068777</v>
          </cell>
          <cell r="AK294">
            <v>5263.8464736336282</v>
          </cell>
          <cell r="AL294">
            <v>5497.2229233059188</v>
          </cell>
          <cell r="AM294">
            <v>1328.5429533035547</v>
          </cell>
          <cell r="AN294">
            <v>1262.6990457269853</v>
          </cell>
          <cell r="AO294">
            <v>1649.3121796036853</v>
          </cell>
          <cell r="AP294">
            <v>1949.5677084957415</v>
          </cell>
          <cell r="AQ294">
            <v>757.74260957260356</v>
          </cell>
          <cell r="AR294">
            <v>2525.408161919489</v>
          </cell>
        </row>
        <row r="295">
          <cell r="B295">
            <v>1293</v>
          </cell>
          <cell r="C295">
            <v>1607.8687216913904</v>
          </cell>
          <cell r="D295">
            <v>1643.6661876467899</v>
          </cell>
          <cell r="E295">
            <v>1802.5570680700446</v>
          </cell>
          <cell r="F295">
            <v>1550.5675494964198</v>
          </cell>
          <cell r="G295">
            <v>1487.2934444587595</v>
          </cell>
          <cell r="H295">
            <v>1497.3111385057598</v>
          </cell>
          <cell r="I295">
            <v>837.4677555801278</v>
          </cell>
          <cell r="J295">
            <v>1051.0121715275268</v>
          </cell>
          <cell r="K295">
            <v>765.15387582862684</v>
          </cell>
          <cell r="L295">
            <v>1393.6534748495615</v>
          </cell>
          <cell r="M295">
            <v>1547.2812948390754</v>
          </cell>
          <cell r="N295">
            <v>1304.336061936182</v>
          </cell>
          <cell r="O295">
            <v>784.85590415634226</v>
          </cell>
          <cell r="P295">
            <v>610.75209877347299</v>
          </cell>
          <cell r="Q295">
            <v>3988.2021285008836</v>
          </cell>
          <cell r="R295">
            <v>4662.7669834237149</v>
          </cell>
          <cell r="S295">
            <v>5273.8071718270576</v>
          </cell>
          <cell r="T295">
            <v>4388.9394040540428</v>
          </cell>
          <cell r="U295">
            <v>3945.0572451703342</v>
          </cell>
          <cell r="V295">
            <v>4243.9431539282832</v>
          </cell>
          <cell r="W295">
            <v>3691.1255445029346</v>
          </cell>
          <cell r="X295">
            <v>3279.8408395109313</v>
          </cell>
          <cell r="Y295">
            <v>3676.9441066507538</v>
          </cell>
          <cell r="Z295">
            <v>5559.4348445954993</v>
          </cell>
          <cell r="AA295">
            <v>5914.9608744107218</v>
          </cell>
          <cell r="AB295">
            <v>4211.6655081811095</v>
          </cell>
          <cell r="AC295">
            <v>3746.6414139554868</v>
          </cell>
          <cell r="AD295">
            <v>4733.615692368604</v>
          </cell>
          <cell r="AE295">
            <v>15548.671613014481</v>
          </cell>
          <cell r="AF295">
            <v>16786.982850059576</v>
          </cell>
          <cell r="AG295">
            <v>11032.153753461418</v>
          </cell>
          <cell r="AH295">
            <v>7347.6458530150667</v>
          </cell>
          <cell r="AI295">
            <v>5526.7968934287701</v>
          </cell>
          <cell r="AJ295">
            <v>5618.4375344157497</v>
          </cell>
          <cell r="AK295">
            <v>3870.3561745544503</v>
          </cell>
          <cell r="AL295">
            <v>3306.4335641057914</v>
          </cell>
          <cell r="AM295">
            <v>1252.4627613014395</v>
          </cell>
          <cell r="AN295">
            <v>1854.9906751451779</v>
          </cell>
          <cell r="AO295">
            <v>2458.580917257209</v>
          </cell>
          <cell r="AP295">
            <v>1980.6656809080591</v>
          </cell>
          <cell r="AQ295">
            <v>1308.6781586400207</v>
          </cell>
          <cell r="AR295">
            <v>2793.436464911244</v>
          </cell>
        </row>
        <row r="296">
          <cell r="B296">
            <v>1294</v>
          </cell>
          <cell r="C296">
            <v>629.94319022379091</v>
          </cell>
          <cell r="D296">
            <v>603.29730783664365</v>
          </cell>
          <cell r="E296">
            <v>700.85044991009238</v>
          </cell>
          <cell r="F296">
            <v>732.88313612383274</v>
          </cell>
          <cell r="G296">
            <v>804.51438067126787</v>
          </cell>
          <cell r="H296">
            <v>797.37193180173335</v>
          </cell>
          <cell r="I296">
            <v>440.9273700262309</v>
          </cell>
          <cell r="J296">
            <v>543.42198256249742</v>
          </cell>
          <cell r="K296">
            <v>394.38794899219909</v>
          </cell>
          <cell r="L296">
            <v>478.9083183482598</v>
          </cell>
          <cell r="M296">
            <v>623.54148915249857</v>
          </cell>
          <cell r="N296">
            <v>420.67033124991241</v>
          </cell>
          <cell r="O296">
            <v>243.06984354659429</v>
          </cell>
          <cell r="P296">
            <v>159.5448052513425</v>
          </cell>
          <cell r="Q296">
            <v>1562.5285436502022</v>
          </cell>
          <cell r="R296">
            <v>1711.4392139419078</v>
          </cell>
          <cell r="S296">
            <v>2050.5038062797339</v>
          </cell>
          <cell r="T296">
            <v>2074.4531096018654</v>
          </cell>
          <cell r="U296">
            <v>2133.98055248331</v>
          </cell>
          <cell r="V296">
            <v>2260.0520787426967</v>
          </cell>
          <cell r="W296">
            <v>1943.3802291849547</v>
          </cell>
          <cell r="X296">
            <v>1695.8296580962058</v>
          </cell>
          <cell r="Y296">
            <v>1895.2298231653158</v>
          </cell>
          <cell r="Z296">
            <v>1910.4172166465912</v>
          </cell>
          <cell r="AA296">
            <v>2383.6800226376545</v>
          </cell>
          <cell r="AB296">
            <v>1358.3330064572451</v>
          </cell>
          <cell r="AC296">
            <v>1160.334702832205</v>
          </cell>
          <cell r="AD296">
            <v>1236.5471936818656</v>
          </cell>
          <cell r="AE296">
            <v>6091.7783072120865</v>
          </cell>
          <cell r="AF296">
            <v>6161.5561823050484</v>
          </cell>
          <cell r="AG296">
            <v>4289.4009063852272</v>
          </cell>
          <cell r="AH296">
            <v>3472.899802162015</v>
          </cell>
          <cell r="AI296">
            <v>2989.5832570087186</v>
          </cell>
          <cell r="AJ296">
            <v>2992.0196780177903</v>
          </cell>
          <cell r="AK296">
            <v>2037.7452836126506</v>
          </cell>
          <cell r="AL296">
            <v>1709.5793286638398</v>
          </cell>
          <cell r="AM296">
            <v>645.56455272980054</v>
          </cell>
          <cell r="AN296">
            <v>637.43999553502761</v>
          </cell>
          <cell r="AO296">
            <v>990.78765539391998</v>
          </cell>
          <cell r="AP296">
            <v>638.79801563264095</v>
          </cell>
          <cell r="AQ296">
            <v>405.29757575743446</v>
          </cell>
          <cell r="AR296">
            <v>729.7204179425413</v>
          </cell>
        </row>
        <row r="297">
          <cell r="B297">
            <v>1295</v>
          </cell>
          <cell r="C297">
            <v>391.43785727890406</v>
          </cell>
          <cell r="D297">
            <v>347.42808477746809</v>
          </cell>
          <cell r="E297">
            <v>388.60218245709899</v>
          </cell>
          <cell r="F297">
            <v>406.19334713931579</v>
          </cell>
          <cell r="G297">
            <v>432.86059818365607</v>
          </cell>
          <cell r="H297">
            <v>429.18486399459505</v>
          </cell>
          <cell r="I297">
            <v>242.84841265960702</v>
          </cell>
          <cell r="J297">
            <v>278.0733788880305</v>
          </cell>
          <cell r="K297">
            <v>211.0935002709258</v>
          </cell>
          <cell r="L297">
            <v>235.95814445601962</v>
          </cell>
          <cell r="M297">
            <v>308.0137007161282</v>
          </cell>
          <cell r="N297">
            <v>208.66712012979428</v>
          </cell>
          <cell r="O297">
            <v>128.94868457477614</v>
          </cell>
          <cell r="P297">
            <v>84.86086683158284</v>
          </cell>
          <cell r="Q297">
            <v>970.93330724993712</v>
          </cell>
          <cell r="R297">
            <v>985.58710703528368</v>
          </cell>
          <cell r="S297">
            <v>1136.9476246453339</v>
          </cell>
          <cell r="T297">
            <v>1149.7454512725578</v>
          </cell>
          <cell r="U297">
            <v>1148.1660497970061</v>
          </cell>
          <cell r="V297">
            <v>1216.4713922700153</v>
          </cell>
          <cell r="W297">
            <v>1070.3504384941068</v>
          </cell>
          <cell r="X297">
            <v>867.76961215607798</v>
          </cell>
          <cell r="Y297">
            <v>1014.4090310369183</v>
          </cell>
          <cell r="Z297">
            <v>941.26262649077523</v>
          </cell>
          <cell r="AA297">
            <v>1177.4775502006164</v>
          </cell>
          <cell r="AB297">
            <v>673.78042989747371</v>
          </cell>
          <cell r="AC297">
            <v>615.55819271342523</v>
          </cell>
          <cell r="AD297">
            <v>657.71158496005819</v>
          </cell>
          <cell r="AE297">
            <v>3785.345543216496</v>
          </cell>
          <cell r="AF297">
            <v>3548.329548068617</v>
          </cell>
          <cell r="AG297">
            <v>2378.3541180127513</v>
          </cell>
          <cell r="AH297">
            <v>1924.8209235384841</v>
          </cell>
          <cell r="AI297">
            <v>1608.5141894777478</v>
          </cell>
          <cell r="AJ297">
            <v>1610.4524217169412</v>
          </cell>
          <cell r="AK297">
            <v>1122.3236323490044</v>
          </cell>
          <cell r="AL297">
            <v>874.80542865969107</v>
          </cell>
          <cell r="AM297">
            <v>345.53409006233039</v>
          </cell>
          <cell r="AN297">
            <v>314.06670710430581</v>
          </cell>
          <cell r="AO297">
            <v>489.42400412925969</v>
          </cell>
          <cell r="AP297">
            <v>316.8660406134079</v>
          </cell>
          <cell r="AQ297">
            <v>215.01058499364441</v>
          </cell>
          <cell r="AR297">
            <v>388.13364755909481</v>
          </cell>
        </row>
        <row r="298">
          <cell r="B298">
            <v>1296</v>
          </cell>
          <cell r="C298">
            <v>98.634863441654048</v>
          </cell>
          <cell r="D298">
            <v>82.979215480497771</v>
          </cell>
          <cell r="E298">
            <v>97.406524703524269</v>
          </cell>
          <cell r="F298">
            <v>106.76786967448994</v>
          </cell>
          <cell r="G298">
            <v>115.64364252384438</v>
          </cell>
          <cell r="H298">
            <v>104.87457250092756</v>
          </cell>
          <cell r="I298">
            <v>64.802636468238475</v>
          </cell>
          <cell r="J298">
            <v>74.731706542914864</v>
          </cell>
          <cell r="K298">
            <v>71.947164414686711</v>
          </cell>
          <cell r="L298">
            <v>86.858626783653762</v>
          </cell>
          <cell r="M298">
            <v>68.626983291117099</v>
          </cell>
          <cell r="N298">
            <v>67.41872175762694</v>
          </cell>
          <cell r="O298">
            <v>51.134847979508876</v>
          </cell>
          <cell r="P298">
            <v>35.031043289932654</v>
          </cell>
          <cell r="Q298">
            <v>244.65664827946202</v>
          </cell>
          <cell r="R298">
            <v>235.39618272905136</v>
          </cell>
          <cell r="S298">
            <v>284.98583354933976</v>
          </cell>
          <cell r="T298">
            <v>302.21044575159766</v>
          </cell>
          <cell r="U298">
            <v>306.74564693089428</v>
          </cell>
          <cell r="V298">
            <v>297.25399921263914</v>
          </cell>
          <cell r="W298">
            <v>285.61656878760471</v>
          </cell>
          <cell r="X298">
            <v>233.21147914924873</v>
          </cell>
          <cell r="Y298">
            <v>345.74183120790468</v>
          </cell>
          <cell r="Z298">
            <v>346.48848154085493</v>
          </cell>
          <cell r="AA298">
            <v>262.3478500320229</v>
          </cell>
          <cell r="AB298">
            <v>217.69321060614016</v>
          </cell>
          <cell r="AC298">
            <v>244.10078094817101</v>
          </cell>
          <cell r="AD298">
            <v>271.50704282519831</v>
          </cell>
          <cell r="AE298">
            <v>953.83477553783064</v>
          </cell>
          <cell r="AF298">
            <v>847.47783804983385</v>
          </cell>
          <cell r="AG298">
            <v>596.15519317242502</v>
          </cell>
          <cell r="AH298">
            <v>505.93893513623442</v>
          </cell>
          <cell r="AI298">
            <v>429.7328994670309</v>
          </cell>
          <cell r="AJ298">
            <v>393.52624808030214</v>
          </cell>
          <cell r="AK298">
            <v>299.48530258160741</v>
          </cell>
          <cell r="AL298">
            <v>235.10234182851843</v>
          </cell>
          <cell r="AM298">
            <v>117.76865681173074</v>
          </cell>
          <cell r="AN298">
            <v>115.61119435158392</v>
          </cell>
          <cell r="AO298">
            <v>109.04610046747707</v>
          </cell>
          <cell r="AP298">
            <v>102.37695049065864</v>
          </cell>
          <cell r="AQ298">
            <v>85.262859515714197</v>
          </cell>
          <cell r="AR298">
            <v>160.22375351063221</v>
          </cell>
        </row>
        <row r="299">
          <cell r="B299">
            <v>1297</v>
          </cell>
          <cell r="C299">
            <v>828.89747310819678</v>
          </cell>
          <cell r="D299">
            <v>759.39965923991247</v>
          </cell>
          <cell r="E299">
            <v>935.36336942358048</v>
          </cell>
          <cell r="F299">
            <v>996.05717996234819</v>
          </cell>
          <cell r="G299">
            <v>1133.8857935220533</v>
          </cell>
          <cell r="H299">
            <v>1113.9599287660581</v>
          </cell>
          <cell r="I299">
            <v>664.86961093285231</v>
          </cell>
          <cell r="J299">
            <v>841.84765672586934</v>
          </cell>
          <cell r="K299">
            <v>698.11203501855641</v>
          </cell>
          <cell r="L299">
            <v>835.28403682612839</v>
          </cell>
          <cell r="M299">
            <v>1028.816567890093</v>
          </cell>
          <cell r="N299">
            <v>787.40703731462463</v>
          </cell>
          <cell r="O299">
            <v>522.48692103277824</v>
          </cell>
          <cell r="P299">
            <v>322.46782974759213</v>
          </cell>
          <cell r="Q299">
            <v>2056.0202595903365</v>
          </cell>
          <cell r="R299">
            <v>2154.2717645098837</v>
          </cell>
          <cell r="S299">
            <v>2736.6268360157756</v>
          </cell>
          <cell r="T299">
            <v>2819.3770772821094</v>
          </cell>
          <cell r="U299">
            <v>3007.6407460786904</v>
          </cell>
          <cell r="V299">
            <v>3157.381583466371</v>
          </cell>
          <cell r="W299">
            <v>2930.4020224372357</v>
          </cell>
          <cell r="X299">
            <v>2627.1116548185187</v>
          </cell>
          <cell r="Y299">
            <v>3354.7747897945219</v>
          </cell>
          <cell r="Z299">
            <v>3332.0386044793777</v>
          </cell>
          <cell r="AA299">
            <v>3932.9692450320308</v>
          </cell>
          <cell r="AB299">
            <v>2542.5158107139255</v>
          </cell>
          <cell r="AC299">
            <v>2494.1790285641423</v>
          </cell>
          <cell r="AD299">
            <v>2499.2771735744836</v>
          </cell>
          <cell r="AE299">
            <v>8015.7381236069523</v>
          </cell>
          <cell r="AF299">
            <v>7755.8503982202392</v>
          </cell>
          <cell r="AG299">
            <v>5724.6856089194771</v>
          </cell>
          <cell r="AH299">
            <v>4719.9977905465184</v>
          </cell>
          <cell r="AI299">
            <v>4213.5306280605801</v>
          </cell>
          <cell r="AJ299">
            <v>4179.969089029948</v>
          </cell>
          <cell r="AK299">
            <v>3072.6940670868275</v>
          </cell>
          <cell r="AL299">
            <v>2648.4120959481415</v>
          </cell>
          <cell r="AM299">
            <v>1142.7235157506284</v>
          </cell>
          <cell r="AN299">
            <v>1111.7857683936425</v>
          </cell>
          <cell r="AO299">
            <v>1634.7569052954334</v>
          </cell>
          <cell r="AP299">
            <v>1195.6965242527162</v>
          </cell>
          <cell r="AQ299">
            <v>871.20096582017254</v>
          </cell>
          <cell r="AR299">
            <v>1474.8920162316422</v>
          </cell>
        </row>
        <row r="300">
          <cell r="B300">
            <v>1298</v>
          </cell>
          <cell r="C300">
            <v>428.62972827731153</v>
          </cell>
          <cell r="D300">
            <v>383.5116096924661</v>
          </cell>
          <cell r="E300">
            <v>501.85704505434887</v>
          </cell>
          <cell r="F300">
            <v>552.09293664760287</v>
          </cell>
          <cell r="G300">
            <v>628.93798773192418</v>
          </cell>
          <cell r="H300">
            <v>601.16173559529568</v>
          </cell>
          <cell r="I300">
            <v>370.22851933074605</v>
          </cell>
          <cell r="J300">
            <v>450.22322684377644</v>
          </cell>
          <cell r="K300">
            <v>390.68615660983653</v>
          </cell>
          <cell r="L300">
            <v>464.80708405772799</v>
          </cell>
          <cell r="M300">
            <v>554.30702842516098</v>
          </cell>
          <cell r="N300">
            <v>389.81679884845056</v>
          </cell>
          <cell r="O300">
            <v>288.231089374742</v>
          </cell>
          <cell r="P300">
            <v>181.94546406930084</v>
          </cell>
          <cell r="Q300">
            <v>1063.1850545957934</v>
          </cell>
          <cell r="R300">
            <v>1087.9491741531083</v>
          </cell>
          <cell r="S300">
            <v>1468.3015202804734</v>
          </cell>
          <cell r="T300">
            <v>1562.7196926309539</v>
          </cell>
          <cell r="U300">
            <v>1668.2628263500542</v>
          </cell>
          <cell r="V300">
            <v>1703.9185554509154</v>
          </cell>
          <cell r="W300">
            <v>1631.7761918589649</v>
          </cell>
          <cell r="X300">
            <v>1404.9889870946538</v>
          </cell>
          <cell r="Y300">
            <v>1877.440873629339</v>
          </cell>
          <cell r="Z300">
            <v>1854.1658638667695</v>
          </cell>
          <cell r="AA300">
            <v>2119.0099023892744</v>
          </cell>
          <cell r="AB300">
            <v>1258.7077932833549</v>
          </cell>
          <cell r="AC300">
            <v>1375.919491109287</v>
          </cell>
          <cell r="AD300">
            <v>1410.1628231869086</v>
          </cell>
          <cell r="AE300">
            <v>4145.0043766935914</v>
          </cell>
          <cell r="AF300">
            <v>3916.8554193618556</v>
          </cell>
          <cell r="AG300">
            <v>3071.5055747029742</v>
          </cell>
          <cell r="AH300">
            <v>2616.1926178289577</v>
          </cell>
          <cell r="AI300">
            <v>2337.1396745590409</v>
          </cell>
          <cell r="AJ300">
            <v>2255.7700752121486</v>
          </cell>
          <cell r="AK300">
            <v>1711.0106344277096</v>
          </cell>
          <cell r="AL300">
            <v>1416.3805414476967</v>
          </cell>
          <cell r="AM300">
            <v>639.50517401469244</v>
          </cell>
          <cell r="AN300">
            <v>618.67086921415546</v>
          </cell>
          <cell r="AO300">
            <v>880.77629254180897</v>
          </cell>
          <cell r="AP300">
            <v>591.946184616295</v>
          </cell>
          <cell r="AQ300">
            <v>480.59997931875972</v>
          </cell>
          <cell r="AR300">
            <v>832.17576325495975</v>
          </cell>
        </row>
        <row r="301">
          <cell r="B301">
            <v>1299</v>
          </cell>
          <cell r="C301">
            <v>1715.7780061591129</v>
          </cell>
          <cell r="D301">
            <v>1670.4300090735301</v>
          </cell>
          <cell r="E301">
            <v>1672.6260900905183</v>
          </cell>
          <cell r="F301">
            <v>1607.4393772020762</v>
          </cell>
          <cell r="G301">
            <v>1353.2029947345907</v>
          </cell>
          <cell r="H301">
            <v>1596.996689316602</v>
          </cell>
          <cell r="I301">
            <v>872.59726653241478</v>
          </cell>
          <cell r="J301">
            <v>965.78777440811598</v>
          </cell>
          <cell r="K301">
            <v>746.7960555518124</v>
          </cell>
          <cell r="L301">
            <v>952.86347401912633</v>
          </cell>
          <cell r="M301">
            <v>1030.2993264161623</v>
          </cell>
          <cell r="N301">
            <v>892.82480847682564</v>
          </cell>
          <cell r="O301">
            <v>457.51013397183948</v>
          </cell>
          <cell r="P301">
            <v>312.62554950870987</v>
          </cell>
          <cell r="Q301">
            <v>4255.8633076713195</v>
          </cell>
          <cell r="R301">
            <v>4738.6908320961247</v>
          </cell>
          <cell r="S301">
            <v>4893.6633552184703</v>
          </cell>
          <cell r="T301">
            <v>4549.9172380600439</v>
          </cell>
          <cell r="U301">
            <v>3589.381300948723</v>
          </cell>
          <cell r="V301">
            <v>4526.4895132183347</v>
          </cell>
          <cell r="W301">
            <v>3845.9582940361502</v>
          </cell>
          <cell r="X301">
            <v>3013.8853484449364</v>
          </cell>
          <cell r="Y301">
            <v>3588.7256695361457</v>
          </cell>
          <cell r="Z301">
            <v>3801.0757302320631</v>
          </cell>
          <cell r="AA301">
            <v>3938.6375476846606</v>
          </cell>
          <cell r="AB301">
            <v>2882.9069136740873</v>
          </cell>
          <cell r="AC301">
            <v>2184.0014277343898</v>
          </cell>
          <cell r="AD301">
            <v>2422.9948778917924</v>
          </cell>
          <cell r="AE301">
            <v>16592.19339159537</v>
          </cell>
          <cell r="AF301">
            <v>17060.325341782896</v>
          </cell>
          <cell r="AG301">
            <v>10236.939803346388</v>
          </cell>
          <cell r="AH301">
            <v>7617.143334199016</v>
          </cell>
          <cell r="AI301">
            <v>5028.5154791355117</v>
          </cell>
          <cell r="AJ301">
            <v>5992.4927497355757</v>
          </cell>
          <cell r="AK301">
            <v>4032.7071650461112</v>
          </cell>
          <cell r="AL301">
            <v>3038.3217241574939</v>
          </cell>
          <cell r="AM301">
            <v>1222.4132679881175</v>
          </cell>
          <cell r="AN301">
            <v>1268.2871968462018</v>
          </cell>
          <cell r="AO301">
            <v>1637.1129615789641</v>
          </cell>
          <cell r="AP301">
            <v>1355.775945187263</v>
          </cell>
          <cell r="AQ301">
            <v>762.85789087489502</v>
          </cell>
          <cell r="AR301">
            <v>1429.8757410974549</v>
          </cell>
        </row>
        <row r="302">
          <cell r="B302">
            <v>1300</v>
          </cell>
          <cell r="C302">
            <v>1136.8245415042861</v>
          </cell>
          <cell r="D302">
            <v>1046.4664150307403</v>
          </cell>
          <cell r="E302">
            <v>1216.4209897909252</v>
          </cell>
          <cell r="F302">
            <v>1829.6744071035646</v>
          </cell>
          <cell r="G302">
            <v>1558.1054381329786</v>
          </cell>
          <cell r="H302">
            <v>1605.3268521685791</v>
          </cell>
          <cell r="I302">
            <v>938.29473228132417</v>
          </cell>
          <cell r="J302">
            <v>1261.7810911121555</v>
          </cell>
          <cell r="K302">
            <v>916.74022361653795</v>
          </cell>
          <cell r="L302">
            <v>1119.6477569772987</v>
          </cell>
          <cell r="M302">
            <v>1277.4246222424513</v>
          </cell>
          <cell r="N302">
            <v>1009.5651222370774</v>
          </cell>
          <cell r="O302">
            <v>639.87079366018668</v>
          </cell>
          <cell r="P302">
            <v>381.15649820459589</v>
          </cell>
          <cell r="Q302">
            <v>2819.8110921580924</v>
          </cell>
          <cell r="R302">
            <v>2968.6253120853653</v>
          </cell>
          <cell r="S302">
            <v>3558.9274001676517</v>
          </cell>
          <cell r="T302">
            <v>5178.9617966234855</v>
          </cell>
          <cell r="U302">
            <v>4132.886600386174</v>
          </cell>
          <cell r="V302">
            <v>4550.1003290986182</v>
          </cell>
          <cell r="W302">
            <v>4135.518808359383</v>
          </cell>
          <cell r="X302">
            <v>3937.5768095411845</v>
          </cell>
          <cell r="Y302">
            <v>4405.3917375849369</v>
          </cell>
          <cell r="Z302">
            <v>4466.3963217145538</v>
          </cell>
          <cell r="AA302">
            <v>4883.3503550877258</v>
          </cell>
          <cell r="AB302">
            <v>3259.8581973397759</v>
          </cell>
          <cell r="AC302">
            <v>3054.5306500367096</v>
          </cell>
          <cell r="AD302">
            <v>2954.1419256239565</v>
          </cell>
          <cell r="AE302">
            <v>10993.504158020805</v>
          </cell>
          <cell r="AF302">
            <v>10687.701611380575</v>
          </cell>
          <cell r="AG302">
            <v>7444.8369075379178</v>
          </cell>
          <cell r="AH302">
            <v>8670.2443721903437</v>
          </cell>
          <cell r="AI302">
            <v>5789.9349500875169</v>
          </cell>
          <cell r="AJ302">
            <v>6023.7504479064783</v>
          </cell>
          <cell r="AK302">
            <v>4336.3279200180232</v>
          </cell>
          <cell r="AL302">
            <v>3969.5024122734349</v>
          </cell>
          <cell r="AM302">
            <v>1500.5909636456304</v>
          </cell>
          <cell r="AN302">
            <v>1490.2816131278971</v>
          </cell>
          <cell r="AO302">
            <v>2029.7872209503007</v>
          </cell>
          <cell r="AP302">
            <v>1533.0489193777769</v>
          </cell>
          <cell r="AQ302">
            <v>1066.9282445098809</v>
          </cell>
          <cell r="AR302">
            <v>1743.3201835258928</v>
          </cell>
        </row>
        <row r="303">
          <cell r="B303">
            <v>1301</v>
          </cell>
          <cell r="C303">
            <v>275.65622985287524</v>
          </cell>
          <cell r="D303">
            <v>253.58871376236058</v>
          </cell>
          <cell r="E303">
            <v>294.8518210292508</v>
          </cell>
          <cell r="F303">
            <v>312.93333053001419</v>
          </cell>
          <cell r="G303">
            <v>370.22112712225049</v>
          </cell>
          <cell r="H303">
            <v>413.9424872876308</v>
          </cell>
          <cell r="I303">
            <v>239.01799427684756</v>
          </cell>
          <cell r="J303">
            <v>302.86641562248178</v>
          </cell>
          <cell r="K303">
            <v>264.88373028289885</v>
          </cell>
          <cell r="L303">
            <v>285.85372690881064</v>
          </cell>
          <cell r="M303">
            <v>274.83815344628135</v>
          </cell>
          <cell r="N303">
            <v>235.90992455284362</v>
          </cell>
          <cell r="O303">
            <v>105.44117615087633</v>
          </cell>
          <cell r="P303">
            <v>61.915530843184627</v>
          </cell>
          <cell r="Q303">
            <v>683.74535047692552</v>
          </cell>
          <cell r="R303">
            <v>719.38273767916371</v>
          </cell>
          <cell r="S303">
            <v>862.65876177513951</v>
          </cell>
          <cell r="T303">
            <v>885.76948850187341</v>
          </cell>
          <cell r="U303">
            <v>982.01437336413949</v>
          </cell>
          <cell r="V303">
            <v>1173.2687614930398</v>
          </cell>
          <cell r="W303">
            <v>1053.4679316220149</v>
          </cell>
          <cell r="X303">
            <v>945.13999531630623</v>
          </cell>
          <cell r="Y303">
            <v>1272.897781451627</v>
          </cell>
          <cell r="Z303">
            <v>1140.3015157737636</v>
          </cell>
          <cell r="AA303">
            <v>1050.6537691965832</v>
          </cell>
          <cell r="AB303">
            <v>761.74670107789484</v>
          </cell>
          <cell r="AC303">
            <v>503.34115499544657</v>
          </cell>
          <cell r="AD303">
            <v>479.87445149875043</v>
          </cell>
          <cell r="AE303">
            <v>2665.6953632105392</v>
          </cell>
          <cell r="AF303">
            <v>2589.9354874435153</v>
          </cell>
          <cell r="AG303">
            <v>1804.5756673687638</v>
          </cell>
          <cell r="AH303">
            <v>1482.8914026259652</v>
          </cell>
          <cell r="AI303">
            <v>1375.7453062704521</v>
          </cell>
          <cell r="AJ303">
            <v>1553.2576682673844</v>
          </cell>
          <cell r="AK303">
            <v>1104.6213586315282</v>
          </cell>
          <cell r="AL303">
            <v>952.80312558051173</v>
          </cell>
          <cell r="AM303">
            <v>433.58207902255924</v>
          </cell>
          <cell r="AN303">
            <v>380.4790842491019</v>
          </cell>
          <cell r="AO303">
            <v>436.70911142728772</v>
          </cell>
          <cell r="AP303">
            <v>358.23489435216487</v>
          </cell>
          <cell r="AQ303">
            <v>175.81388318444723</v>
          </cell>
          <cell r="AR303">
            <v>283.18707696465606</v>
          </cell>
        </row>
        <row r="304">
          <cell r="B304">
            <v>1302</v>
          </cell>
          <cell r="C304">
            <v>533.40225867457468</v>
          </cell>
          <cell r="D304">
            <v>536.26044903357445</v>
          </cell>
          <cell r="E304">
            <v>466.74752273885969</v>
          </cell>
          <cell r="F304">
            <v>465.25178040233669</v>
          </cell>
          <cell r="G304">
            <v>566.03083787867126</v>
          </cell>
          <cell r="H304">
            <v>630.8245344733798</v>
          </cell>
          <cell r="I304">
            <v>313.015714340746</v>
          </cell>
          <cell r="J304">
            <v>379.97737836932839</v>
          </cell>
          <cell r="K304">
            <v>275.32441017436554</v>
          </cell>
          <cell r="L304">
            <v>390.27265554754985</v>
          </cell>
          <cell r="M304">
            <v>400.06642150687151</v>
          </cell>
          <cell r="N304">
            <v>319.14363684077426</v>
          </cell>
          <cell r="O304">
            <v>177.7452710734037</v>
          </cell>
          <cell r="P304">
            <v>105.33704829206891</v>
          </cell>
          <cell r="Q304">
            <v>1323.0657420559169</v>
          </cell>
          <cell r="R304">
            <v>1521.268451624956</v>
          </cell>
          <cell r="S304">
            <v>1365.5803061415522</v>
          </cell>
          <cell r="T304">
            <v>1316.91255403693</v>
          </cell>
          <cell r="U304">
            <v>1501.4011298729995</v>
          </cell>
          <cell r="V304">
            <v>1787.9940885766662</v>
          </cell>
          <cell r="W304">
            <v>1379.6116821639421</v>
          </cell>
          <cell r="X304">
            <v>1185.7762996737856</v>
          </cell>
          <cell r="Y304">
            <v>1323.0704298679746</v>
          </cell>
          <cell r="Z304">
            <v>1556.8399457247249</v>
          </cell>
          <cell r="AA304">
            <v>1529.3775206044663</v>
          </cell>
          <cell r="AB304">
            <v>1030.5060840244805</v>
          </cell>
          <cell r="AC304">
            <v>848.49688995357633</v>
          </cell>
          <cell r="AD304">
            <v>816.41161083928773</v>
          </cell>
          <cell r="AE304">
            <v>5158.192609808747</v>
          </cell>
          <cell r="AF304">
            <v>5476.8997675739483</v>
          </cell>
          <cell r="AG304">
            <v>2856.6254717336014</v>
          </cell>
          <cell r="AH304">
            <v>2204.6800321542514</v>
          </cell>
          <cell r="AI304">
            <v>2103.3760943598836</v>
          </cell>
          <cell r="AJ304">
            <v>2367.0753198647531</v>
          </cell>
          <cell r="AK304">
            <v>1446.6017284355796</v>
          </cell>
          <cell r="AL304">
            <v>1195.3904925908539</v>
          </cell>
          <cell r="AM304">
            <v>450.67218753513714</v>
          </cell>
          <cell r="AN304">
            <v>519.46351791861196</v>
          </cell>
          <cell r="AO304">
            <v>635.69285871478985</v>
          </cell>
          <cell r="AP304">
            <v>484.62728833271694</v>
          </cell>
          <cell r="AQ304">
            <v>296.37459923978275</v>
          </cell>
          <cell r="AR304">
            <v>481.78688603134827</v>
          </cell>
        </row>
        <row r="305">
          <cell r="B305">
            <v>1303</v>
          </cell>
          <cell r="C305">
            <v>484.78820020311957</v>
          </cell>
          <cell r="D305">
            <v>489.89319812868541</v>
          </cell>
          <cell r="E305">
            <v>489.836569148335</v>
          </cell>
          <cell r="F305">
            <v>517.64795096197759</v>
          </cell>
          <cell r="G305">
            <v>547.76266947191766</v>
          </cell>
          <cell r="H305">
            <v>555.36637488909548</v>
          </cell>
          <cell r="I305">
            <v>290.77037865898154</v>
          </cell>
          <cell r="J305">
            <v>373.9376722037324</v>
          </cell>
          <cell r="K305">
            <v>282.13593136506108</v>
          </cell>
          <cell r="L305">
            <v>360.02285783260163</v>
          </cell>
          <cell r="M305">
            <v>409.27892748029473</v>
          </cell>
          <cell r="N305">
            <v>348.87717747010572</v>
          </cell>
          <cell r="O305">
            <v>245.77872427414985</v>
          </cell>
          <cell r="P305">
            <v>131.73936697666207</v>
          </cell>
          <cell r="Q305">
            <v>1202.4820844131652</v>
          </cell>
          <cell r="R305">
            <v>1389.7334183826106</v>
          </cell>
          <cell r="S305">
            <v>1433.1327740782883</v>
          </cell>
          <cell r="T305">
            <v>1465.2218732055337</v>
          </cell>
          <cell r="U305">
            <v>1452.9446733495311</v>
          </cell>
          <cell r="V305">
            <v>1574.1172719683727</v>
          </cell>
          <cell r="W305">
            <v>1281.5657260851626</v>
          </cell>
          <cell r="X305">
            <v>1166.9284923151163</v>
          </cell>
          <cell r="Y305">
            <v>1355.8031696352948</v>
          </cell>
          <cell r="Z305">
            <v>1436.1702222293618</v>
          </cell>
          <cell r="AA305">
            <v>1564.5951714413434</v>
          </cell>
          <cell r="AB305">
            <v>1126.5148743654961</v>
          </cell>
          <cell r="AC305">
            <v>1173.2659997308824</v>
          </cell>
          <cell r="AD305">
            <v>1021.0419842613219</v>
          </cell>
          <cell r="AE305">
            <v>4688.0770955561957</v>
          </cell>
          <cell r="AF305">
            <v>5003.3448258256149</v>
          </cell>
          <cell r="AG305">
            <v>2997.9368978860407</v>
          </cell>
          <cell r="AH305">
            <v>2452.9687993552993</v>
          </cell>
          <cell r="AI305">
            <v>2035.4914030266132</v>
          </cell>
          <cell r="AJ305">
            <v>2083.9297897317415</v>
          </cell>
          <cell r="AK305">
            <v>1343.7949376818121</v>
          </cell>
          <cell r="AL305">
            <v>1176.3898685027054</v>
          </cell>
          <cell r="AM305">
            <v>461.82180973357794</v>
          </cell>
          <cell r="AN305">
            <v>479.20021452297118</v>
          </cell>
          <cell r="AO305">
            <v>650.33123860209537</v>
          </cell>
          <cell r="AP305">
            <v>529.77838490592785</v>
          </cell>
          <cell r="AQ305">
            <v>409.81439600907487</v>
          </cell>
          <cell r="AR305">
            <v>602.5448824751802</v>
          </cell>
        </row>
        <row r="306">
          <cell r="B306">
            <v>1304</v>
          </cell>
          <cell r="C306">
            <v>396.7831697893929</v>
          </cell>
          <cell r="D306">
            <v>354.204333813689</v>
          </cell>
          <cell r="E306">
            <v>379.3132647261213</v>
          </cell>
          <cell r="F306">
            <v>400.4630616419235</v>
          </cell>
          <cell r="G306">
            <v>505.3111002153949</v>
          </cell>
          <cell r="H306">
            <v>494.61029355241078</v>
          </cell>
          <cell r="I306">
            <v>328.64388607696992</v>
          </cell>
          <cell r="J306">
            <v>324.78747215333897</v>
          </cell>
          <cell r="K306">
            <v>252.98488113740538</v>
          </cell>
          <cell r="L306">
            <v>372.28481292786199</v>
          </cell>
          <cell r="M306">
            <v>277.51800972910172</v>
          </cell>
          <cell r="N306">
            <v>366.62175373563554</v>
          </cell>
          <cell r="O306">
            <v>231.08217509206131</v>
          </cell>
          <cell r="P306">
            <v>89.445519898980322</v>
          </cell>
          <cell r="Q306">
            <v>984.19196851017273</v>
          </cell>
          <cell r="R306">
            <v>1004.8100310785063</v>
          </cell>
          <cell r="S306">
            <v>1109.7706981469171</v>
          </cell>
          <cell r="T306">
            <v>1133.5256639926342</v>
          </cell>
          <cell r="U306">
            <v>1340.3415609723093</v>
          </cell>
          <cell r="V306">
            <v>1401.9116770072283</v>
          </cell>
          <cell r="W306">
            <v>1448.4925955186243</v>
          </cell>
          <cell r="X306">
            <v>1013.5479342563835</v>
          </cell>
          <cell r="Y306">
            <v>1215.7179061042432</v>
          </cell>
          <cell r="Z306">
            <v>1485.0844908403694</v>
          </cell>
          <cell r="AA306">
            <v>1060.8983479391802</v>
          </cell>
          <cell r="AB306">
            <v>1183.8116263267079</v>
          </cell>
          <cell r="AC306">
            <v>1103.1095550685534</v>
          </cell>
          <cell r="AD306">
            <v>693.24480006890678</v>
          </cell>
          <cell r="AE306">
            <v>3837.0366469572914</v>
          </cell>
          <cell r="AF306">
            <v>3617.5362867687854</v>
          </cell>
          <cell r="AG306">
            <v>2321.5033417312998</v>
          </cell>
          <cell r="AH306">
            <v>1897.6669253233267</v>
          </cell>
          <cell r="AI306">
            <v>1877.7409591163955</v>
          </cell>
          <cell r="AJ306">
            <v>1855.9516233723436</v>
          </cell>
          <cell r="AK306">
            <v>1518.8273043735944</v>
          </cell>
          <cell r="AL306">
            <v>1021.7657113980903</v>
          </cell>
          <cell r="AM306">
            <v>414.10512683312561</v>
          </cell>
          <cell r="AN306">
            <v>495.52121021611657</v>
          </cell>
          <cell r="AO306">
            <v>440.96731808945731</v>
          </cell>
          <cell r="AP306">
            <v>556.72395074363021</v>
          </cell>
          <cell r="AQ306">
            <v>385.30919343605967</v>
          </cell>
          <cell r="AR306">
            <v>409.10277248417407</v>
          </cell>
        </row>
        <row r="307">
          <cell r="B307">
            <v>1305</v>
          </cell>
          <cell r="C307">
            <v>622.63279648820094</v>
          </cell>
          <cell r="D307">
            <v>578.53072209314973</v>
          </cell>
          <cell r="E307">
            <v>663.5804794789816</v>
          </cell>
          <cell r="F307">
            <v>713.52715694506401</v>
          </cell>
          <cell r="G307">
            <v>864.53015233341455</v>
          </cell>
          <cell r="H307">
            <v>889.50479819149905</v>
          </cell>
          <cell r="I307">
            <v>521.30604681994146</v>
          </cell>
          <cell r="J307">
            <v>639.8567983827453</v>
          </cell>
          <cell r="K307">
            <v>493.55833705318412</v>
          </cell>
          <cell r="L307">
            <v>623.55899609826122</v>
          </cell>
          <cell r="M307">
            <v>804.66691990968809</v>
          </cell>
          <cell r="N307">
            <v>577.04575302742739</v>
          </cell>
          <cell r="O307">
            <v>370.22835232802584</v>
          </cell>
          <cell r="P307">
            <v>233.8662304920382</v>
          </cell>
          <cell r="Q307">
            <v>1544.3956404702774</v>
          </cell>
          <cell r="R307">
            <v>1641.1811413692599</v>
          </cell>
          <cell r="S307">
            <v>1941.461690035492</v>
          </cell>
          <cell r="T307">
            <v>2019.6652870724065</v>
          </cell>
          <cell r="U307">
            <v>2293.172846177848</v>
          </cell>
          <cell r="V307">
            <v>2521.1912885644042</v>
          </cell>
          <cell r="W307">
            <v>2297.6479429802039</v>
          </cell>
          <cell r="X307">
            <v>1996.7689391496979</v>
          </cell>
          <cell r="Y307">
            <v>2371.7927544321992</v>
          </cell>
          <cell r="Z307">
            <v>2487.4444566960019</v>
          </cell>
          <cell r="AA307">
            <v>3076.0879512173051</v>
          </cell>
          <cell r="AB307">
            <v>1863.2649710385151</v>
          </cell>
          <cell r="AC307">
            <v>1767.3471908754016</v>
          </cell>
          <cell r="AD307">
            <v>1812.5731549598843</v>
          </cell>
          <cell r="AE307">
            <v>6021.0841578558166</v>
          </cell>
          <cell r="AF307">
            <v>5908.6117260308747</v>
          </cell>
          <cell r="AG307">
            <v>4061.2982562853872</v>
          </cell>
          <cell r="AH307">
            <v>3381.1779805682927</v>
          </cell>
          <cell r="AI307">
            <v>3212.602447750724</v>
          </cell>
          <cell r="AJ307">
            <v>3337.7345674389376</v>
          </cell>
          <cell r="AK307">
            <v>2409.215236883334</v>
          </cell>
          <cell r="AL307">
            <v>2012.9586047696603</v>
          </cell>
          <cell r="AM307">
            <v>807.89427750011021</v>
          </cell>
          <cell r="AN307">
            <v>829.97398136579329</v>
          </cell>
          <cell r="AO307">
            <v>1278.5902218535191</v>
          </cell>
          <cell r="AP307">
            <v>876.25785461959754</v>
          </cell>
          <cell r="AQ307">
            <v>617.32320013796561</v>
          </cell>
          <cell r="AR307">
            <v>1069.6491382997306</v>
          </cell>
        </row>
        <row r="308">
          <cell r="B308">
            <v>1306</v>
          </cell>
          <cell r="C308">
            <v>558.34109440100747</v>
          </cell>
          <cell r="D308">
            <v>526.48136186615113</v>
          </cell>
          <cell r="E308">
            <v>622.68879840488466</v>
          </cell>
          <cell r="F308">
            <v>670.68224773445161</v>
          </cell>
          <cell r="G308">
            <v>759.54092951730695</v>
          </cell>
          <cell r="H308">
            <v>758.1364954250862</v>
          </cell>
          <cell r="I308">
            <v>419.59647492330487</v>
          </cell>
          <cell r="J308">
            <v>483.0621922182184</v>
          </cell>
          <cell r="K308">
            <v>373.30573234825476</v>
          </cell>
          <cell r="L308">
            <v>445.03010210349214</v>
          </cell>
          <cell r="M308">
            <v>564.22228882606134</v>
          </cell>
          <cell r="N308">
            <v>372.1548006295136</v>
          </cell>
          <cell r="O308">
            <v>224.74667506732368</v>
          </cell>
          <cell r="P308">
            <v>147.60226329696567</v>
          </cell>
          <cell r="Q308">
            <v>1384.9247212030859</v>
          </cell>
          <cell r="R308">
            <v>1493.5270494381984</v>
          </cell>
          <cell r="S308">
            <v>1821.8234024402298</v>
          </cell>
          <cell r="T308">
            <v>1898.3911701475126</v>
          </cell>
          <cell r="U308">
            <v>2014.6881290706506</v>
          </cell>
          <cell r="V308">
            <v>2148.8440890871652</v>
          </cell>
          <cell r="W308">
            <v>1849.3646551202771</v>
          </cell>
          <cell r="X308">
            <v>1507.4678952178972</v>
          </cell>
          <cell r="Y308">
            <v>1793.9193094335035</v>
          </cell>
          <cell r="Z308">
            <v>1775.2733381553949</v>
          </cell>
          <cell r="AA308">
            <v>2156.914049183099</v>
          </cell>
          <cell r="AB308">
            <v>1201.677683578474</v>
          </cell>
          <cell r="AC308">
            <v>1072.8659821463198</v>
          </cell>
          <cell r="AD308">
            <v>1143.9868830164805</v>
          </cell>
          <cell r="AE308">
            <v>5399.3601640312754</v>
          </cell>
          <cell r="AF308">
            <v>5377.0246409803913</v>
          </cell>
          <cell r="AG308">
            <v>3811.0297234117224</v>
          </cell>
          <cell r="AH308">
            <v>3178.1495993885073</v>
          </cell>
          <cell r="AI308">
            <v>2822.46147545946</v>
          </cell>
          <cell r="AJ308">
            <v>2844.7945337249848</v>
          </cell>
          <cell r="AK308">
            <v>1939.1645788388964</v>
          </cell>
          <cell r="AL308">
            <v>1519.6903415299873</v>
          </cell>
          <cell r="AM308">
            <v>611.05555773368349</v>
          </cell>
          <cell r="AN308">
            <v>592.34716840209944</v>
          </cell>
          <cell r="AO308">
            <v>896.53132693187092</v>
          </cell>
          <cell r="AP308">
            <v>565.12601552844581</v>
          </cell>
          <cell r="AQ308">
            <v>374.74530462216364</v>
          </cell>
          <cell r="AR308">
            <v>675.09803965504227</v>
          </cell>
        </row>
        <row r="309">
          <cell r="B309">
            <v>1307</v>
          </cell>
          <cell r="C309">
            <v>1616.3686597771459</v>
          </cell>
          <cell r="D309">
            <v>1601.7829203653091</v>
          </cell>
          <cell r="E309">
            <v>1533.1101816984331</v>
          </cell>
          <cell r="F309">
            <v>1366.438354211806</v>
          </cell>
          <cell r="G309">
            <v>1341.760923520362</v>
          </cell>
          <cell r="H309">
            <v>1326.6219089365743</v>
          </cell>
          <cell r="I309">
            <v>765.0027213228218</v>
          </cell>
          <cell r="J309">
            <v>968.73024326728842</v>
          </cell>
          <cell r="K309">
            <v>716.50956430008</v>
          </cell>
          <cell r="L309">
            <v>897.24146593763305</v>
          </cell>
          <cell r="M309">
            <v>1062.9754603048584</v>
          </cell>
          <cell r="N309">
            <v>849.20045133306098</v>
          </cell>
          <cell r="O309">
            <v>736.06415949012751</v>
          </cell>
          <cell r="P309">
            <v>417.48521942190052</v>
          </cell>
          <cell r="Q309">
            <v>4009.285610447143</v>
          </cell>
          <cell r="R309">
            <v>4543.9521551418266</v>
          </cell>
          <cell r="S309">
            <v>4485.4765569774981</v>
          </cell>
          <cell r="T309">
            <v>3867.7548346466269</v>
          </cell>
          <cell r="U309">
            <v>3559.0311194753722</v>
          </cell>
          <cell r="V309">
            <v>3760.1456527607256</v>
          </cell>
          <cell r="W309">
            <v>3371.7370817851838</v>
          </cell>
          <cell r="X309">
            <v>3023.067763068429</v>
          </cell>
          <cell r="Y309">
            <v>3443.1840483836845</v>
          </cell>
          <cell r="Z309">
            <v>3579.1935081194201</v>
          </cell>
          <cell r="AA309">
            <v>4063.5521667156781</v>
          </cell>
          <cell r="AB309">
            <v>2742.0450563194472</v>
          </cell>
          <cell r="AC309">
            <v>3513.7258300151675</v>
          </cell>
          <cell r="AD309">
            <v>3235.7065820258986</v>
          </cell>
          <cell r="AE309">
            <v>15630.869086131152</v>
          </cell>
          <cell r="AF309">
            <v>16359.223433431747</v>
          </cell>
          <cell r="AG309">
            <v>9383.0633964910612</v>
          </cell>
          <cell r="AH309">
            <v>6475.1162308187413</v>
          </cell>
          <cell r="AI309">
            <v>4985.9966313070627</v>
          </cell>
          <cell r="AJ309">
            <v>4977.951566289541</v>
          </cell>
          <cell r="AK309">
            <v>3535.4591102695326</v>
          </cell>
          <cell r="AL309">
            <v>3047.578589169023</v>
          </cell>
          <cell r="AM309">
            <v>1172.8380078194393</v>
          </cell>
          <cell r="AN309">
            <v>1194.2527914606324</v>
          </cell>
          <cell r="AO309">
            <v>1689.0343022533791</v>
          </cell>
          <cell r="AP309">
            <v>1289.5313096459674</v>
          </cell>
          <cell r="AQ309">
            <v>1227.3222177233849</v>
          </cell>
          <cell r="AR309">
            <v>1909.4792106922541</v>
          </cell>
        </row>
        <row r="310">
          <cell r="B310">
            <v>1308</v>
          </cell>
          <cell r="C310">
            <v>1177.9784761295598</v>
          </cell>
          <cell r="D310">
            <v>1103.7226317991599</v>
          </cell>
          <cell r="E310">
            <v>1341.4067163513685</v>
          </cell>
          <cell r="F310">
            <v>1446.5697771609318</v>
          </cell>
          <cell r="G310">
            <v>107.89580884149495</v>
          </cell>
          <cell r="H310">
            <v>147.00062760971673</v>
          </cell>
          <cell r="I310">
            <v>108.42329447997861</v>
          </cell>
          <cell r="J310">
            <v>190.0026576479986</v>
          </cell>
          <cell r="K310">
            <v>132.62854272754859</v>
          </cell>
          <cell r="L310">
            <v>180.4671808954985</v>
          </cell>
          <cell r="M310">
            <v>197.73405463688147</v>
          </cell>
          <cell r="N310">
            <v>183.21133737738711</v>
          </cell>
          <cell r="O310">
            <v>78.835287790146211</v>
          </cell>
          <cell r="P310">
            <v>49.560237290680277</v>
          </cell>
          <cell r="Q310">
            <v>2921.8904519058506</v>
          </cell>
          <cell r="R310">
            <v>3131.0502613542662</v>
          </cell>
          <cell r="S310">
            <v>3924.602713746609</v>
          </cell>
          <cell r="T310">
            <v>4094.5698223577774</v>
          </cell>
          <cell r="U310">
            <v>286.19445878654636</v>
          </cell>
          <cell r="V310">
            <v>416.65508999686</v>
          </cell>
          <cell r="W310">
            <v>477.87391121343546</v>
          </cell>
          <cell r="X310">
            <v>592.93174051809581</v>
          </cell>
          <cell r="Y310">
            <v>637.34596917203817</v>
          </cell>
          <cell r="Z310">
            <v>719.90315518328873</v>
          </cell>
          <cell r="AA310">
            <v>755.89952558522248</v>
          </cell>
          <cell r="AB310">
            <v>591.58440286827511</v>
          </cell>
          <cell r="AC310">
            <v>376.33348051723937</v>
          </cell>
          <cell r="AD310">
            <v>384.11512204019175</v>
          </cell>
          <cell r="AE310">
            <v>11391.477578636088</v>
          </cell>
          <cell r="AF310">
            <v>11272.467019450951</v>
          </cell>
          <cell r="AG310">
            <v>8209.7845348988703</v>
          </cell>
          <cell r="AH310">
            <v>6854.8335270562111</v>
          </cell>
          <cell r="AI310">
            <v>400.94187420839785</v>
          </cell>
          <cell r="AJ310">
            <v>551.5980095956038</v>
          </cell>
          <cell r="AK310">
            <v>501.07811848282012</v>
          </cell>
          <cell r="AL310">
            <v>597.73919040688361</v>
          </cell>
          <cell r="AM310">
            <v>217.09660775362261</v>
          </cell>
          <cell r="AN310">
            <v>240.2067255398793</v>
          </cell>
          <cell r="AO310">
            <v>314.19314318841589</v>
          </cell>
          <cell r="AP310">
            <v>278.21082226155107</v>
          </cell>
          <cell r="AQ310">
            <v>131.45090546520663</v>
          </cell>
          <cell r="AR310">
            <v>226.6768699370262</v>
          </cell>
        </row>
        <row r="311">
          <cell r="B311">
            <v>1309</v>
          </cell>
          <cell r="C311">
            <v>403.52487452433792</v>
          </cell>
          <cell r="D311">
            <v>232.91552327662302</v>
          </cell>
          <cell r="E311">
            <v>116.72481466020024</v>
          </cell>
          <cell r="F311">
            <v>39.900676048225655</v>
          </cell>
          <cell r="G311">
            <v>119.49464600266712</v>
          </cell>
          <cell r="H311">
            <v>57.49855204805236</v>
          </cell>
          <cell r="I311">
            <v>70.186891347237065</v>
          </cell>
          <cell r="J311">
            <v>87.307880714342573</v>
          </cell>
          <cell r="K311">
            <v>40.503775270866555</v>
          </cell>
          <cell r="L311">
            <v>53.416136441308595</v>
          </cell>
          <cell r="M311">
            <v>188.23440678859538</v>
          </cell>
          <cell r="N311">
            <v>183.06738634029071</v>
          </cell>
          <cell r="O311">
            <v>44.697251411294054</v>
          </cell>
          <cell r="P311">
            <v>40.526762825464182</v>
          </cell>
          <cell r="Q311">
            <v>1000.9142797355246</v>
          </cell>
          <cell r="R311">
            <v>660.73684548804158</v>
          </cell>
          <cell r="S311">
            <v>341.50606135551612</v>
          </cell>
          <cell r="T311">
            <v>112.94035491283654</v>
          </cell>
          <cell r="U311">
            <v>316.96046313405083</v>
          </cell>
          <cell r="V311">
            <v>162.97253125936203</v>
          </cell>
          <cell r="W311">
            <v>309.34758480531298</v>
          </cell>
          <cell r="X311">
            <v>272.45731356456486</v>
          </cell>
          <cell r="Y311">
            <v>194.6407415345505</v>
          </cell>
          <cell r="Z311">
            <v>213.08276092630149</v>
          </cell>
          <cell r="AA311">
            <v>719.58418620206521</v>
          </cell>
          <cell r="AB311">
            <v>591.11958890238225</v>
          </cell>
          <cell r="AC311">
            <v>213.3698330364804</v>
          </cell>
          <cell r="AD311">
            <v>314.10145107445675</v>
          </cell>
          <cell r="AE311">
            <v>3902.2313681564792</v>
          </cell>
          <cell r="AF311">
            <v>2378.7974250143407</v>
          </cell>
          <cell r="AG311">
            <v>714.38853448027271</v>
          </cell>
          <cell r="AH311">
            <v>189.07659778734441</v>
          </cell>
          <cell r="AI311">
            <v>444.04326581917093</v>
          </cell>
          <cell r="AJ311">
            <v>215.754771799617</v>
          </cell>
          <cell r="AK311">
            <v>324.36862970370242</v>
          </cell>
          <cell r="AL311">
            <v>274.66637877778976</v>
          </cell>
          <cell r="AM311">
            <v>66.29969712163421</v>
          </cell>
          <cell r="AN311">
            <v>71.098330244256658</v>
          </cell>
          <cell r="AO311">
            <v>299.0985039664709</v>
          </cell>
          <cell r="AP311">
            <v>277.99222914952389</v>
          </cell>
          <cell r="AQ311">
            <v>74.528733699314017</v>
          </cell>
          <cell r="AR311">
            <v>185.35988219902964</v>
          </cell>
        </row>
        <row r="312">
          <cell r="B312">
            <v>1310</v>
          </cell>
          <cell r="C312">
            <v>201.68852587572789</v>
          </cell>
          <cell r="D312">
            <v>184.96293215054362</v>
          </cell>
          <cell r="E312">
            <v>178.8604927701152</v>
          </cell>
          <cell r="F312">
            <v>198.55300270224973</v>
          </cell>
          <cell r="G312">
            <v>157.10080872016974</v>
          </cell>
          <cell r="H312">
            <v>234.34151797139108</v>
          </cell>
          <cell r="I312">
            <v>120.4144426017665</v>
          </cell>
          <cell r="J312">
            <v>129.21387489556375</v>
          </cell>
          <cell r="K312">
            <v>106.17345617144092</v>
          </cell>
          <cell r="L312">
            <v>134.97143030887838</v>
          </cell>
          <cell r="M312">
            <v>137.80023302777013</v>
          </cell>
          <cell r="N312">
            <v>123.4981717787451</v>
          </cell>
          <cell r="O312">
            <v>72.438005682423125</v>
          </cell>
          <cell r="P312">
            <v>41.346163668431764</v>
          </cell>
          <cell r="Q312">
            <v>500.27380801687923</v>
          </cell>
          <cell r="R312">
            <v>524.70450488705103</v>
          </cell>
          <cell r="S312">
            <v>523.29868842238545</v>
          </cell>
          <cell r="T312">
            <v>562.01169541834577</v>
          </cell>
          <cell r="U312">
            <v>416.71109757978212</v>
          </cell>
          <cell r="V312">
            <v>664.21203669688794</v>
          </cell>
          <cell r="W312">
            <v>530.72470199951113</v>
          </cell>
          <cell r="X312">
            <v>403.2312426011012</v>
          </cell>
          <cell r="Y312">
            <v>510.21614904524</v>
          </cell>
          <cell r="Z312">
            <v>538.41567235002219</v>
          </cell>
          <cell r="AA312">
            <v>526.78397235372313</v>
          </cell>
          <cell r="AB312">
            <v>398.7722225757301</v>
          </cell>
          <cell r="AC312">
            <v>345.79498045038218</v>
          </cell>
          <cell r="AD312">
            <v>320.4521925559855</v>
          </cell>
          <cell r="AE312">
            <v>1950.4009342602162</v>
          </cell>
          <cell r="AF312">
            <v>1889.0511913208138</v>
          </cell>
          <cell r="AG312">
            <v>1094.6762749500415</v>
          </cell>
          <cell r="AH312">
            <v>940.87945241900798</v>
          </cell>
          <cell r="AI312">
            <v>583.78813194174415</v>
          </cell>
          <cell r="AJ312">
            <v>879.33172109863506</v>
          </cell>
          <cell r="AK312">
            <v>556.49519438087634</v>
          </cell>
          <cell r="AL312">
            <v>406.50061386246188</v>
          </cell>
          <cell r="AM312">
            <v>173.79288571124439</v>
          </cell>
          <cell r="AN312">
            <v>179.65064426148186</v>
          </cell>
          <cell r="AO312">
            <v>218.96020099623081</v>
          </cell>
          <cell r="AP312">
            <v>187.53494412624525</v>
          </cell>
          <cell r="AQ312">
            <v>120.78400046430077</v>
          </cell>
          <cell r="AR312">
            <v>189.10762895048799</v>
          </cell>
        </row>
        <row r="313">
          <cell r="B313">
            <v>1311</v>
          </cell>
          <cell r="C313">
            <v>442.72616673096871</v>
          </cell>
          <cell r="D313">
            <v>425.6184597829855</v>
          </cell>
          <cell r="E313">
            <v>503.88249373576451</v>
          </cell>
          <cell r="F313">
            <v>511.10469792466637</v>
          </cell>
          <cell r="G313">
            <v>505.66955271050074</v>
          </cell>
          <cell r="H313">
            <v>494.02586079185494</v>
          </cell>
          <cell r="I313">
            <v>312.83859080928175</v>
          </cell>
          <cell r="J313">
            <v>367.3883185428997</v>
          </cell>
          <cell r="K313">
            <v>296.40043151356406</v>
          </cell>
          <cell r="L313">
            <v>318.34057039188718</v>
          </cell>
          <cell r="M313">
            <v>461.80070850113208</v>
          </cell>
          <cell r="N313">
            <v>290.82796439314887</v>
          </cell>
          <cell r="O313">
            <v>167.54047620850062</v>
          </cell>
          <cell r="P313">
            <v>111.44448639056554</v>
          </cell>
          <cell r="Q313">
            <v>1098.1502511237895</v>
          </cell>
          <cell r="R313">
            <v>1207.3982641530276</v>
          </cell>
          <cell r="S313">
            <v>1474.2274496013433</v>
          </cell>
          <cell r="T313">
            <v>1446.7009509177699</v>
          </cell>
          <cell r="U313">
            <v>1341.2923589591728</v>
          </cell>
          <cell r="V313">
            <v>1400.2551746615854</v>
          </cell>
          <cell r="W313">
            <v>1378.8310130729067</v>
          </cell>
          <cell r="X313">
            <v>1146.4902536427899</v>
          </cell>
          <cell r="Y313">
            <v>1424.3511720858555</v>
          </cell>
          <cell r="Z313">
            <v>1269.8950574324831</v>
          </cell>
          <cell r="AA313">
            <v>1765.37590913192</v>
          </cell>
          <cell r="AB313">
            <v>939.07555130456774</v>
          </cell>
          <cell r="AC313">
            <v>799.78258856488446</v>
          </cell>
          <cell r="AD313">
            <v>863.7471253324378</v>
          </cell>
          <cell r="AE313">
            <v>4281.3220309100498</v>
          </cell>
          <cell r="AF313">
            <v>4346.8983171546006</v>
          </cell>
          <cell r="AG313">
            <v>3083.9018875126685</v>
          </cell>
          <cell r="AH313">
            <v>2421.9624068505404</v>
          </cell>
          <cell r="AI313">
            <v>1879.0729720717229</v>
          </cell>
          <cell r="AJ313">
            <v>1853.7586262899028</v>
          </cell>
          <cell r="AK313">
            <v>1445.7831522586537</v>
          </cell>
          <cell r="AL313">
            <v>1155.7859179928807</v>
          </cell>
          <cell r="AM313">
            <v>485.17104157956578</v>
          </cell>
          <cell r="AN313">
            <v>423.71995639812229</v>
          </cell>
          <cell r="AO313">
            <v>733.78668331592962</v>
          </cell>
          <cell r="AP313">
            <v>441.62925869486918</v>
          </cell>
          <cell r="AQ313">
            <v>279.35900174936717</v>
          </cell>
          <cell r="AR313">
            <v>509.72087156457928</v>
          </cell>
        </row>
        <row r="314">
          <cell r="B314">
            <v>1312</v>
          </cell>
          <cell r="C314">
            <v>266.27586963023822</v>
          </cell>
          <cell r="D314">
            <v>251.57970741083844</v>
          </cell>
          <cell r="E314">
            <v>266.83123105602039</v>
          </cell>
          <cell r="F314">
            <v>275.83859400161833</v>
          </cell>
          <cell r="G314">
            <v>279.03116531031048</v>
          </cell>
          <cell r="H314">
            <v>268.78215628391979</v>
          </cell>
          <cell r="I314">
            <v>143.35854559215255</v>
          </cell>
          <cell r="J314">
            <v>169.70082816196683</v>
          </cell>
          <cell r="K314">
            <v>126.07279281668511</v>
          </cell>
          <cell r="L314">
            <v>154.3886221293792</v>
          </cell>
          <cell r="M314">
            <v>204.17940150162565</v>
          </cell>
          <cell r="N314">
            <v>134.18508841451336</v>
          </cell>
          <cell r="O314">
            <v>71.894135669981551</v>
          </cell>
          <cell r="P314">
            <v>47.312625644486658</v>
          </cell>
          <cell r="Q314">
            <v>660.47804506739442</v>
          </cell>
          <cell r="R314">
            <v>713.68357044206357</v>
          </cell>
          <cell r="S314">
            <v>780.67789638269608</v>
          </cell>
          <cell r="T314">
            <v>780.7714502768672</v>
          </cell>
          <cell r="U314">
            <v>740.13230169003464</v>
          </cell>
          <cell r="V314">
            <v>761.82976451880268</v>
          </cell>
          <cell r="W314">
            <v>631.8504636532889</v>
          </cell>
          <cell r="X314">
            <v>529.57684200317374</v>
          </cell>
          <cell r="Y314">
            <v>605.84233733939413</v>
          </cell>
          <cell r="Z314">
            <v>615.87295620083</v>
          </cell>
          <cell r="AA314">
            <v>780.53885565023995</v>
          </cell>
          <cell r="AB314">
            <v>433.27998441500546</v>
          </cell>
          <cell r="AC314">
            <v>343.19872564535211</v>
          </cell>
          <cell r="AD314">
            <v>366.69507587065959</v>
          </cell>
          <cell r="AE314">
            <v>2574.9838898508619</v>
          </cell>
          <cell r="AF314">
            <v>2569.417236583256</v>
          </cell>
          <cell r="AG314">
            <v>1633.0818143733898</v>
          </cell>
          <cell r="AH314">
            <v>1307.1112586973286</v>
          </cell>
          <cell r="AI314">
            <v>1036.8825219746977</v>
          </cell>
          <cell r="AJ314">
            <v>1008.5650982025109</v>
          </cell>
          <cell r="AK314">
            <v>662.5313373687809</v>
          </cell>
          <cell r="AL314">
            <v>533.87061471968946</v>
          </cell>
          <cell r="AM314">
            <v>206.36565167388008</v>
          </cell>
          <cell r="AN314">
            <v>205.49545462111757</v>
          </cell>
          <cell r="AO314">
            <v>324.43459499140664</v>
          </cell>
          <cell r="AP314">
            <v>203.76328407091455</v>
          </cell>
          <cell r="AQ314">
            <v>119.87714507511102</v>
          </cell>
          <cell r="AR314">
            <v>216.39682285401955</v>
          </cell>
        </row>
        <row r="315">
          <cell r="B315">
            <v>1313</v>
          </cell>
          <cell r="C315">
            <v>1069.5687076890404</v>
          </cell>
          <cell r="D315">
            <v>993.44017230296652</v>
          </cell>
          <cell r="E315">
            <v>1188.2813887934933</v>
          </cell>
          <cell r="F315">
            <v>1250.6367967795281</v>
          </cell>
          <cell r="G315">
            <v>1402.3867701478548</v>
          </cell>
          <cell r="H315">
            <v>1387.4826718436859</v>
          </cell>
          <cell r="I315">
            <v>796.75183990655421</v>
          </cell>
          <cell r="J315">
            <v>975.3483647404081</v>
          </cell>
          <cell r="K315">
            <v>781.4902801830109</v>
          </cell>
          <cell r="L315">
            <v>938.66835455118951</v>
          </cell>
          <cell r="M315">
            <v>1164.4331864277524</v>
          </cell>
          <cell r="N315">
            <v>848.17707325634512</v>
          </cell>
          <cell r="O315">
            <v>551.12292421931022</v>
          </cell>
          <cell r="P315">
            <v>335.25653443796887</v>
          </cell>
          <cell r="Q315">
            <v>2652.9878584217577</v>
          </cell>
          <cell r="R315">
            <v>2818.1999911142875</v>
          </cell>
          <cell r="S315">
            <v>3476.5983398669423</v>
          </cell>
          <cell r="T315">
            <v>3539.9741980465537</v>
          </cell>
          <cell r="U315">
            <v>3719.8416416850046</v>
          </cell>
          <cell r="V315">
            <v>3932.6479546805845</v>
          </cell>
          <cell r="W315">
            <v>3511.6708068020807</v>
          </cell>
          <cell r="X315">
            <v>3043.7206019949604</v>
          </cell>
          <cell r="Y315">
            <v>3755.4486370625814</v>
          </cell>
          <cell r="Z315">
            <v>3744.4498592982836</v>
          </cell>
          <cell r="AA315">
            <v>4451.4056762393047</v>
          </cell>
          <cell r="AB315">
            <v>2738.7405964694794</v>
          </cell>
          <cell r="AC315">
            <v>2630.8777969630987</v>
          </cell>
          <cell r="AD315">
            <v>2598.3956429649397</v>
          </cell>
          <cell r="AE315">
            <v>10343.115939166302</v>
          </cell>
          <cell r="AF315">
            <v>10146.137494551809</v>
          </cell>
          <cell r="AG315">
            <v>7272.61467376581</v>
          </cell>
          <cell r="AH315">
            <v>5926.3695260935583</v>
          </cell>
          <cell r="AI315">
            <v>5211.282866549127</v>
          </cell>
          <cell r="AJ315">
            <v>5206.3225346854169</v>
          </cell>
          <cell r="AK315">
            <v>3682.187621699908</v>
          </cell>
          <cell r="AL315">
            <v>3068.3988798971959</v>
          </cell>
          <cell r="AM315">
            <v>1279.2034454354257</v>
          </cell>
          <cell r="AN315">
            <v>1249.3931068010154</v>
          </cell>
          <cell r="AO315">
            <v>1850.2474121035814</v>
          </cell>
          <cell r="AP315">
            <v>1287.9772854229955</v>
          </cell>
          <cell r="AQ315">
            <v>918.94898137628047</v>
          </cell>
          <cell r="AR315">
            <v>1533.3845438755463</v>
          </cell>
        </row>
        <row r="316">
          <cell r="B316">
            <v>1314</v>
          </cell>
          <cell r="C316">
            <v>576.45515857302905</v>
          </cell>
          <cell r="D316">
            <v>566.16660858633122</v>
          </cell>
          <cell r="E316">
            <v>400.52503621967639</v>
          </cell>
          <cell r="F316">
            <v>368.36344107389834</v>
          </cell>
          <cell r="G316">
            <v>566.3486482021583</v>
          </cell>
          <cell r="H316">
            <v>500.2519817024484</v>
          </cell>
          <cell r="I316">
            <v>302.25919641313567</v>
          </cell>
          <cell r="J316">
            <v>492.29064525711715</v>
          </cell>
          <cell r="K316">
            <v>292.35934932264854</v>
          </cell>
          <cell r="L316">
            <v>469.99469483837521</v>
          </cell>
          <cell r="M316">
            <v>742.57791832064368</v>
          </cell>
          <cell r="N316">
            <v>572.0023276449416</v>
          </cell>
          <cell r="O316">
            <v>256.85552481140218</v>
          </cell>
          <cell r="P316">
            <v>176.15000437236546</v>
          </cell>
          <cell r="Q316">
            <v>1429.8553478842637</v>
          </cell>
          <cell r="R316">
            <v>1606.1065132773879</v>
          </cell>
          <cell r="S316">
            <v>1171.8307541703532</v>
          </cell>
          <cell r="T316">
            <v>1042.6664881947504</v>
          </cell>
          <cell r="U316">
            <v>1502.2441241885688</v>
          </cell>
          <cell r="V316">
            <v>1417.9023440003589</v>
          </cell>
          <cell r="W316">
            <v>1332.2025039263835</v>
          </cell>
          <cell r="X316">
            <v>1536.2666646160653</v>
          </cell>
          <cell r="Y316">
            <v>1404.9317666358252</v>
          </cell>
          <cell r="Z316">
            <v>1874.8598058362697</v>
          </cell>
          <cell r="AA316">
            <v>2838.733556541049</v>
          </cell>
          <cell r="AB316">
            <v>1846.9798882700684</v>
          </cell>
          <cell r="AC316">
            <v>1226.1429665820192</v>
          </cell>
          <cell r="AD316">
            <v>1365.2452878710324</v>
          </cell>
          <cell r="AE316">
            <v>5574.5297108905215</v>
          </cell>
          <cell r="AF316">
            <v>5782.3353793157858</v>
          </cell>
          <cell r="AG316">
            <v>2451.3253199895198</v>
          </cell>
          <cell r="AH316">
            <v>1745.5570452819143</v>
          </cell>
          <cell r="AI316">
            <v>2104.557080610507</v>
          </cell>
          <cell r="AJ316">
            <v>1877.1212197538096</v>
          </cell>
          <cell r="AK316">
            <v>1396.8904944203744</v>
          </cell>
          <cell r="AL316">
            <v>1548.7226093754123</v>
          </cell>
          <cell r="AM316">
            <v>478.55628718915119</v>
          </cell>
          <cell r="AN316">
            <v>625.57572023920818</v>
          </cell>
          <cell r="AO316">
            <v>1179.9327670083394</v>
          </cell>
          <cell r="AP316">
            <v>868.59929187581986</v>
          </cell>
          <cell r="AQ316">
            <v>428.28398622805418</v>
          </cell>
          <cell r="AR316">
            <v>805.66869356030895</v>
          </cell>
        </row>
        <row r="317">
          <cell r="B317">
            <v>1315</v>
          </cell>
          <cell r="C317">
            <v>186.59798962290949</v>
          </cell>
          <cell r="D317">
            <v>117.91899535829575</v>
          </cell>
          <cell r="E317">
            <v>80.105162178491227</v>
          </cell>
          <cell r="F317">
            <v>62.231879665538067</v>
          </cell>
          <cell r="G317">
            <v>171.60585739368378</v>
          </cell>
          <cell r="H317">
            <v>270.6990348127415</v>
          </cell>
          <cell r="I317">
            <v>188.56435657488197</v>
          </cell>
          <cell r="J317">
            <v>329.09341643164555</v>
          </cell>
          <cell r="K317">
            <v>193.09095616754064</v>
          </cell>
          <cell r="L317">
            <v>321.03914102174701</v>
          </cell>
          <cell r="M317">
            <v>543.89503605074822</v>
          </cell>
          <cell r="N317">
            <v>536.71590816024036</v>
          </cell>
          <cell r="O317">
            <v>292.21031749080339</v>
          </cell>
          <cell r="P317">
            <v>170.23700299513067</v>
          </cell>
          <cell r="Q317">
            <v>462.84282376314013</v>
          </cell>
          <cell r="R317">
            <v>334.51366366691315</v>
          </cell>
          <cell r="S317">
            <v>234.3666041317702</v>
          </cell>
          <cell r="T317">
            <v>176.14966141986847</v>
          </cell>
          <cell r="U317">
            <v>455.18585020791522</v>
          </cell>
          <cell r="V317">
            <v>767.26291952586644</v>
          </cell>
          <cell r="W317">
            <v>831.094342079076</v>
          </cell>
          <cell r="X317">
            <v>1026.9852780657538</v>
          </cell>
          <cell r="Y317">
            <v>927.89787225336397</v>
          </cell>
          <cell r="Z317">
            <v>1280.65994831891</v>
          </cell>
          <cell r="AA317">
            <v>2079.2068441317128</v>
          </cell>
          <cell r="AB317">
            <v>1733.0410038154598</v>
          </cell>
          <cell r="AC317">
            <v>1394.9150045229717</v>
          </cell>
          <cell r="AD317">
            <v>1319.4167493126126</v>
          </cell>
          <cell r="AE317">
            <v>1804.4699950647962</v>
          </cell>
          <cell r="AF317">
            <v>1204.322488138537</v>
          </cell>
          <cell r="AG317">
            <v>490.26601224074909</v>
          </cell>
          <cell r="AH317">
            <v>294.8970605623262</v>
          </cell>
          <cell r="AI317">
            <v>637.68903377553397</v>
          </cell>
          <cell r="AJ317">
            <v>1015.7579000179006</v>
          </cell>
          <cell r="AK317">
            <v>871.44993572311228</v>
          </cell>
          <cell r="AL317">
            <v>1035.3120042695323</v>
          </cell>
          <cell r="AM317">
            <v>316.06614013688716</v>
          </cell>
          <cell r="AN317">
            <v>427.3118272935406</v>
          </cell>
          <cell r="AO317">
            <v>864.2319667959066</v>
          </cell>
          <cell r="AP317">
            <v>815.01601520728525</v>
          </cell>
          <cell r="AQ317">
            <v>487.23499205951686</v>
          </cell>
          <cell r="AR317">
            <v>778.62401586307442</v>
          </cell>
        </row>
      </sheetData>
      <sheetData sheetId="4">
        <row r="3">
          <cell r="B3">
            <v>1001</v>
          </cell>
          <cell r="C3">
            <v>8575.2216032376455</v>
          </cell>
          <cell r="D3">
            <v>8376.3299022801984</v>
          </cell>
          <cell r="E3">
            <v>9447.1367231960357</v>
          </cell>
          <cell r="F3">
            <v>9954.3877271668935</v>
          </cell>
          <cell r="G3">
            <v>10614.511803129002</v>
          </cell>
          <cell r="H3">
            <v>11143.422374027798</v>
          </cell>
          <cell r="I3">
            <v>12043.637046219472</v>
          </cell>
          <cell r="J3">
            <v>12103.40792877441</v>
          </cell>
          <cell r="K3">
            <v>13392.126650300606</v>
          </cell>
          <cell r="L3">
            <v>12504.777082186027</v>
          </cell>
          <cell r="M3">
            <v>13541.735028800875</v>
          </cell>
          <cell r="N3">
            <v>13873.086110534132</v>
          </cell>
          <cell r="O3">
            <v>13831.822591090951</v>
          </cell>
          <cell r="P3">
            <v>13976.387116903257</v>
          </cell>
          <cell r="Q3">
            <v>24.951384961963296</v>
          </cell>
          <cell r="R3">
            <v>15.705635246506947</v>
          </cell>
          <cell r="S3">
            <v>25.283386103550189</v>
          </cell>
          <cell r="T3">
            <v>34.376877480415715</v>
          </cell>
          <cell r="U3">
            <v>44.667559323313839</v>
          </cell>
          <cell r="V3">
            <v>55.064301490609765</v>
          </cell>
          <cell r="W3">
            <v>77.655057096357126</v>
          </cell>
          <cell r="X3">
            <v>121.53029512518444</v>
          </cell>
          <cell r="Y3">
            <v>193.71781230010816</v>
          </cell>
          <cell r="Z3">
            <v>239.51024239713254</v>
          </cell>
          <cell r="AA3">
            <v>338.62166361917713</v>
          </cell>
          <cell r="AB3">
            <v>406.05144809590684</v>
          </cell>
          <cell r="AC3">
            <v>419.56430348589521</v>
          </cell>
          <cell r="AD3">
            <v>470.34864200042705</v>
          </cell>
        </row>
        <row r="4">
          <cell r="B4">
            <v>1002</v>
          </cell>
          <cell r="C4">
            <v>988.45117911734985</v>
          </cell>
          <cell r="D4">
            <v>1339.8560293475521</v>
          </cell>
          <cell r="E4">
            <v>886.78262868388765</v>
          </cell>
          <cell r="F4">
            <v>764.95212189909682</v>
          </cell>
          <cell r="G4">
            <v>786.17045490712076</v>
          </cell>
          <cell r="H4">
            <v>1183.0102463151429</v>
          </cell>
          <cell r="I4">
            <v>1657.0106977978744</v>
          </cell>
          <cell r="J4">
            <v>1914.7751896155951</v>
          </cell>
          <cell r="K4">
            <v>1643.0870516707471</v>
          </cell>
          <cell r="L4">
            <v>1846.3090584661909</v>
          </cell>
          <cell r="M4">
            <v>2742.0005702596545</v>
          </cell>
          <cell r="N4">
            <v>2949.9562341795213</v>
          </cell>
          <cell r="O4">
            <v>2208.3041160394791</v>
          </cell>
          <cell r="P4">
            <v>2804.3590890519686</v>
          </cell>
          <cell r="Q4">
            <v>2.8761036189375813</v>
          </cell>
          <cell r="R4">
            <v>2.5122327230733092</v>
          </cell>
          <cell r="S4">
            <v>2.3732976718633512</v>
          </cell>
          <cell r="T4">
            <v>2.6417160044049783</v>
          </cell>
          <cell r="U4">
            <v>3.3083307159212612</v>
          </cell>
          <cell r="V4">
            <v>5.8457474448248927</v>
          </cell>
          <cell r="W4">
            <v>10.684086530751109</v>
          </cell>
          <cell r="X4">
            <v>19.226253899873946</v>
          </cell>
          <cell r="Y4">
            <v>23.767340123022748</v>
          </cell>
          <cell r="Z4">
            <v>35.363279747163148</v>
          </cell>
          <cell r="AA4">
            <v>68.56586639535476</v>
          </cell>
          <cell r="AB4">
            <v>86.342288310212538</v>
          </cell>
          <cell r="AC4">
            <v>66.985068108660727</v>
          </cell>
          <cell r="AD4">
            <v>94.375354530778324</v>
          </cell>
        </row>
        <row r="5">
          <cell r="B5">
            <v>1003</v>
          </cell>
          <cell r="C5">
            <v>3944.0096599642657</v>
          </cell>
          <cell r="D5">
            <v>3940.337966206811</v>
          </cell>
          <cell r="E5">
            <v>4562.9904945725011</v>
          </cell>
          <cell r="F5">
            <v>4942.0414032177578</v>
          </cell>
          <cell r="G5">
            <v>5232.5351471327076</v>
          </cell>
          <cell r="H5">
            <v>5158.9989113825995</v>
          </cell>
          <cell r="I5">
            <v>5674.9378866988454</v>
          </cell>
          <cell r="J5">
            <v>5718.0169671857029</v>
          </cell>
          <cell r="K5">
            <v>6409.0848139717009</v>
          </cell>
          <cell r="L5">
            <v>6164.2836510134239</v>
          </cell>
          <cell r="M5">
            <v>6365.3107352491097</v>
          </cell>
          <cell r="N5">
            <v>6343.623810688915</v>
          </cell>
          <cell r="O5">
            <v>6732.5226504138491</v>
          </cell>
          <cell r="P5">
            <v>6877.3477439724329</v>
          </cell>
          <cell r="Q5">
            <v>11.47591372826043</v>
          </cell>
          <cell r="R5">
            <v>7.3881415330072864</v>
          </cell>
          <cell r="S5">
            <v>12.211938266738263</v>
          </cell>
          <cell r="T5">
            <v>17.067041839037486</v>
          </cell>
          <cell r="U5">
            <v>22.019342804534485</v>
          </cell>
          <cell r="V5">
            <v>25.492767115083268</v>
          </cell>
          <cell r="W5">
            <v>36.590908869029079</v>
          </cell>
          <cell r="X5">
            <v>57.414597082266354</v>
          </cell>
          <cell r="Y5">
            <v>92.707746979123343</v>
          </cell>
          <cell r="Z5">
            <v>118.06760422480137</v>
          </cell>
          <cell r="AA5">
            <v>159.16956771335708</v>
          </cell>
          <cell r="AB5">
            <v>185.67156680084472</v>
          </cell>
          <cell r="AC5">
            <v>204.21937585747381</v>
          </cell>
          <cell r="AD5">
            <v>231.44401660354526</v>
          </cell>
        </row>
        <row r="6">
          <cell r="B6">
            <v>1004</v>
          </cell>
          <cell r="C6">
            <v>3833.125049875036</v>
          </cell>
          <cell r="D6">
            <v>3612.3220577371048</v>
          </cell>
          <cell r="E6">
            <v>4263.8614073502622</v>
          </cell>
          <cell r="F6">
            <v>4334.6937875454869</v>
          </cell>
          <cell r="G6">
            <v>5883.5244199499921</v>
          </cell>
          <cell r="H6">
            <v>6227.0076040137683</v>
          </cell>
          <cell r="I6">
            <v>5873.5611318787523</v>
          </cell>
          <cell r="J6">
            <v>5035.2469368359734</v>
          </cell>
          <cell r="K6">
            <v>5051.4307879950866</v>
          </cell>
          <cell r="L6">
            <v>6034.862586284702</v>
          </cell>
          <cell r="M6">
            <v>5853.0995471374436</v>
          </cell>
          <cell r="N6">
            <v>4178.8789875376096</v>
          </cell>
          <cell r="O6">
            <v>5221.1225700409968</v>
          </cell>
          <cell r="P6">
            <v>5745.1357507958519</v>
          </cell>
          <cell r="Q6">
            <v>11.153271967999801</v>
          </cell>
          <cell r="R6">
            <v>6.7731110514506314</v>
          </cell>
          <cell r="S6">
            <v>11.411378644427241</v>
          </cell>
          <cell r="T6">
            <v>14.969603488810542</v>
          </cell>
          <cell r="U6">
            <v>24.758809536658248</v>
          </cell>
          <cell r="V6">
            <v>30.770243878658373</v>
          </cell>
          <cell r="W6">
            <v>37.871593382014375</v>
          </cell>
          <cell r="X6">
            <v>50.558904555059577</v>
          </cell>
          <cell r="Y6">
            <v>73.06921049868167</v>
          </cell>
          <cell r="Z6">
            <v>115.58873791788979</v>
          </cell>
          <cell r="AA6">
            <v>146.36132679933544</v>
          </cell>
          <cell r="AB6">
            <v>122.31163641511293</v>
          </cell>
          <cell r="AC6">
            <v>158.37368069806627</v>
          </cell>
          <cell r="AD6">
            <v>193.34158219092467</v>
          </cell>
        </row>
        <row r="7">
          <cell r="B7">
            <v>1005</v>
          </cell>
          <cell r="C7">
            <v>3856.6422488004237</v>
          </cell>
          <cell r="D7">
            <v>4019.9608633766525</v>
          </cell>
          <cell r="E7">
            <v>4574.9181025808011</v>
          </cell>
          <cell r="F7">
            <v>5015.1362030599603</v>
          </cell>
          <cell r="G7">
            <v>5154.2571650776435</v>
          </cell>
          <cell r="H7">
            <v>5049.6468502001362</v>
          </cell>
          <cell r="I7">
            <v>5691.1802144319963</v>
          </cell>
          <cell r="J7">
            <v>5784.0608492550136</v>
          </cell>
          <cell r="K7">
            <v>6350.245637754826</v>
          </cell>
          <cell r="L7">
            <v>6226.5251758589284</v>
          </cell>
          <cell r="M7">
            <v>6581.3038750379937</v>
          </cell>
          <cell r="N7">
            <v>6367.9877752319107</v>
          </cell>
          <cell r="O7">
            <v>6651.718679004467</v>
          </cell>
          <cell r="P7">
            <v>6944.6797988169355</v>
          </cell>
          <cell r="Q7">
            <v>11.221700133563811</v>
          </cell>
          <cell r="R7">
            <v>7.5374346237532999</v>
          </cell>
          <cell r="S7">
            <v>12.243860141841987</v>
          </cell>
          <cell r="T7">
            <v>17.319470320577661</v>
          </cell>
          <cell r="U7">
            <v>21.689936565980659</v>
          </cell>
          <cell r="V7">
            <v>24.952412934521565</v>
          </cell>
          <cell r="W7">
            <v>36.695636276759409</v>
          </cell>
          <cell r="X7">
            <v>58.077743571778143</v>
          </cell>
          <cell r="Y7">
            <v>91.856635218317393</v>
          </cell>
          <cell r="Z7">
            <v>119.25974724382016</v>
          </cell>
          <cell r="AA7">
            <v>164.57064491432772</v>
          </cell>
          <cell r="AB7">
            <v>186.38467583838823</v>
          </cell>
          <cell r="AC7">
            <v>201.76832779348919</v>
          </cell>
          <cell r="AD7">
            <v>233.70994844231836</v>
          </cell>
        </row>
        <row r="8">
          <cell r="B8">
            <v>1006</v>
          </cell>
          <cell r="C8">
            <v>12943.006149648554</v>
          </cell>
          <cell r="D8">
            <v>12836.73272395357</v>
          </cell>
          <cell r="E8">
            <v>14512.999582201386</v>
          </cell>
          <cell r="F8">
            <v>15107.164618397272</v>
          </cell>
          <cell r="G8">
            <v>21147.588573670662</v>
          </cell>
          <cell r="H8">
            <v>17907.516335217551</v>
          </cell>
          <cell r="I8">
            <v>21064.911102715923</v>
          </cell>
          <cell r="J8">
            <v>21763.689640208097</v>
          </cell>
          <cell r="K8">
            <v>22314.745100738579</v>
          </cell>
          <cell r="L8">
            <v>24652.959775887415</v>
          </cell>
          <cell r="M8">
            <v>21427.068355701911</v>
          </cell>
          <cell r="N8">
            <v>22211.500943009862</v>
          </cell>
          <cell r="O8">
            <v>24514.841208298199</v>
          </cell>
          <cell r="P8">
            <v>21255.955755724513</v>
          </cell>
          <cell r="Q8">
            <v>37.660359574032277</v>
          </cell>
          <cell r="R8">
            <v>24.068899419115819</v>
          </cell>
          <cell r="S8">
            <v>38.8411624292998</v>
          </cell>
          <cell r="T8">
            <v>52.17168161390498</v>
          </cell>
          <cell r="U8">
            <v>88.992427035693794</v>
          </cell>
          <cell r="V8">
            <v>88.488513253224596</v>
          </cell>
          <cell r="W8">
            <v>135.82249848060417</v>
          </cell>
          <cell r="X8">
            <v>218.52916472387591</v>
          </cell>
          <cell r="Y8">
            <v>322.78395476887175</v>
          </cell>
          <cell r="Z8">
            <v>472.1904543297411</v>
          </cell>
          <cell r="AA8">
            <v>535.80058372565099</v>
          </cell>
          <cell r="AB8">
            <v>650.10856635888888</v>
          </cell>
          <cell r="AC8">
            <v>743.61510993148931</v>
          </cell>
          <cell r="AD8">
            <v>715.32863539782738</v>
          </cell>
        </row>
        <row r="9">
          <cell r="B9">
            <v>1007</v>
          </cell>
          <cell r="C9">
            <v>2128.0429351616485</v>
          </cell>
          <cell r="D9">
            <v>2120.5724885037939</v>
          </cell>
          <cell r="E9">
            <v>2315.5158814789738</v>
          </cell>
          <cell r="F9">
            <v>2321.1017555899771</v>
          </cell>
          <cell r="G9">
            <v>2291.6446373191129</v>
          </cell>
          <cell r="H9">
            <v>2086.3404168059242</v>
          </cell>
          <cell r="I9">
            <v>2187.9179746973286</v>
          </cell>
          <cell r="J9">
            <v>2015.561563900389</v>
          </cell>
          <cell r="K9">
            <v>2067.3796170962819</v>
          </cell>
          <cell r="L9">
            <v>2113.3146047438809</v>
          </cell>
          <cell r="M9">
            <v>1627.722997002026</v>
          </cell>
          <cell r="N9">
            <v>1512.5260356073686</v>
          </cell>
          <cell r="O9">
            <v>1887.0125255294734</v>
          </cell>
          <cell r="P9">
            <v>1940.345589003588</v>
          </cell>
          <cell r="Q9">
            <v>6.1919820790120603</v>
          </cell>
          <cell r="R9">
            <v>3.9760776386268994</v>
          </cell>
          <cell r="S9">
            <v>6.1970186074039786</v>
          </cell>
          <cell r="T9">
            <v>8.0157848838588546</v>
          </cell>
          <cell r="U9">
            <v>9.6436062895733592</v>
          </cell>
          <cell r="V9">
            <v>10.309478889609865</v>
          </cell>
          <cell r="W9">
            <v>14.107274621049802</v>
          </cell>
          <cell r="X9">
            <v>20.238249685152631</v>
          </cell>
          <cell r="Y9">
            <v>29.904754269086716</v>
          </cell>
          <cell r="Z9">
            <v>40.477370361497293</v>
          </cell>
          <cell r="AA9">
            <v>40.702485167798045</v>
          </cell>
          <cell r="AB9">
            <v>44.270134427752588</v>
          </cell>
          <cell r="AC9">
            <v>57.239246001671589</v>
          </cell>
          <cell r="AD9">
            <v>65.298628691788068</v>
          </cell>
        </row>
        <row r="10">
          <cell r="B10">
            <v>1008</v>
          </cell>
          <cell r="C10">
            <v>8883.6987097231613</v>
          </cell>
          <cell r="D10">
            <v>9678.2882434406656</v>
          </cell>
          <cell r="E10">
            <v>7778.1879383563009</v>
          </cell>
          <cell r="F10">
            <v>7438.6889572569789</v>
          </cell>
          <cell r="G10">
            <v>5518.3505339642224</v>
          </cell>
          <cell r="H10">
            <v>7885.9507026919919</v>
          </cell>
          <cell r="I10">
            <v>6994.5780719574577</v>
          </cell>
          <cell r="J10">
            <v>7433.1513406273025</v>
          </cell>
          <cell r="K10">
            <v>8115.1424394770875</v>
          </cell>
          <cell r="L10">
            <v>10991.655832269131</v>
          </cell>
          <cell r="M10">
            <v>12654.010175490759</v>
          </cell>
          <cell r="N10">
            <v>11052.764270190073</v>
          </cell>
          <cell r="O10">
            <v>6335.3979749515493</v>
          </cell>
          <cell r="P10">
            <v>6552.4419024130402</v>
          </cell>
          <cell r="Q10">
            <v>25.848963052885932</v>
          </cell>
          <cell r="R10">
            <v>18.146809728764051</v>
          </cell>
          <cell r="S10">
            <v>20.81677598129524</v>
          </cell>
          <cell r="T10">
            <v>25.689063547389502</v>
          </cell>
          <cell r="U10">
            <v>23.22209955713889</v>
          </cell>
          <cell r="V10">
            <v>38.967774213171417</v>
          </cell>
          <cell r="W10">
            <v>45.099695171674476</v>
          </cell>
          <cell r="X10">
            <v>74.636257940954152</v>
          </cell>
          <cell r="Y10">
            <v>117.38595974553282</v>
          </cell>
          <cell r="Z10">
            <v>210.52867519589677</v>
          </cell>
          <cell r="AA10">
            <v>316.4234101439294</v>
          </cell>
          <cell r="AB10">
            <v>323.50342970664269</v>
          </cell>
          <cell r="AC10">
            <v>192.17328888953352</v>
          </cell>
          <cell r="AD10">
            <v>220.50993041394307</v>
          </cell>
        </row>
        <row r="11">
          <cell r="B11">
            <v>1009</v>
          </cell>
          <cell r="C11">
            <v>2199.6222708529986</v>
          </cell>
          <cell r="D11">
            <v>2239.9091076304467</v>
          </cell>
          <cell r="E11">
            <v>2578.8665842724431</v>
          </cell>
          <cell r="F11">
            <v>1358.8869872145008</v>
          </cell>
          <cell r="G11">
            <v>2790.9205782348145</v>
          </cell>
          <cell r="H11">
            <v>2666.5207896336046</v>
          </cell>
          <cell r="I11">
            <v>2257.243212791614</v>
          </cell>
          <cell r="J11">
            <v>1628.0232225627194</v>
          </cell>
          <cell r="K11">
            <v>2600.3030867134071</v>
          </cell>
          <cell r="L11">
            <v>1695.8285512889347</v>
          </cell>
          <cell r="M11">
            <v>1633.1228403647626</v>
          </cell>
          <cell r="N11">
            <v>2098.6072474982439</v>
          </cell>
          <cell r="O11">
            <v>2600.1022394775318</v>
          </cell>
          <cell r="P11">
            <v>2617.2476950460568</v>
          </cell>
          <cell r="Q11">
            <v>6.4002569951357628</v>
          </cell>
          <cell r="R11">
            <v>4.1998340371236118</v>
          </cell>
          <cell r="S11">
            <v>6.9018244861015816</v>
          </cell>
          <cell r="T11">
            <v>4.6928342304483888</v>
          </cell>
          <cell r="U11">
            <v>11.744639113615376</v>
          </cell>
          <cell r="V11">
            <v>13.176392293411002</v>
          </cell>
          <cell r="W11">
            <v>14.554270433176185</v>
          </cell>
          <cell r="X11">
            <v>16.346977964638082</v>
          </cell>
          <cell r="Y11">
            <v>37.613520124828916</v>
          </cell>
          <cell r="Z11">
            <v>32.481051418486103</v>
          </cell>
          <cell r="AA11">
            <v>40.837512469608619</v>
          </cell>
          <cell r="AB11">
            <v>61.424149251418342</v>
          </cell>
          <cell r="AC11">
            <v>78.869583376608645</v>
          </cell>
          <cell r="AD11">
            <v>88.078477566984887</v>
          </cell>
        </row>
        <row r="12">
          <cell r="B12">
            <v>1010</v>
          </cell>
          <cell r="C12">
            <v>3146.5150451851796</v>
          </cell>
          <cell r="D12">
            <v>3284.3842859811939</v>
          </cell>
          <cell r="E12">
            <v>3709.2818798407725</v>
          </cell>
          <cell r="F12">
            <v>4009.5964008370042</v>
          </cell>
          <cell r="G12">
            <v>4315.869098462189</v>
          </cell>
          <cell r="H12">
            <v>4343.9618548360822</v>
          </cell>
          <cell r="I12">
            <v>4897.2275908878073</v>
          </cell>
          <cell r="J12">
            <v>4824.1834764034684</v>
          </cell>
          <cell r="K12">
            <v>5556.9772211762502</v>
          </cell>
          <cell r="L12">
            <v>5490.0774761571729</v>
          </cell>
          <cell r="M12">
            <v>5891.4213226247612</v>
          </cell>
          <cell r="N12">
            <v>5852.8279784298948</v>
          </cell>
          <cell r="O12">
            <v>6159.6948719326183</v>
          </cell>
          <cell r="P12">
            <v>6250.5532094638302</v>
          </cell>
          <cell r="Q12">
            <v>9.1554378199838773</v>
          </cell>
          <cell r="R12">
            <v>6.1582270763879308</v>
          </cell>
          <cell r="S12">
            <v>9.9271566277479675</v>
          </cell>
          <cell r="T12">
            <v>13.846899276518263</v>
          </cell>
          <cell r="U12">
            <v>18.161865808127736</v>
          </cell>
          <cell r="V12">
            <v>21.465328802029816</v>
          </cell>
          <cell r="W12">
            <v>31.576382344038141</v>
          </cell>
          <cell r="X12">
            <v>48.439616765417796</v>
          </cell>
          <cell r="Y12">
            <v>80.381966090772721</v>
          </cell>
          <cell r="Z12">
            <v>105.15419654834601</v>
          </cell>
          <cell r="AA12">
            <v>147.31959273355707</v>
          </cell>
          <cell r="AB12">
            <v>171.30646037676746</v>
          </cell>
          <cell r="AC12">
            <v>186.84364056929473</v>
          </cell>
          <cell r="AD12">
            <v>210.35044244496601</v>
          </cell>
        </row>
        <row r="13">
          <cell r="B13">
            <v>1011</v>
          </cell>
          <cell r="C13">
            <v>5353.8975472129014</v>
          </cell>
          <cell r="D13">
            <v>5563.2972728796349</v>
          </cell>
          <cell r="E13">
            <v>6335.7909685603172</v>
          </cell>
          <cell r="F13">
            <v>6893.4038996596064</v>
          </cell>
          <cell r="G13">
            <v>7332.1999058297943</v>
          </cell>
          <cell r="H13">
            <v>7573.1782585189176</v>
          </cell>
          <cell r="I13">
            <v>8622.5254546988999</v>
          </cell>
          <cell r="J13">
            <v>8702.8106564181853</v>
          </cell>
          <cell r="K13">
            <v>9739.422562839909</v>
          </cell>
          <cell r="L13">
            <v>9901.5941695527254</v>
          </cell>
          <cell r="M13">
            <v>10618.919479827902</v>
          </cell>
          <cell r="N13">
            <v>10289.649940420763</v>
          </cell>
          <cell r="O13">
            <v>10761.923494086604</v>
          </cell>
          <cell r="P13">
            <v>10932.513405061345</v>
          </cell>
          <cell r="Q13">
            <v>15.578274816476256</v>
          </cell>
          <cell r="R13">
            <v>10.431193464807205</v>
          </cell>
          <cell r="S13">
            <v>16.956486819564443</v>
          </cell>
          <cell r="T13">
            <v>23.805954497320247</v>
          </cell>
          <cell r="U13">
            <v>30.855067132480173</v>
          </cell>
          <cell r="V13">
            <v>37.422235007546206</v>
          </cell>
          <cell r="W13">
            <v>55.596387032405602</v>
          </cell>
          <cell r="X13">
            <v>87.384904624973686</v>
          </cell>
          <cell r="Y13">
            <v>140.88125666712611</v>
          </cell>
          <cell r="Z13">
            <v>189.65017961383981</v>
          </cell>
          <cell r="AA13">
            <v>265.53437742281824</v>
          </cell>
          <cell r="AB13">
            <v>301.16783139803852</v>
          </cell>
          <cell r="AC13">
            <v>326.44424877696491</v>
          </cell>
          <cell r="AD13">
            <v>367.91287982451058</v>
          </cell>
        </row>
        <row r="14">
          <cell r="B14">
            <v>1012</v>
          </cell>
          <cell r="C14">
            <v>2334.0588067813519</v>
          </cell>
          <cell r="D14">
            <v>2333.4103712623473</v>
          </cell>
          <cell r="E14">
            <v>2956.1770625458316</v>
          </cell>
          <cell r="F14">
            <v>2930.8739302597442</v>
          </cell>
          <cell r="G14">
            <v>3364.9173721382917</v>
          </cell>
          <cell r="H14">
            <v>4153.3229455645751</v>
          </cell>
          <cell r="I14">
            <v>4189.9095140694826</v>
          </cell>
          <cell r="J14">
            <v>4144.5789325502255</v>
          </cell>
          <cell r="K14">
            <v>4049.0462513267244</v>
          </cell>
          <cell r="L14">
            <v>4248.7643460495383</v>
          </cell>
          <cell r="M14">
            <v>4061.846930428936</v>
          </cell>
          <cell r="N14">
            <v>4514.2340736605493</v>
          </cell>
          <cell r="O14">
            <v>3611.4642302332504</v>
          </cell>
          <cell r="P14">
            <v>4358.4351769892728</v>
          </cell>
          <cell r="Q14">
            <v>6.7914279661150641</v>
          </cell>
          <cell r="R14">
            <v>4.3751490926218866</v>
          </cell>
          <cell r="S14">
            <v>7.9116210818974269</v>
          </cell>
          <cell r="T14">
            <v>10.121596302313138</v>
          </cell>
          <cell r="U14">
            <v>14.160109209519126</v>
          </cell>
          <cell r="V14">
            <v>20.52330237391616</v>
          </cell>
          <cell r="W14">
            <v>27.015731318951488</v>
          </cell>
          <cell r="X14">
            <v>41.615708881874774</v>
          </cell>
          <cell r="Y14">
            <v>58.569665758900264</v>
          </cell>
          <cell r="Z14">
            <v>81.378706051489516</v>
          </cell>
          <cell r="AA14">
            <v>101.56965573635867</v>
          </cell>
          <cell r="AB14">
            <v>132.12714662398776</v>
          </cell>
          <cell r="AC14">
            <v>109.54749197679864</v>
          </cell>
          <cell r="AD14">
            <v>146.67482015180536</v>
          </cell>
        </row>
        <row r="15">
          <cell r="B15">
            <v>1013</v>
          </cell>
          <cell r="C15">
            <v>7933.3416631012269</v>
          </cell>
          <cell r="D15">
            <v>8462.7009370912492</v>
          </cell>
          <cell r="E15">
            <v>7189.3219441500987</v>
          </cell>
          <cell r="F15">
            <v>6994.2931374801055</v>
          </cell>
          <cell r="G15">
            <v>4628.8264453140073</v>
          </cell>
          <cell r="H15">
            <v>7690.1994793081594</v>
          </cell>
          <cell r="I15">
            <v>10229.328788600635</v>
          </cell>
          <cell r="J15">
            <v>11803.964593096925</v>
          </cell>
          <cell r="K15">
            <v>11683.410922177487</v>
          </cell>
          <cell r="L15">
            <v>12324.243149758433</v>
          </cell>
          <cell r="M15">
            <v>12309.759441971451</v>
          </cell>
          <cell r="N15">
            <v>13080.265929219922</v>
          </cell>
          <cell r="O15">
            <v>14767.232976747962</v>
          </cell>
          <cell r="P15">
            <v>12747.983376818431</v>
          </cell>
          <cell r="Q15">
            <v>23.083702209641316</v>
          </cell>
          <cell r="R15">
            <v>15.867581108767746</v>
          </cell>
          <cell r="S15">
            <v>19.240793042654179</v>
          </cell>
          <cell r="T15">
            <v>24.154369393615934</v>
          </cell>
          <cell r="U15">
            <v>19.478840259279565</v>
          </cell>
          <cell r="V15">
            <v>38.000485707022186</v>
          </cell>
          <cell r="W15">
            <v>65.956746129736885</v>
          </cell>
          <cell r="X15">
            <v>118.52358518263691</v>
          </cell>
          <cell r="Y15">
            <v>169.00114994033521</v>
          </cell>
          <cell r="Z15">
            <v>236.05238580101314</v>
          </cell>
          <cell r="AA15">
            <v>307.81515161291367</v>
          </cell>
          <cell r="AB15">
            <v>382.84638902416589</v>
          </cell>
          <cell r="AC15">
            <v>447.93835212243869</v>
          </cell>
          <cell r="AD15">
            <v>429.00905787583088</v>
          </cell>
        </row>
        <row r="16">
          <cell r="B16">
            <v>1014</v>
          </cell>
          <cell r="C16">
            <v>4400.304762170992</v>
          </cell>
          <cell r="D16">
            <v>4406.1383268096042</v>
          </cell>
          <cell r="E16">
            <v>5081.2360456765236</v>
          </cell>
          <cell r="F16">
            <v>5501.1583592426859</v>
          </cell>
          <cell r="G16">
            <v>5968.0549561256994</v>
          </cell>
          <cell r="H16">
            <v>5949.3024365052243</v>
          </cell>
          <cell r="I16">
            <v>6554.9376465407595</v>
          </cell>
          <cell r="J16">
            <v>6494.6394847734673</v>
          </cell>
          <cell r="K16">
            <v>7290.4045781462173</v>
          </cell>
          <cell r="L16">
            <v>7179.9931759714982</v>
          </cell>
          <cell r="M16">
            <v>8541.551059922549</v>
          </cell>
          <cell r="N16">
            <v>7952.2502954037318</v>
          </cell>
          <cell r="O16">
            <v>8595.6218982499176</v>
          </cell>
          <cell r="P16">
            <v>8955.309350212081</v>
          </cell>
          <cell r="Q16">
            <v>12.80359892150603</v>
          </cell>
          <cell r="R16">
            <v>8.2615181366827706</v>
          </cell>
          <cell r="S16">
            <v>13.598919608168172</v>
          </cell>
          <cell r="T16">
            <v>18.997918515865734</v>
          </cell>
          <cell r="U16">
            <v>25.11452752061178</v>
          </cell>
          <cell r="V16">
            <v>29.397986724982562</v>
          </cell>
          <cell r="W16">
            <v>42.264978199834374</v>
          </cell>
          <cell r="X16">
            <v>65.212662248600196</v>
          </cell>
          <cell r="Y16">
            <v>105.45608345404032</v>
          </cell>
          <cell r="Z16">
            <v>137.52199616868856</v>
          </cell>
          <cell r="AA16">
            <v>213.58815717835219</v>
          </cell>
          <cell r="AB16">
            <v>232.75446590199735</v>
          </cell>
          <cell r="AC16">
            <v>260.73325413313358</v>
          </cell>
          <cell r="AD16">
            <v>301.37384978924763</v>
          </cell>
        </row>
        <row r="17">
          <cell r="B17">
            <v>1015</v>
          </cell>
          <cell r="C17">
            <v>2105.2106023942883</v>
          </cell>
          <cell r="D17">
            <v>2104.2103412679326</v>
          </cell>
          <cell r="E17">
            <v>2690.3589935421141</v>
          </cell>
          <cell r="F17">
            <v>2869.1130678688069</v>
          </cell>
          <cell r="G17">
            <v>3184.9250017558852</v>
          </cell>
          <cell r="H17">
            <v>3171.7931178368308</v>
          </cell>
          <cell r="I17">
            <v>3313.2175143653681</v>
          </cell>
          <cell r="J17">
            <v>3247.9498714370211</v>
          </cell>
          <cell r="K17">
            <v>3643.4502816250897</v>
          </cell>
          <cell r="L17">
            <v>3406.6705016134774</v>
          </cell>
          <cell r="M17">
            <v>3652.9734497786876</v>
          </cell>
          <cell r="N17">
            <v>2713.6551427615182</v>
          </cell>
          <cell r="O17">
            <v>3107.45161027212</v>
          </cell>
          <cell r="P17">
            <v>3173.0229782869469</v>
          </cell>
          <cell r="Q17">
            <v>6.1255466735126891</v>
          </cell>
          <cell r="R17">
            <v>3.9453985799778213</v>
          </cell>
          <cell r="S17">
            <v>7.2002117873310354</v>
          </cell>
          <cell r="T17">
            <v>9.9083088899990983</v>
          </cell>
          <cell r="U17">
            <v>13.40267259529538</v>
          </cell>
          <cell r="V17">
            <v>15.673153780249294</v>
          </cell>
          <cell r="W17">
            <v>21.362989789820716</v>
          </cell>
          <cell r="X17">
            <v>32.612658248850387</v>
          </cell>
          <cell r="Y17">
            <v>52.702698847668266</v>
          </cell>
          <cell r="Z17">
            <v>65.24966196886156</v>
          </cell>
          <cell r="AA17">
            <v>91.345454928036517</v>
          </cell>
          <cell r="AB17">
            <v>79.425990120146096</v>
          </cell>
          <cell r="AC17">
            <v>94.259144945923822</v>
          </cell>
          <cell r="AD17">
            <v>106.78203432619944</v>
          </cell>
        </row>
        <row r="18">
          <cell r="B18">
            <v>1016</v>
          </cell>
          <cell r="C18">
            <v>10542.052056055272</v>
          </cell>
          <cell r="D18">
            <v>6609.7174585963967</v>
          </cell>
          <cell r="E18">
            <v>10548.916096647139</v>
          </cell>
          <cell r="F18">
            <v>10659.28013401976</v>
          </cell>
          <cell r="G18">
            <v>9426.97877567449</v>
          </cell>
          <cell r="H18">
            <v>10167.727360248871</v>
          </cell>
          <cell r="I18">
            <v>10871.202893856456</v>
          </cell>
          <cell r="J18">
            <v>10397.056143427921</v>
          </cell>
          <cell r="K18">
            <v>10577.801970915054</v>
          </cell>
          <cell r="L18">
            <v>11721.274568871933</v>
          </cell>
          <cell r="M18">
            <v>11308.174932855505</v>
          </cell>
          <cell r="N18">
            <v>11595.593238816349</v>
          </cell>
          <cell r="O18">
            <v>13077.330449961828</v>
          </cell>
          <cell r="P18">
            <v>11981.141627220499</v>
          </cell>
          <cell r="Q18">
            <v>30.674285903046421</v>
          </cell>
          <cell r="R18">
            <v>12.393233396755885</v>
          </cell>
          <cell r="S18">
            <v>28.232079884121177</v>
          </cell>
          <cell r="T18">
            <v>36.811180882233593</v>
          </cell>
          <cell r="U18">
            <v>39.67023086054062</v>
          </cell>
          <cell r="V18">
            <v>50.242985148259876</v>
          </cell>
          <cell r="W18">
            <v>70.095427003382156</v>
          </cell>
          <cell r="X18">
            <v>104.39682021622605</v>
          </cell>
          <cell r="Y18">
            <v>153.00845864562081</v>
          </cell>
          <cell r="Z18">
            <v>224.50342734962945</v>
          </cell>
          <cell r="AA18">
            <v>282.76974849354161</v>
          </cell>
          <cell r="AB18">
            <v>339.39149433933756</v>
          </cell>
          <cell r="AC18">
            <v>396.67809542519342</v>
          </cell>
          <cell r="AD18">
            <v>403.20246189821916</v>
          </cell>
        </row>
        <row r="19">
          <cell r="B19">
            <v>1017</v>
          </cell>
          <cell r="C19">
            <v>2285.648852301797</v>
          </cell>
          <cell r="D19">
            <v>2154.5979440767455</v>
          </cell>
          <cell r="E19">
            <v>2408.2345808343548</v>
          </cell>
          <cell r="F19">
            <v>2608.4571655010755</v>
          </cell>
          <cell r="G19">
            <v>2948.0745611519469</v>
          </cell>
          <cell r="H19">
            <v>2658.8366485116094</v>
          </cell>
          <cell r="I19">
            <v>2905.9446074735124</v>
          </cell>
          <cell r="J19">
            <v>2870.7207235064006</v>
          </cell>
          <cell r="K19">
            <v>3033.0455967067305</v>
          </cell>
          <cell r="L19">
            <v>2968.8756053383863</v>
          </cell>
          <cell r="M19">
            <v>3602.1549082765282</v>
          </cell>
          <cell r="N19">
            <v>3577.6623519615391</v>
          </cell>
          <cell r="O19">
            <v>3489.6532850909489</v>
          </cell>
          <cell r="P19">
            <v>3516.6091732751565</v>
          </cell>
          <cell r="Q19">
            <v>6.6505691678124723</v>
          </cell>
          <cell r="R19">
            <v>4.0398754355808535</v>
          </cell>
          <cell r="S19">
            <v>6.4451618007871279</v>
          </cell>
          <cell r="T19">
            <v>9.0081494562060787</v>
          </cell>
          <cell r="U19">
            <v>12.405968149283016</v>
          </cell>
          <cell r="V19">
            <v>13.13842174457637</v>
          </cell>
          <cell r="W19">
            <v>18.736972356954443</v>
          </cell>
          <cell r="X19">
            <v>28.824901118989487</v>
          </cell>
          <cell r="Y19">
            <v>43.873163160931988</v>
          </cell>
          <cell r="Z19">
            <v>56.864357613740339</v>
          </cell>
          <cell r="AA19">
            <v>90.074697596751946</v>
          </cell>
          <cell r="AB19">
            <v>104.71462277662314</v>
          </cell>
          <cell r="AC19">
            <v>105.85256862024063</v>
          </cell>
          <cell r="AD19">
            <v>118.34477216903942</v>
          </cell>
        </row>
        <row r="20">
          <cell r="B20">
            <v>1018</v>
          </cell>
          <cell r="C20">
            <v>8253.9268554715673</v>
          </cell>
          <cell r="D20">
            <v>8344.9254341746164</v>
          </cell>
          <cell r="E20">
            <v>9829.241238419123</v>
          </cell>
          <cell r="F20">
            <v>13356.859114060993</v>
          </cell>
          <cell r="G20">
            <v>10894.685021038613</v>
          </cell>
          <cell r="H20">
            <v>10711.622889281514</v>
          </cell>
          <cell r="I20">
            <v>10334.577732162303</v>
          </cell>
          <cell r="J20">
            <v>10743.854192519826</v>
          </cell>
          <cell r="K20">
            <v>10238.122312452006</v>
          </cell>
          <cell r="L20">
            <v>10691.267805491094</v>
          </cell>
          <cell r="M20">
            <v>10126.278528624536</v>
          </cell>
          <cell r="N20">
            <v>11748.569997353494</v>
          </cell>
          <cell r="O20">
            <v>11753.271615541196</v>
          </cell>
          <cell r="P20">
            <v>10608.710639836352</v>
          </cell>
          <cell r="Q20">
            <v>24.016511286542293</v>
          </cell>
          <cell r="R20">
            <v>15.646751806273469</v>
          </cell>
          <cell r="S20">
            <v>26.306012987585259</v>
          </cell>
          <cell r="T20">
            <v>46.127107148350134</v>
          </cell>
          <cell r="U20">
            <v>45.846572928828131</v>
          </cell>
          <cell r="V20">
            <v>52.930599992677116</v>
          </cell>
          <cell r="W20">
            <v>66.635371090805307</v>
          </cell>
          <cell r="X20">
            <v>107.8790187427071</v>
          </cell>
          <cell r="Y20">
            <v>148.09497462336265</v>
          </cell>
          <cell r="Z20">
            <v>204.7751932558391</v>
          </cell>
          <cell r="AA20">
            <v>253.21550557156561</v>
          </cell>
          <cell r="AB20">
            <v>343.86897208539284</v>
          </cell>
          <cell r="AC20">
            <v>356.51507142893041</v>
          </cell>
          <cell r="AD20">
            <v>357.01591556431458</v>
          </cell>
        </row>
        <row r="21">
          <cell r="B21">
            <v>1019</v>
          </cell>
          <cell r="C21">
            <v>1625.4615356727847</v>
          </cell>
          <cell r="D21">
            <v>1706.0614804172628</v>
          </cell>
          <cell r="E21">
            <v>1696.5296778547447</v>
          </cell>
          <cell r="F21">
            <v>2137.1034154107283</v>
          </cell>
          <cell r="G21">
            <v>2247.397980384781</v>
          </cell>
          <cell r="H21">
            <v>2238.9917968611276</v>
          </cell>
          <cell r="I21">
            <v>2312.4028706845797</v>
          </cell>
          <cell r="J21">
            <v>2284.2870494042486</v>
          </cell>
          <cell r="K21">
            <v>2505.0541552791869</v>
          </cell>
          <cell r="L21">
            <v>2442.0274739455517</v>
          </cell>
          <cell r="M21">
            <v>2416.195756387589</v>
          </cell>
          <cell r="N21">
            <v>2332.7920354011972</v>
          </cell>
          <cell r="O21">
            <v>2459.8320125836904</v>
          </cell>
          <cell r="P21">
            <v>2596.2129381863356</v>
          </cell>
          <cell r="Q21">
            <v>4.7296173083297166</v>
          </cell>
          <cell r="R21">
            <v>3.1988686730515634</v>
          </cell>
          <cell r="S21">
            <v>4.5404249073704293</v>
          </cell>
          <cell r="T21">
            <v>7.3803577164320417</v>
          </cell>
          <cell r="U21">
            <v>9.4574092971794208</v>
          </cell>
          <cell r="V21">
            <v>11.06379307893007</v>
          </cell>
          <cell r="W21">
            <v>14.909929306542713</v>
          </cell>
          <cell r="X21">
            <v>22.936521754732414</v>
          </cell>
          <cell r="Y21">
            <v>36.235739350858573</v>
          </cell>
          <cell r="Z21">
            <v>46.773372158578987</v>
          </cell>
          <cell r="AA21">
            <v>60.418862495643651</v>
          </cell>
          <cell r="AB21">
            <v>68.278505340062708</v>
          </cell>
          <cell r="AC21">
            <v>74.614729783819683</v>
          </cell>
          <cell r="AD21">
            <v>87.370592958392919</v>
          </cell>
        </row>
        <row r="22">
          <cell r="B22">
            <v>1020</v>
          </cell>
          <cell r="C22">
            <v>7016.7533493301253</v>
          </cell>
          <cell r="D22">
            <v>6972.0764143286187</v>
          </cell>
          <cell r="E22">
            <v>7672.6166899462914</v>
          </cell>
          <cell r="F22">
            <v>8274.0698009257267</v>
          </cell>
          <cell r="G22">
            <v>9021.0992055204188</v>
          </cell>
          <cell r="H22">
            <v>9288.927216089689</v>
          </cell>
          <cell r="I22">
            <v>3467.2912557412669</v>
          </cell>
          <cell r="J22">
            <v>2987.5892598884943</v>
          </cell>
          <cell r="K22">
            <v>1320.4360245058972</v>
          </cell>
          <cell r="L22">
            <v>1243.8722513919702</v>
          </cell>
          <cell r="M22">
            <v>1065.1666038731303</v>
          </cell>
          <cell r="N22">
            <v>2078.2895933725149</v>
          </cell>
          <cell r="O22">
            <v>1235.3743449702883</v>
          </cell>
          <cell r="P22">
            <v>1214.9059874532188</v>
          </cell>
          <cell r="Q22">
            <v>20.416698495136171</v>
          </cell>
          <cell r="R22">
            <v>13.072657160316846</v>
          </cell>
          <cell r="S22">
            <v>20.53423549170645</v>
          </cell>
          <cell r="T22">
            <v>28.574000893552157</v>
          </cell>
          <cell r="U22">
            <v>37.962224867025803</v>
          </cell>
          <cell r="V22">
            <v>45.900466803019967</v>
          </cell>
          <cell r="W22">
            <v>22.356427663917934</v>
          </cell>
          <cell r="X22">
            <v>29.998377862146945</v>
          </cell>
          <cell r="Y22">
            <v>19.100176142957316</v>
          </cell>
          <cell r="Z22">
            <v>23.824506625261389</v>
          </cell>
          <cell r="AA22">
            <v>26.635323071082674</v>
          </cell>
          <cell r="AB22">
            <v>60.829471699939774</v>
          </cell>
          <cell r="AC22">
            <v>37.472934111058592</v>
          </cell>
          <cell r="AD22">
            <v>40.885343012981778</v>
          </cell>
        </row>
        <row r="23">
          <cell r="B23">
            <v>1021</v>
          </cell>
          <cell r="C23">
            <v>4869.1223225387666</v>
          </cell>
          <cell r="D23">
            <v>4947.6812241460839</v>
          </cell>
          <cell r="E23">
            <v>5854.1734925519431</v>
          </cell>
          <cell r="F23">
            <v>6124.108877218544</v>
          </cell>
          <cell r="G23">
            <v>7693.3722086789394</v>
          </cell>
          <cell r="H23">
            <v>6485.6786072098785</v>
          </cell>
          <cell r="I23">
            <v>7170.8450301974999</v>
          </cell>
          <cell r="J23">
            <v>7972.1283824689153</v>
          </cell>
          <cell r="K23">
            <v>8521.4047656167731</v>
          </cell>
          <cell r="L23">
            <v>8238.6292869784629</v>
          </cell>
          <cell r="M23">
            <v>7786.4720625921782</v>
          </cell>
          <cell r="N23">
            <v>8549.5047771601967</v>
          </cell>
          <cell r="O23">
            <v>9109.3605072012415</v>
          </cell>
          <cell r="P23">
            <v>9161.7932653639255</v>
          </cell>
          <cell r="Q23">
            <v>14.167720802770102</v>
          </cell>
          <cell r="R23">
            <v>9.2769121475595373</v>
          </cell>
          <cell r="S23">
            <v>15.667533250147113</v>
          </cell>
          <cell r="T23">
            <v>21.149240547895175</v>
          </cell>
          <cell r="U23">
            <v>32.374937811666406</v>
          </cell>
          <cell r="V23">
            <v>32.048445281134768</v>
          </cell>
          <cell r="W23">
            <v>46.236230642961218</v>
          </cell>
          <cell r="X23">
            <v>80.048125354344947</v>
          </cell>
          <cell r="Y23">
            <v>123.26256553748644</v>
          </cell>
          <cell r="Z23">
            <v>157.79858245976624</v>
          </cell>
          <cell r="AA23">
            <v>194.70681695894075</v>
          </cell>
          <cell r="AB23">
            <v>250.23551123442957</v>
          </cell>
          <cell r="AC23">
            <v>276.31662213969742</v>
          </cell>
          <cell r="AD23">
            <v>308.32267199016843</v>
          </cell>
        </row>
        <row r="24">
          <cell r="B24">
            <v>1022</v>
          </cell>
          <cell r="C24">
            <v>23650.089625261106</v>
          </cell>
          <cell r="D24">
            <v>18783.969265715285</v>
          </cell>
          <cell r="E24">
            <v>15155.018625854733</v>
          </cell>
          <cell r="F24">
            <v>14553.499060020438</v>
          </cell>
          <cell r="G24">
            <v>15238.630529846239</v>
          </cell>
          <cell r="H24">
            <v>11458.327529352131</v>
          </cell>
          <cell r="I24">
            <v>6257.8025916672368</v>
          </cell>
          <cell r="J24">
            <v>5682.9550790192188</v>
          </cell>
          <cell r="K24">
            <v>3327.5053034015818</v>
          </cell>
          <cell r="L24">
            <v>3958.2409081232208</v>
          </cell>
          <cell r="M24">
            <v>5123.3059550414264</v>
          </cell>
          <cell r="N24">
            <v>5821.4491109195724</v>
          </cell>
          <cell r="O24">
            <v>7114.0352256669148</v>
          </cell>
          <cell r="P24">
            <v>8283.1842516823654</v>
          </cell>
          <cell r="Q24">
            <v>68.814838604523729</v>
          </cell>
          <cell r="R24">
            <v>35.219979777612707</v>
          </cell>
          <cell r="S24">
            <v>40.559398953458853</v>
          </cell>
          <cell r="T24">
            <v>50.259631009978627</v>
          </cell>
          <cell r="U24">
            <v>64.12658875157274</v>
          </cell>
          <cell r="V24">
            <v>56.620379312279802</v>
          </cell>
          <cell r="W24">
            <v>40.349108470201863</v>
          </cell>
          <cell r="X24">
            <v>57.062540732385841</v>
          </cell>
          <cell r="Y24">
            <v>48.132538216213277</v>
          </cell>
          <cell r="Z24">
            <v>75.814165509706712</v>
          </cell>
          <cell r="AA24">
            <v>128.11226789155296</v>
          </cell>
          <cell r="AB24">
            <v>170.3880320983975</v>
          </cell>
          <cell r="AC24">
            <v>215.79189689387448</v>
          </cell>
          <cell r="AD24">
            <v>278.75476198754245</v>
          </cell>
        </row>
        <row r="25">
          <cell r="B25">
            <v>1023</v>
          </cell>
          <cell r="C25">
            <v>1751.1702506444626</v>
          </cell>
          <cell r="D25">
            <v>1765.2737117942684</v>
          </cell>
          <cell r="E25">
            <v>1889.4671047680276</v>
          </cell>
          <cell r="F25">
            <v>2046.0383626572432</v>
          </cell>
          <cell r="G25">
            <v>2365.9805368112761</v>
          </cell>
          <cell r="H25">
            <v>2445.8374976872901</v>
          </cell>
          <cell r="I25">
            <v>3156.6545104400234</v>
          </cell>
          <cell r="J25">
            <v>3074.6244801652551</v>
          </cell>
          <cell r="K25">
            <v>3373.464738638052</v>
          </cell>
          <cell r="L25">
            <v>2961.9782844939486</v>
          </cell>
          <cell r="M25">
            <v>3205.7546085036415</v>
          </cell>
          <cell r="N25">
            <v>3177.8622747890049</v>
          </cell>
          <cell r="O25">
            <v>3375.5266454054963</v>
          </cell>
          <cell r="P25">
            <v>3357.9655449061056</v>
          </cell>
          <cell r="Q25">
            <v>5.0953928748932444</v>
          </cell>
          <cell r="R25">
            <v>3.309891724792382</v>
          </cell>
          <cell r="S25">
            <v>5.0567836308021086</v>
          </cell>
          <cell r="T25">
            <v>7.0658700505848984</v>
          </cell>
          <cell r="U25">
            <v>9.9564236157022279</v>
          </cell>
          <cell r="V25">
            <v>12.085904029231543</v>
          </cell>
          <cell r="W25">
            <v>20.353501629197662</v>
          </cell>
          <cell r="X25">
            <v>30.872298337170648</v>
          </cell>
          <cell r="Y25">
            <v>48.797343850227918</v>
          </cell>
          <cell r="Z25">
            <v>56.73224978195055</v>
          </cell>
          <cell r="AA25">
            <v>80.162398420704548</v>
          </cell>
          <cell r="AB25">
            <v>93.012871703262832</v>
          </cell>
          <cell r="AC25">
            <v>102.39073531711152</v>
          </cell>
          <cell r="AD25">
            <v>113.00592354233248</v>
          </cell>
        </row>
        <row r="26">
          <cell r="B26">
            <v>1024</v>
          </cell>
          <cell r="C26">
            <v>4867.5180711108915</v>
          </cell>
          <cell r="D26">
            <v>4089.2798925575689</v>
          </cell>
          <cell r="E26">
            <v>3007.2936172013488</v>
          </cell>
          <cell r="F26">
            <v>2109.1079823589257</v>
          </cell>
          <cell r="G26">
            <v>2853.9025507074548</v>
          </cell>
          <cell r="H26">
            <v>2145.2154331739553</v>
          </cell>
          <cell r="I26">
            <v>1300.2378011614667</v>
          </cell>
          <cell r="J26">
            <v>1710.9811286349225</v>
          </cell>
          <cell r="K26">
            <v>1773.5148048313647</v>
          </cell>
          <cell r="L26">
            <v>1808.4107039287851</v>
          </cell>
          <cell r="M26">
            <v>2087.4626615425314</v>
          </cell>
          <cell r="N26">
            <v>3162.8535116898256</v>
          </cell>
          <cell r="O26">
            <v>1548.3693801378076</v>
          </cell>
          <cell r="P26">
            <v>1594.7395068247056</v>
          </cell>
          <cell r="Q26">
            <v>14.163052900667418</v>
          </cell>
          <cell r="R26">
            <v>7.6674079415020504</v>
          </cell>
          <cell r="S26">
            <v>8.048424393366961</v>
          </cell>
          <cell r="T26">
            <v>7.2836771773159583</v>
          </cell>
          <cell r="U26">
            <v>12.009677303208955</v>
          </cell>
          <cell r="V26">
            <v>10.600404921374562</v>
          </cell>
          <cell r="W26">
            <v>8.3836834587879174</v>
          </cell>
          <cell r="X26">
            <v>17.179958135780925</v>
          </cell>
          <cell r="Y26">
            <v>25.653984392842759</v>
          </cell>
          <cell r="Z26">
            <v>34.637393630037757</v>
          </cell>
          <cell r="AA26">
            <v>52.198634642538849</v>
          </cell>
          <cell r="AB26">
            <v>92.573580117959196</v>
          </cell>
          <cell r="AC26">
            <v>46.967094628211811</v>
          </cell>
          <cell r="AD26">
            <v>53.667915399414511</v>
          </cell>
        </row>
        <row r="27">
          <cell r="B27">
            <v>1025</v>
          </cell>
          <cell r="C27">
            <v>6823.6333417303131</v>
          </cell>
          <cell r="D27">
            <v>6856.0478602709663</v>
          </cell>
          <cell r="E27">
            <v>7606.9011695158506</v>
          </cell>
          <cell r="F27">
            <v>8290.0996527491188</v>
          </cell>
          <cell r="G27">
            <v>8862.7334532614441</v>
          </cell>
          <cell r="H27">
            <v>8848.9694048248948</v>
          </cell>
          <cell r="I27">
            <v>11593.260111208336</v>
          </cell>
          <cell r="J27">
            <v>12344.806692582333</v>
          </cell>
          <cell r="K27">
            <v>13390.320961503545</v>
          </cell>
          <cell r="L27">
            <v>12542.937519286499</v>
          </cell>
          <cell r="M27">
            <v>13942.038026757056</v>
          </cell>
          <cell r="N27">
            <v>12604.248395053657</v>
          </cell>
          <cell r="O27">
            <v>15664.148521269557</v>
          </cell>
          <cell r="P27">
            <v>15233.486226276445</v>
          </cell>
          <cell r="Q27">
            <v>19.854775797807761</v>
          </cell>
          <cell r="R27">
            <v>12.855103390411834</v>
          </cell>
          <cell r="S27">
            <v>20.358360946357806</v>
          </cell>
          <cell r="T27">
            <v>28.629359019763978</v>
          </cell>
          <cell r="U27">
            <v>37.295796512617287</v>
          </cell>
          <cell r="V27">
            <v>43.72645160827178</v>
          </cell>
          <cell r="W27">
            <v>74.751113174022606</v>
          </cell>
          <cell r="X27">
            <v>123.95417963614811</v>
          </cell>
          <cell r="Y27">
            <v>193.69169291723523</v>
          </cell>
          <cell r="Z27">
            <v>240.24114831251549</v>
          </cell>
          <cell r="AA27">
            <v>348.63155281220679</v>
          </cell>
          <cell r="AB27">
            <v>368.91382870361196</v>
          </cell>
          <cell r="AC27">
            <v>475.14472664355623</v>
          </cell>
          <cell r="AD27">
            <v>512.65391402874172</v>
          </cell>
        </row>
        <row r="28">
          <cell r="B28">
            <v>1026</v>
          </cell>
          <cell r="C28">
            <v>3792.9112472536003</v>
          </cell>
          <cell r="D28">
            <v>3808.5676039462296</v>
          </cell>
          <cell r="E28">
            <v>4241.3298448276673</v>
          </cell>
          <cell r="F28">
            <v>4626.6935178200711</v>
          </cell>
          <cell r="G28">
            <v>5128.4504991968333</v>
          </cell>
          <cell r="H28">
            <v>5076.8282093050002</v>
          </cell>
          <cell r="I28">
            <v>5424.7618603373585</v>
          </cell>
          <cell r="J28">
            <v>5337.1263842918343</v>
          </cell>
          <cell r="K28">
            <v>5918.0841346983361</v>
          </cell>
          <cell r="L28">
            <v>5706.8665252470637</v>
          </cell>
          <cell r="M28">
            <v>6059.8596839323473</v>
          </cell>
          <cell r="N28">
            <v>5819.0909363261644</v>
          </cell>
          <cell r="O28">
            <v>6135.9889574764238</v>
          </cell>
          <cell r="P28">
            <v>6214.5235879583906</v>
          </cell>
          <cell r="Q28">
            <v>11.036261572651766</v>
          </cell>
          <cell r="R28">
            <v>7.1410718413752248</v>
          </cell>
          <cell r="S28">
            <v>11.351077390040157</v>
          </cell>
          <cell r="T28">
            <v>15.978006941347219</v>
          </cell>
          <cell r="U28">
            <v>21.581337998232286</v>
          </cell>
          <cell r="V28">
            <v>25.086727376031313</v>
          </cell>
          <cell r="W28">
            <v>34.977821930533246</v>
          </cell>
          <cell r="X28">
            <v>53.590075491165777</v>
          </cell>
          <cell r="Y28">
            <v>85.605396477937759</v>
          </cell>
          <cell r="Z28">
            <v>109.30646550566571</v>
          </cell>
          <cell r="AA28">
            <v>151.53152554733285</v>
          </cell>
          <cell r="AB28">
            <v>170.31901067080113</v>
          </cell>
          <cell r="AC28">
            <v>186.1245628467598</v>
          </cell>
          <cell r="AD28">
            <v>209.13793427635798</v>
          </cell>
        </row>
        <row r="29">
          <cell r="B29">
            <v>1027</v>
          </cell>
          <cell r="C29">
            <v>5753.7387454431137</v>
          </cell>
          <cell r="D29">
            <v>5516.2597827564259</v>
          </cell>
          <cell r="E29">
            <v>6561.5200837553812</v>
          </cell>
          <cell r="F29">
            <v>6809.0391189115644</v>
          </cell>
          <cell r="G29">
            <v>7836.2890534456283</v>
          </cell>
          <cell r="H29">
            <v>7344.8004207686772</v>
          </cell>
          <cell r="I29">
            <v>7928.9368052077134</v>
          </cell>
          <cell r="J29">
            <v>9080.899862760054</v>
          </cell>
          <cell r="K29">
            <v>9812.9908253561516</v>
          </cell>
          <cell r="L29">
            <v>9706.1807485878926</v>
          </cell>
          <cell r="M29">
            <v>9331.2278426584126</v>
          </cell>
          <cell r="N29">
            <v>10085.336193036515</v>
          </cell>
          <cell r="O29">
            <v>11067.396416923177</v>
          </cell>
          <cell r="P29">
            <v>10487.291363439021</v>
          </cell>
          <cell r="Q29">
            <v>16.741695672787174</v>
          </cell>
          <cell r="R29">
            <v>10.342998077160738</v>
          </cell>
          <cell r="S29">
            <v>17.560605987256423</v>
          </cell>
          <cell r="T29">
            <v>23.514605816625149</v>
          </cell>
          <cell r="U29">
            <v>32.976354698313536</v>
          </cell>
          <cell r="V29">
            <v>36.293724780655523</v>
          </cell>
          <cell r="W29">
            <v>51.124260716167079</v>
          </cell>
          <cell r="X29">
            <v>91.181297599644481</v>
          </cell>
          <cell r="Y29">
            <v>141.94542543146846</v>
          </cell>
          <cell r="Z29">
            <v>185.90732874050315</v>
          </cell>
          <cell r="AA29">
            <v>233.33464205069242</v>
          </cell>
          <cell r="AB29">
            <v>295.18777098968565</v>
          </cell>
          <cell r="AC29">
            <v>335.71023908732923</v>
          </cell>
          <cell r="AD29">
            <v>352.92978148055772</v>
          </cell>
        </row>
        <row r="30">
          <cell r="B30">
            <v>1028</v>
          </cell>
          <cell r="C30">
            <v>3240.679555211309</v>
          </cell>
          <cell r="D30">
            <v>2773.946663166354</v>
          </cell>
          <cell r="E30">
            <v>2020.155155296266</v>
          </cell>
          <cell r="F30">
            <v>1331.4950702422866</v>
          </cell>
          <cell r="G30">
            <v>1741.4712749023354</v>
          </cell>
          <cell r="H30">
            <v>1389.2032998546019</v>
          </cell>
          <cell r="I30">
            <v>2023.0246334725211</v>
          </cell>
          <cell r="J30">
            <v>2673.7259403843705</v>
          </cell>
          <cell r="K30">
            <v>1682.4796683573634</v>
          </cell>
          <cell r="L30">
            <v>1612.7650783361601</v>
          </cell>
          <cell r="M30">
            <v>1810.5770654687537</v>
          </cell>
          <cell r="N30">
            <v>1248.4913432685951</v>
          </cell>
          <cell r="O30">
            <v>532.77977633393471</v>
          </cell>
          <cell r="P30">
            <v>557.73524804596025</v>
          </cell>
          <cell r="Q30">
            <v>9.4294289829095703</v>
          </cell>
          <cell r="R30">
            <v>5.201155517178969</v>
          </cell>
          <cell r="S30">
            <v>5.4065442553639054</v>
          </cell>
          <cell r="T30">
            <v>4.5982378977038199</v>
          </cell>
          <cell r="U30">
            <v>7.3283889946418936</v>
          </cell>
          <cell r="V30">
            <v>6.8646333924516201</v>
          </cell>
          <cell r="W30">
            <v>13.044074046465809</v>
          </cell>
          <cell r="X30">
            <v>26.846876890455846</v>
          </cell>
          <cell r="Y30">
            <v>24.337156383320497</v>
          </cell>
          <cell r="Z30">
            <v>30.890095225463835</v>
          </cell>
          <cell r="AA30">
            <v>45.274894001086302</v>
          </cell>
          <cell r="AB30">
            <v>36.542101290964936</v>
          </cell>
          <cell r="AC30">
            <v>16.160948732302064</v>
          </cell>
          <cell r="AD30">
            <v>18.769515635190348</v>
          </cell>
        </row>
        <row r="31">
          <cell r="B31">
            <v>1029</v>
          </cell>
          <cell r="C31">
            <v>1974.8533314790936</v>
          </cell>
          <cell r="D31">
            <v>2014.6357314119837</v>
          </cell>
          <cell r="E31">
            <v>2299.2325884939264</v>
          </cell>
          <cell r="F31">
            <v>2499.2287738337554</v>
          </cell>
          <cell r="G31">
            <v>2726.6780264738068</v>
          </cell>
          <cell r="H31">
            <v>2742.9555453059456</v>
          </cell>
          <cell r="I31">
            <v>3054.4820982865663</v>
          </cell>
          <cell r="J31">
            <v>3057.2566550879424</v>
          </cell>
          <cell r="K31">
            <v>3591.8278596376081</v>
          </cell>
          <cell r="L31">
            <v>3592.2300174034153</v>
          </cell>
          <cell r="M31">
            <v>3751.6924006239315</v>
          </cell>
          <cell r="N31">
            <v>3725.392587084893</v>
          </cell>
          <cell r="O31">
            <v>3871.442758278095</v>
          </cell>
          <cell r="P31">
            <v>4050.4941223479068</v>
          </cell>
          <cell r="Q31">
            <v>5.7462451697512114</v>
          </cell>
          <cell r="R31">
            <v>3.7774460081285759</v>
          </cell>
          <cell r="S31">
            <v>6.1534396061000871</v>
          </cell>
          <cell r="T31">
            <v>8.6309357951907888</v>
          </cell>
          <cell r="U31">
            <v>11.474296205237811</v>
          </cell>
          <cell r="V31">
            <v>13.55408832694846</v>
          </cell>
          <cell r="W31">
            <v>19.694713551393559</v>
          </cell>
          <cell r="X31">
            <v>30.697908039846997</v>
          </cell>
          <cell r="Y31">
            <v>51.955977814170318</v>
          </cell>
          <cell r="Z31">
            <v>68.803776073722759</v>
          </cell>
          <cell r="AA31">
            <v>93.81399941623242</v>
          </cell>
          <cell r="AB31">
            <v>109.03853999456915</v>
          </cell>
          <cell r="AC31">
            <v>117.43348887432107</v>
          </cell>
          <cell r="AD31">
            <v>136.3116514977564</v>
          </cell>
        </row>
        <row r="32">
          <cell r="B32">
            <v>1030</v>
          </cell>
          <cell r="C32">
            <v>8447.7266268746189</v>
          </cell>
          <cell r="D32">
            <v>8520.8240017689677</v>
          </cell>
          <cell r="E32">
            <v>9249.4601418852562</v>
          </cell>
          <cell r="F32">
            <v>9872.244326388638</v>
          </cell>
          <cell r="G32">
            <v>11153.369760498164</v>
          </cell>
          <cell r="H32">
            <v>10844.207579992595</v>
          </cell>
          <cell r="I32">
            <v>13143.556223479884</v>
          </cell>
          <cell r="J32">
            <v>11276.964841412324</v>
          </cell>
          <cell r="K32">
            <v>10594.155494693978</v>
          </cell>
          <cell r="L32">
            <v>10506.082016292301</v>
          </cell>
          <cell r="M32">
            <v>11339.373022686959</v>
          </cell>
          <cell r="N32">
            <v>10977.266772570365</v>
          </cell>
          <cell r="O32">
            <v>12399.701581576457</v>
          </cell>
          <cell r="P32">
            <v>14144.036817674692</v>
          </cell>
          <cell r="Q32">
            <v>24.580411897576333</v>
          </cell>
          <cell r="R32">
            <v>15.976561970778551</v>
          </cell>
          <cell r="S32">
            <v>24.754343974135626</v>
          </cell>
          <cell r="T32">
            <v>34.093200201433298</v>
          </cell>
          <cell r="U32">
            <v>46.935159588314377</v>
          </cell>
          <cell r="V32">
            <v>53.585756293614786</v>
          </cell>
          <cell r="W32">
            <v>84.747124565988102</v>
          </cell>
          <cell r="X32">
            <v>113.23198171607395</v>
          </cell>
          <cell r="Y32">
            <v>153.24501322224435</v>
          </cell>
          <cell r="Z32">
            <v>201.22823732307856</v>
          </cell>
          <cell r="AA32">
            <v>283.54988110269397</v>
          </cell>
          <cell r="AB32">
            <v>321.29369295507576</v>
          </cell>
          <cell r="AC32">
            <v>376.12340118199467</v>
          </cell>
          <cell r="AD32">
            <v>475.99057281058998</v>
          </cell>
        </row>
        <row r="33">
          <cell r="B33">
            <v>1031</v>
          </cell>
          <cell r="C33">
            <v>3884.9161111467374</v>
          </cell>
          <cell r="D33">
            <v>3892.2876552213747</v>
          </cell>
          <cell r="E33">
            <v>4170.6124650503061</v>
          </cell>
          <cell r="F33">
            <v>4591.7935411221224</v>
          </cell>
          <cell r="G33">
            <v>4881.0976207389031</v>
          </cell>
          <cell r="H33">
            <v>4773.3605845110405</v>
          </cell>
          <cell r="I33">
            <v>5511.8828917380688</v>
          </cell>
          <cell r="J33">
            <v>5212.4409322772517</v>
          </cell>
          <cell r="K33">
            <v>5781.3210128487517</v>
          </cell>
          <cell r="L33">
            <v>5544.3481748169625</v>
          </cell>
          <cell r="M33">
            <v>6164.4720430094094</v>
          </cell>
          <cell r="N33">
            <v>5934.6742955453865</v>
          </cell>
          <cell r="O33">
            <v>6223.5597773550389</v>
          </cell>
          <cell r="P33">
            <v>6533.350420669386</v>
          </cell>
          <cell r="Q33">
            <v>11.303968797442781</v>
          </cell>
          <cell r="R33">
            <v>7.2980471042273205</v>
          </cell>
          <cell r="S33">
            <v>11.161816361060621</v>
          </cell>
          <cell r="T33">
            <v>15.857481977291371</v>
          </cell>
          <cell r="U33">
            <v>20.540437617957135</v>
          </cell>
          <cell r="V33">
            <v>23.587167167020414</v>
          </cell>
          <cell r="W33">
            <v>35.539561597857364</v>
          </cell>
          <cell r="X33">
            <v>52.338109113570205</v>
          </cell>
          <cell r="Y33">
            <v>83.627110768741616</v>
          </cell>
          <cell r="Z33">
            <v>106.19367035148842</v>
          </cell>
          <cell r="AA33">
            <v>154.14743931247892</v>
          </cell>
          <cell r="AB33">
            <v>173.7020207676762</v>
          </cell>
          <cell r="AC33">
            <v>188.78087150066963</v>
          </cell>
          <cell r="AD33">
            <v>219.86744302168677</v>
          </cell>
        </row>
        <row r="34">
          <cell r="B34">
            <v>1032</v>
          </cell>
          <cell r="C34">
            <v>5548.9369064962893</v>
          </cell>
          <cell r="D34">
            <v>6036.4817070506169</v>
          </cell>
          <cell r="E34">
            <v>5567.5848779878124</v>
          </cell>
          <cell r="F34">
            <v>5456.9171104271409</v>
          </cell>
          <cell r="G34">
            <v>5306.7484785687029</v>
          </cell>
          <cell r="H34">
            <v>6077.4165207194674</v>
          </cell>
          <cell r="I34">
            <v>6409.9125039065648</v>
          </cell>
          <cell r="J34">
            <v>6430.8311188137122</v>
          </cell>
          <cell r="K34">
            <v>7236.07027302181</v>
          </cell>
          <cell r="L34">
            <v>7490.9968053774473</v>
          </cell>
          <cell r="M34">
            <v>6968.0133198612984</v>
          </cell>
          <cell r="N34">
            <v>7148.4537486227655</v>
          </cell>
          <cell r="O34">
            <v>7484.6666383321262</v>
          </cell>
          <cell r="P34">
            <v>6849.4195383683518</v>
          </cell>
          <cell r="Q34">
            <v>16.145782265423939</v>
          </cell>
          <cell r="R34">
            <v>11.3184152211269</v>
          </cell>
          <cell r="S34">
            <v>14.900535713516234</v>
          </cell>
          <cell r="T34">
            <v>18.845134032098656</v>
          </cell>
          <cell r="U34">
            <v>22.331644344725987</v>
          </cell>
          <cell r="V34">
            <v>30.031051893077468</v>
          </cell>
          <cell r="W34">
            <v>41.329883951440287</v>
          </cell>
          <cell r="X34">
            <v>64.571962571932346</v>
          </cell>
          <cell r="Y34">
            <v>104.67013488915649</v>
          </cell>
          <cell r="Z34">
            <v>143.47880404905624</v>
          </cell>
          <cell r="AA34">
            <v>174.24061669156396</v>
          </cell>
          <cell r="AB34">
            <v>209.22813951762697</v>
          </cell>
          <cell r="AC34">
            <v>227.03435677078417</v>
          </cell>
          <cell r="AD34">
            <v>230.50414612990178</v>
          </cell>
        </row>
        <row r="35">
          <cell r="B35">
            <v>1033</v>
          </cell>
          <cell r="C35">
            <v>8650.1336918023917</v>
          </cell>
          <cell r="D35">
            <v>9084.0253107027675</v>
          </cell>
          <cell r="E35">
            <v>8725.7651308086424</v>
          </cell>
          <cell r="F35">
            <v>8373.2514460251168</v>
          </cell>
          <cell r="G35">
            <v>7470.4957654333411</v>
          </cell>
          <cell r="H35">
            <v>8565.9010817396011</v>
          </cell>
          <cell r="I35">
            <v>7468.8410767990226</v>
          </cell>
          <cell r="J35">
            <v>6978.3082882246836</v>
          </cell>
          <cell r="K35">
            <v>7304.663843450282</v>
          </cell>
          <cell r="L35">
            <v>8158.9620472472279</v>
          </cell>
          <cell r="M35">
            <v>5814.9750373483666</v>
          </cell>
          <cell r="N35">
            <v>5721.5105844985374</v>
          </cell>
          <cell r="O35">
            <v>5164.8744055460902</v>
          </cell>
          <cell r="P35">
            <v>6091.0735547713412</v>
          </cell>
          <cell r="Q35">
            <v>25.169357213476641</v>
          </cell>
          <cell r="R35">
            <v>17.032565546528559</v>
          </cell>
          <cell r="S35">
            <v>23.352778234852707</v>
          </cell>
          <cell r="T35">
            <v>28.916518721402344</v>
          </cell>
          <cell r="U35">
            <v>31.437038176234541</v>
          </cell>
          <cell r="V35">
            <v>42.327692864177266</v>
          </cell>
          <cell r="W35">
            <v>48.157651881788233</v>
          </cell>
          <cell r="X35">
            <v>70.069179749470976</v>
          </cell>
          <cell r="Y35">
            <v>105.66234447231169</v>
          </cell>
          <cell r="Z35">
            <v>156.27267601827353</v>
          </cell>
          <cell r="AA35">
            <v>145.40799364800839</v>
          </cell>
          <cell r="AB35">
            <v>167.46293071500605</v>
          </cell>
          <cell r="AC35">
            <v>156.66749036752614</v>
          </cell>
          <cell r="AD35">
            <v>204.9834589474504</v>
          </cell>
        </row>
        <row r="36">
          <cell r="B36">
            <v>1034</v>
          </cell>
          <cell r="C36">
            <v>1664.152216353112</v>
          </cell>
          <cell r="D36">
            <v>1533.8542341515854</v>
          </cell>
          <cell r="E36">
            <v>1268.6800887867871</v>
          </cell>
          <cell r="F36">
            <v>581.72930822772241</v>
          </cell>
          <cell r="G36">
            <v>935.1240946075194</v>
          </cell>
          <cell r="H36">
            <v>659.83157863849021</v>
          </cell>
          <cell r="I36">
            <v>1126.3040752913755</v>
          </cell>
          <cell r="J36">
            <v>776.86284801940144</v>
          </cell>
          <cell r="K36">
            <v>355.4319855142179</v>
          </cell>
          <cell r="L36">
            <v>381.09274107898727</v>
          </cell>
          <cell r="M36">
            <v>431.45309671644787</v>
          </cell>
          <cell r="N36">
            <v>1282.008009778049</v>
          </cell>
          <cell r="O36">
            <v>664.84270499621005</v>
          </cell>
          <cell r="P36">
            <v>835.35745399014024</v>
          </cell>
          <cell r="Q36">
            <v>4.8421958646355687</v>
          </cell>
          <cell r="R36">
            <v>2.8759797433882417</v>
          </cell>
          <cell r="S36">
            <v>3.3953704139714156</v>
          </cell>
          <cell r="T36">
            <v>2.0089670709865972</v>
          </cell>
          <cell r="U36">
            <v>3.9351513988828395</v>
          </cell>
          <cell r="V36">
            <v>3.2605032600987336</v>
          </cell>
          <cell r="W36">
            <v>7.2621922214159067</v>
          </cell>
          <cell r="X36">
            <v>7.8004783237236017</v>
          </cell>
          <cell r="Y36">
            <v>5.1413422567768574</v>
          </cell>
          <cell r="Z36">
            <v>7.2992596502695548</v>
          </cell>
          <cell r="AA36">
            <v>10.788821747954879</v>
          </cell>
          <cell r="AB36">
            <v>37.523100822221188</v>
          </cell>
          <cell r="AC36">
            <v>20.166848194617589</v>
          </cell>
          <cell r="AD36">
            <v>28.112361283554186</v>
          </cell>
        </row>
        <row r="37">
          <cell r="B37">
            <v>1035</v>
          </cell>
          <cell r="C37">
            <v>9170.438960447289</v>
          </cell>
          <cell r="D37">
            <v>9187.9358544816605</v>
          </cell>
          <cell r="E37">
            <v>10423.347200809858</v>
          </cell>
          <cell r="F37">
            <v>14795.359208231455</v>
          </cell>
          <cell r="G37">
            <v>12663.368124836137</v>
          </cell>
          <cell r="H37">
            <v>11942.204567167591</v>
          </cell>
          <cell r="I37">
            <v>9512.9211654177161</v>
          </cell>
          <cell r="J37">
            <v>9800.9924556253864</v>
          </cell>
          <cell r="K37">
            <v>9998.3890418451429</v>
          </cell>
          <cell r="L37">
            <v>11273.913658034564</v>
          </cell>
          <cell r="M37">
            <v>12397.969414386978</v>
          </cell>
          <cell r="N37">
            <v>12680.772925197971</v>
          </cell>
          <cell r="O37">
            <v>16505.671649267613</v>
          </cell>
          <cell r="P37">
            <v>15725.656936705931</v>
          </cell>
          <cell r="Q37">
            <v>26.683293255758635</v>
          </cell>
          <cell r="R37">
            <v>17.227398023030375</v>
          </cell>
          <cell r="S37">
            <v>27.896019660894478</v>
          </cell>
          <cell r="T37">
            <v>51.094880440715009</v>
          </cell>
          <cell r="U37">
            <v>53.28947364139129</v>
          </cell>
          <cell r="V37">
            <v>59.011417738387948</v>
          </cell>
          <cell r="W37">
            <v>61.337487456544139</v>
          </cell>
          <cell r="X37">
            <v>98.411745903409511</v>
          </cell>
          <cell r="Y37">
            <v>144.62722032785879</v>
          </cell>
          <cell r="Z37">
            <v>215.93490033875622</v>
          </cell>
          <cell r="AA37">
            <v>310.02091088553419</v>
          </cell>
          <cell r="AB37">
            <v>371.15362567685827</v>
          </cell>
          <cell r="AC37">
            <v>500.67086846185782</v>
          </cell>
          <cell r="AD37">
            <v>529.21698024511193</v>
          </cell>
        </row>
        <row r="38">
          <cell r="B38">
            <v>1036</v>
          </cell>
          <cell r="C38">
            <v>2954.0613467590156</v>
          </cell>
          <cell r="D38">
            <v>2981.5143642463149</v>
          </cell>
          <cell r="E38">
            <v>3409.5850655132976</v>
          </cell>
          <cell r="F38">
            <v>3686.416207489332</v>
          </cell>
          <cell r="G38">
            <v>4010.5025297401812</v>
          </cell>
          <cell r="H38">
            <v>3604.4315905823764</v>
          </cell>
          <cell r="I38">
            <v>4042.1504965177701</v>
          </cell>
          <cell r="J38">
            <v>3912.3150934250707</v>
          </cell>
          <cell r="K38">
            <v>4233.7164905801301</v>
          </cell>
          <cell r="L38">
            <v>4084.3508073207863</v>
          </cell>
          <cell r="M38">
            <v>4184.5208660107801</v>
          </cell>
          <cell r="N38">
            <v>3932.8182102744499</v>
          </cell>
          <cell r="O38">
            <v>3852.4898238079672</v>
          </cell>
          <cell r="P38">
            <v>3898.6822321464097</v>
          </cell>
          <cell r="Q38">
            <v>8.5954538873270501</v>
          </cell>
          <cell r="R38">
            <v>5.5903453700321162</v>
          </cell>
          <cell r="S38">
            <v>9.1250775965383859</v>
          </cell>
          <cell r="T38">
            <v>12.730815975835744</v>
          </cell>
          <cell r="U38">
            <v>16.876834562533734</v>
          </cell>
          <cell r="V38">
            <v>17.811001068100673</v>
          </cell>
          <cell r="W38">
            <v>26.063009570492479</v>
          </cell>
          <cell r="X38">
            <v>39.283548131621799</v>
          </cell>
          <cell r="Y38">
            <v>61.240930426510339</v>
          </cell>
          <cell r="Z38">
            <v>78.229611409059473</v>
          </cell>
          <cell r="AA38">
            <v>104.63721333227143</v>
          </cell>
          <cell r="AB38">
            <v>115.10968191621855</v>
          </cell>
          <cell r="AC38">
            <v>116.85858454066549</v>
          </cell>
          <cell r="AD38">
            <v>131.20271198437999</v>
          </cell>
        </row>
        <row r="39">
          <cell r="B39">
            <v>1037</v>
          </cell>
          <cell r="C39">
            <v>2785.3824390017608</v>
          </cell>
          <cell r="D39">
            <v>2788.9940628035642</v>
          </cell>
          <cell r="E39">
            <v>3211.6238410274677</v>
          </cell>
          <cell r="F39">
            <v>3626.0158571120951</v>
          </cell>
          <cell r="G39">
            <v>4064.8128589374055</v>
          </cell>
          <cell r="H39">
            <v>4083.2853842566465</v>
          </cell>
          <cell r="I39">
            <v>4492.1919279191598</v>
          </cell>
          <cell r="J39">
            <v>4553.5408960326276</v>
          </cell>
          <cell r="K39">
            <v>5205.6637745842172</v>
          </cell>
          <cell r="L39">
            <v>4940.4179410622046</v>
          </cell>
          <cell r="M39">
            <v>5215.2496514866589</v>
          </cell>
          <cell r="N39">
            <v>5109.0985511002318</v>
          </cell>
          <cell r="O39">
            <v>5319.5663900050686</v>
          </cell>
          <cell r="P39">
            <v>5479.1616198781448</v>
          </cell>
          <cell r="Q39">
            <v>8.1046476368126932</v>
          </cell>
          <cell r="R39">
            <v>5.2293694214625281</v>
          </cell>
          <cell r="S39">
            <v>8.5952736761698532</v>
          </cell>
          <cell r="T39">
            <v>12.522227009683085</v>
          </cell>
          <cell r="U39">
            <v>17.105381093573492</v>
          </cell>
          <cell r="V39">
            <v>20.177217548080659</v>
          </cell>
          <cell r="W39">
            <v>28.96479023002933</v>
          </cell>
          <cell r="X39">
            <v>45.72209515006228</v>
          </cell>
          <cell r="Y39">
            <v>75.300198714872678</v>
          </cell>
          <cell r="Z39">
            <v>94.626292882311475</v>
          </cell>
          <cell r="AA39">
            <v>130.41139185043744</v>
          </cell>
          <cell r="AB39">
            <v>149.53823890444204</v>
          </cell>
          <cell r="AC39">
            <v>161.35980291614038</v>
          </cell>
          <cell r="AD39">
            <v>184.3907302834894</v>
          </cell>
        </row>
        <row r="40">
          <cell r="B40">
            <v>1038</v>
          </cell>
          <cell r="C40">
            <v>530.04245867349425</v>
          </cell>
          <cell r="D40">
            <v>924.86964073426896</v>
          </cell>
          <cell r="E40">
            <v>574.22059406575602</v>
          </cell>
          <cell r="F40">
            <v>682.83151300208442</v>
          </cell>
          <cell r="G40">
            <v>1098.4991717601908</v>
          </cell>
          <cell r="H40">
            <v>791.53429306022326</v>
          </cell>
          <cell r="I40">
            <v>1363.2278058427412</v>
          </cell>
          <cell r="J40">
            <v>2019.3012498303212</v>
          </cell>
          <cell r="K40">
            <v>789.90272474168569</v>
          </cell>
          <cell r="L40">
            <v>1013.7168934007727</v>
          </cell>
          <cell r="M40">
            <v>1028.2971197247548</v>
          </cell>
          <cell r="N40">
            <v>1966.2866302547902</v>
          </cell>
          <cell r="O40">
            <v>974.41014913354638</v>
          </cell>
          <cell r="P40">
            <v>938.67378981387753</v>
          </cell>
          <cell r="Q40">
            <v>1.5422684152622421</v>
          </cell>
          <cell r="R40">
            <v>1.7341324180636903</v>
          </cell>
          <cell r="S40">
            <v>1.5367874324002424</v>
          </cell>
          <cell r="T40">
            <v>2.3581174358094188</v>
          </cell>
          <cell r="U40">
            <v>4.6226597917339101</v>
          </cell>
          <cell r="V40">
            <v>3.9113013480319934</v>
          </cell>
          <cell r="W40">
            <v>8.7898309033889372</v>
          </cell>
          <cell r="X40">
            <v>20.275799864194326</v>
          </cell>
          <cell r="Y40">
            <v>11.425984219124684</v>
          </cell>
          <cell r="Z40">
            <v>19.416226076222298</v>
          </cell>
          <cell r="AA40">
            <v>25.713372816366356</v>
          </cell>
          <cell r="AB40">
            <v>57.551256239974336</v>
          </cell>
          <cell r="AC40">
            <v>29.557038693810949</v>
          </cell>
          <cell r="AD40">
            <v>31.589275442033927</v>
          </cell>
        </row>
        <row r="41">
          <cell r="B41">
            <v>1039</v>
          </cell>
          <cell r="C41">
            <v>5046.937831403483</v>
          </cell>
          <cell r="D41">
            <v>5204.0602487350525</v>
          </cell>
          <cell r="E41">
            <v>5983.7588322402626</v>
          </cell>
          <cell r="F41">
            <v>6046.0103839240574</v>
          </cell>
          <cell r="G41">
            <v>7207.3557760686645</v>
          </cell>
          <cell r="H41">
            <v>7008.1396425766861</v>
          </cell>
          <cell r="I41">
            <v>7286.5612406084201</v>
          </cell>
          <cell r="J41">
            <v>7391.2679312114078</v>
          </cell>
          <cell r="K41">
            <v>8616.9947414836897</v>
          </cell>
          <cell r="L41">
            <v>8130.9812746639873</v>
          </cell>
          <cell r="M41">
            <v>9685.0808574990042</v>
          </cell>
          <cell r="N41">
            <v>9204.8287421058885</v>
          </cell>
          <cell r="O41">
            <v>9857.6658861756314</v>
          </cell>
          <cell r="P41">
            <v>10333.981888614273</v>
          </cell>
          <cell r="Q41">
            <v>14.685111888292111</v>
          </cell>
          <cell r="R41">
            <v>9.7576233291897481</v>
          </cell>
          <cell r="S41">
            <v>16.014342688043239</v>
          </cell>
          <cell r="T41">
            <v>20.879532112883901</v>
          </cell>
          <cell r="U41">
            <v>30.329703114266081</v>
          </cell>
          <cell r="V41">
            <v>34.630143345060475</v>
          </cell>
          <cell r="W41">
            <v>46.982346529046865</v>
          </cell>
          <cell r="X41">
            <v>74.215706709671466</v>
          </cell>
          <cell r="Y41">
            <v>124.64527953700967</v>
          </cell>
          <cell r="Z41">
            <v>155.73674630278757</v>
          </cell>
          <cell r="AA41">
            <v>242.1830131277473</v>
          </cell>
          <cell r="AB41">
            <v>269.41619265008785</v>
          </cell>
          <cell r="AC41">
            <v>299.0151655208395</v>
          </cell>
          <cell r="AD41">
            <v>347.77044361402068</v>
          </cell>
        </row>
        <row r="42">
          <cell r="B42">
            <v>1040</v>
          </cell>
          <cell r="C42">
            <v>3379.4993643127204</v>
          </cell>
          <cell r="D42">
            <v>3300.4864839868305</v>
          </cell>
          <cell r="E42">
            <v>2912.8225056304218</v>
          </cell>
          <cell r="F42">
            <v>2906.3029487324411</v>
          </cell>
          <cell r="G42">
            <v>2735.0154475236964</v>
          </cell>
          <cell r="H42">
            <v>2608.6165635115194</v>
          </cell>
          <cell r="I42">
            <v>3570.0950959703146</v>
          </cell>
          <cell r="J42">
            <v>3897.3839906475746</v>
          </cell>
          <cell r="K42">
            <v>3852.9712666182409</v>
          </cell>
          <cell r="L42">
            <v>4244.4591214573702</v>
          </cell>
          <cell r="M42">
            <v>3737.4543211366818</v>
          </cell>
          <cell r="N42">
            <v>3874.378909113263</v>
          </cell>
          <cell r="O42">
            <v>4358.5775461430849</v>
          </cell>
          <cell r="P42">
            <v>5043.5903002253344</v>
          </cell>
          <cell r="Q42">
            <v>9.8333539958710787</v>
          </cell>
          <cell r="R42">
            <v>6.1884187297127031</v>
          </cell>
          <cell r="S42">
            <v>7.7955912165574635</v>
          </cell>
          <cell r="T42">
            <v>10.036741899944177</v>
          </cell>
          <cell r="U42">
            <v>11.509381403337983</v>
          </cell>
          <cell r="V42">
            <v>12.890263341483417</v>
          </cell>
          <cell r="W42">
            <v>23.019287068603958</v>
          </cell>
          <cell r="X42">
            <v>39.133624958101414</v>
          </cell>
          <cell r="Y42">
            <v>55.733430851903449</v>
          </cell>
          <cell r="Z42">
            <v>81.296245934138597</v>
          </cell>
          <cell r="AA42">
            <v>93.457965115423818</v>
          </cell>
          <cell r="AB42">
            <v>113.39922162835265</v>
          </cell>
          <cell r="AC42">
            <v>132.20987619626135</v>
          </cell>
          <cell r="AD42">
            <v>169.73240857420728</v>
          </cell>
        </row>
        <row r="43">
          <cell r="B43">
            <v>1041</v>
          </cell>
          <cell r="C43">
            <v>2817.7294327132245</v>
          </cell>
          <cell r="D43">
            <v>2958.4482557988113</v>
          </cell>
          <cell r="E43">
            <v>3343.1880888699111</v>
          </cell>
          <cell r="F43">
            <v>3656.0348666313539</v>
          </cell>
          <cell r="G43">
            <v>4015.7036729307179</v>
          </cell>
          <cell r="H43">
            <v>4009.5591117048698</v>
          </cell>
          <cell r="I43">
            <v>4614.9486457476742</v>
          </cell>
          <cell r="J43">
            <v>5377.2081221780318</v>
          </cell>
          <cell r="K43">
            <v>4510.2442989262581</v>
          </cell>
          <cell r="L43">
            <v>4066.9248295813172</v>
          </cell>
          <cell r="M43">
            <v>4924.7713069555566</v>
          </cell>
          <cell r="N43">
            <v>4720.0166585207444</v>
          </cell>
          <cell r="O43">
            <v>5629.6412216263743</v>
          </cell>
          <cell r="P43">
            <v>5768.9975790141752</v>
          </cell>
          <cell r="Q43">
            <v>8.198767920789054</v>
          </cell>
          <cell r="R43">
            <v>5.5470963707616532</v>
          </cell>
          <cell r="S43">
            <v>8.9473792689105842</v>
          </cell>
          <cell r="T43">
            <v>12.625895848049771</v>
          </cell>
          <cell r="U43">
            <v>16.898721802975992</v>
          </cell>
          <cell r="V43">
            <v>19.812905260229854</v>
          </cell>
          <cell r="W43">
            <v>29.756301954880502</v>
          </cell>
          <cell r="X43">
            <v>53.992536142174586</v>
          </cell>
          <cell r="Y43">
            <v>65.240919634479255</v>
          </cell>
          <cell r="Z43">
            <v>77.895842952016551</v>
          </cell>
          <cell r="AA43">
            <v>123.14775391473221</v>
          </cell>
          <cell r="AB43">
            <v>138.15019844602998</v>
          </cell>
          <cell r="AC43">
            <v>170.76538413300003</v>
          </cell>
          <cell r="AD43">
            <v>194.14460649214499</v>
          </cell>
        </row>
        <row r="44">
          <cell r="B44">
            <v>1042</v>
          </cell>
          <cell r="C44">
            <v>5839.0044300729287</v>
          </cell>
          <cell r="D44">
            <v>3779.106455958291</v>
          </cell>
          <cell r="E44">
            <v>5881.194164802404</v>
          </cell>
          <cell r="F44">
            <v>5558.4885295415706</v>
          </cell>
          <cell r="G44">
            <v>5017.7087537275956</v>
          </cell>
          <cell r="H44">
            <v>5375.4305686812213</v>
          </cell>
          <cell r="I44">
            <v>4496.4552745466472</v>
          </cell>
          <cell r="J44">
            <v>4441.4901226689426</v>
          </cell>
          <cell r="K44">
            <v>4300.0432868712778</v>
          </cell>
          <cell r="L44">
            <v>4062.9881798020342</v>
          </cell>
          <cell r="M44">
            <v>3843.467620749328</v>
          </cell>
          <cell r="N44">
            <v>4313.3861476759539</v>
          </cell>
          <cell r="O44">
            <v>4233.653067153572</v>
          </cell>
          <cell r="P44">
            <v>4022.3542679837419</v>
          </cell>
          <cell r="Q44">
            <v>16.989793858429476</v>
          </cell>
          <cell r="R44">
            <v>7.0858321302320473</v>
          </cell>
          <cell r="S44">
            <v>15.739848715594803</v>
          </cell>
          <cell r="T44">
            <v>19.195904800337804</v>
          </cell>
          <cell r="U44">
            <v>21.11531906330055</v>
          </cell>
          <cell r="V44">
            <v>26.562246277730857</v>
          </cell>
          <cell r="W44">
            <v>28.992279469742268</v>
          </cell>
          <cell r="X44">
            <v>44.596993555864202</v>
          </cell>
          <cell r="Y44">
            <v>62.200351003234601</v>
          </cell>
          <cell r="Z44">
            <v>77.82044233218366</v>
          </cell>
          <cell r="AA44">
            <v>96.108910493120462</v>
          </cell>
          <cell r="AB44">
            <v>126.24852736484698</v>
          </cell>
          <cell r="AC44">
            <v>128.4205092006687</v>
          </cell>
          <cell r="AD44">
            <v>135.36465838891013</v>
          </cell>
        </row>
        <row r="45">
          <cell r="B45">
            <v>1043</v>
          </cell>
          <cell r="C45">
            <v>3235.6853631957852</v>
          </cell>
          <cell r="D45">
            <v>3380.5615550079974</v>
          </cell>
          <cell r="E45">
            <v>3487.4304045270028</v>
          </cell>
          <cell r="F45">
            <v>3061.8513787894776</v>
          </cell>
          <cell r="G45">
            <v>2904.3900684091373</v>
          </cell>
          <cell r="H45">
            <v>2903.1721948700938</v>
          </cell>
          <cell r="I45">
            <v>2502.004133210517</v>
          </cell>
          <cell r="J45">
            <v>2369.8112622426179</v>
          </cell>
          <cell r="K45">
            <v>2200.1715865964679</v>
          </cell>
          <cell r="L45">
            <v>2728.6316387477077</v>
          </cell>
          <cell r="M45">
            <v>1847.9645292065597</v>
          </cell>
          <cell r="N45">
            <v>1778.0725723026744</v>
          </cell>
          <cell r="O45">
            <v>1548.4069163298034</v>
          </cell>
          <cell r="P45">
            <v>1437.7067254609372</v>
          </cell>
          <cell r="Q45">
            <v>9.4148973459071836</v>
          </cell>
          <cell r="R45">
            <v>6.3385596473303627</v>
          </cell>
          <cell r="S45">
            <v>9.3334151934541438</v>
          </cell>
          <cell r="T45">
            <v>10.573919019110264</v>
          </cell>
          <cell r="U45">
            <v>12.222136833506145</v>
          </cell>
          <cell r="V45">
            <v>14.345785670843252</v>
          </cell>
          <cell r="W45">
            <v>16.132441809243449</v>
          </cell>
          <cell r="X45">
            <v>23.795270207049398</v>
          </cell>
          <cell r="Y45">
            <v>31.825597051888597</v>
          </cell>
          <cell r="Z45">
            <v>52.262844904285224</v>
          </cell>
          <cell r="AA45">
            <v>46.209796740098071</v>
          </cell>
          <cell r="AB45">
            <v>52.042417746898678</v>
          </cell>
          <cell r="AC45">
            <v>46.968233223371378</v>
          </cell>
          <cell r="AD45">
            <v>48.38327675523508</v>
          </cell>
        </row>
        <row r="46">
          <cell r="B46">
            <v>1044</v>
          </cell>
          <cell r="C46">
            <v>13980.498058551226</v>
          </cell>
          <cell r="D46">
            <v>13782.746338932115</v>
          </cell>
          <cell r="E46">
            <v>22803.107173910292</v>
          </cell>
          <cell r="F46">
            <v>20952.353476655382</v>
          </cell>
          <cell r="G46">
            <v>19180.589313646233</v>
          </cell>
          <cell r="H46">
            <v>18999.071186909212</v>
          </cell>
          <cell r="I46">
            <v>19610.450485445755</v>
          </cell>
          <cell r="J46">
            <v>18902.227025042317</v>
          </cell>
          <cell r="K46">
            <v>19916.04022672525</v>
          </cell>
          <cell r="L46">
            <v>21761.156963785015</v>
          </cell>
          <cell r="M46">
            <v>20544.362792395939</v>
          </cell>
          <cell r="N46">
            <v>21088.005465121198</v>
          </cell>
          <cell r="O46">
            <v>21735.115879319859</v>
          </cell>
          <cell r="P46">
            <v>20371.594467651652</v>
          </cell>
          <cell r="Q46">
            <v>40.679157362789013</v>
          </cell>
          <cell r="R46">
            <v>25.842676830991387</v>
          </cell>
          <cell r="S46">
            <v>61.0279897424372</v>
          </cell>
          <cell r="T46">
            <v>72.357688703204786</v>
          </cell>
          <cell r="U46">
            <v>80.714980294322658</v>
          </cell>
          <cell r="V46">
            <v>93.882341417467657</v>
          </cell>
          <cell r="W46">
            <v>126.44441594249153</v>
          </cell>
          <cell r="X46">
            <v>189.79722425246251</v>
          </cell>
          <cell r="Y46">
            <v>288.08656333275974</v>
          </cell>
          <cell r="Z46">
            <v>416.80231042767679</v>
          </cell>
          <cell r="AA46">
            <v>513.72784151818234</v>
          </cell>
          <cell r="AB46">
            <v>617.22496986917236</v>
          </cell>
          <cell r="AC46">
            <v>659.2969722562641</v>
          </cell>
          <cell r="AD46">
            <v>685.56714357568467</v>
          </cell>
        </row>
        <row r="47">
          <cell r="B47">
            <v>1045</v>
          </cell>
          <cell r="C47">
            <v>11210.286858690768</v>
          </cell>
          <cell r="D47">
            <v>11714.445119839576</v>
          </cell>
          <cell r="E47">
            <v>10395.144941774317</v>
          </cell>
          <cell r="F47">
            <v>9419.7668936879836</v>
          </cell>
          <cell r="G47">
            <v>7903.289363196589</v>
          </cell>
          <cell r="H47">
            <v>8470.8027172568527</v>
          </cell>
          <cell r="I47">
            <v>7620.1492896288555</v>
          </cell>
          <cell r="J47">
            <v>7968.5678557452366</v>
          </cell>
          <cell r="K47">
            <v>7406.2898391482486</v>
          </cell>
          <cell r="L47">
            <v>8082.6161721286244</v>
          </cell>
          <cell r="M47">
            <v>10205.095491808737</v>
          </cell>
          <cell r="N47">
            <v>9999.4523228631551</v>
          </cell>
          <cell r="O47">
            <v>10290.062458015936</v>
          </cell>
          <cell r="P47">
            <v>8678.8634359785101</v>
          </cell>
          <cell r="Q47">
            <v>32.618653591368862</v>
          </cell>
          <cell r="R47">
            <v>21.964607926598031</v>
          </cell>
          <cell r="S47">
            <v>27.820541912971429</v>
          </cell>
          <cell r="T47">
            <v>32.530596684980708</v>
          </cell>
          <cell r="U47">
            <v>33.258302692341779</v>
          </cell>
          <cell r="V47">
            <v>41.857772148854941</v>
          </cell>
          <cell r="W47">
            <v>49.133258159306934</v>
          </cell>
          <cell r="X47">
            <v>80.012374112539632</v>
          </cell>
          <cell r="Y47">
            <v>107.13236981432772</v>
          </cell>
          <cell r="Z47">
            <v>154.81038533244217</v>
          </cell>
          <cell r="AA47">
            <v>255.18638531024615</v>
          </cell>
          <cell r="AB47">
            <v>292.67403543192154</v>
          </cell>
          <cell r="AC47">
            <v>312.13116417532757</v>
          </cell>
          <cell r="AD47">
            <v>292.07058999408417</v>
          </cell>
        </row>
        <row r="48">
          <cell r="B48">
            <v>1046</v>
          </cell>
          <cell r="C48">
            <v>8853.3652050933597</v>
          </cell>
          <cell r="D48">
            <v>9959.3139879661394</v>
          </cell>
          <cell r="E48">
            <v>9451.9260884083087</v>
          </cell>
          <cell r="F48">
            <v>9096.3561815521171</v>
          </cell>
          <cell r="G48">
            <v>8953.3940837932332</v>
          </cell>
          <cell r="H48">
            <v>10515.545687592083</v>
          </cell>
          <cell r="I48">
            <v>10394.236740474824</v>
          </cell>
          <cell r="J48">
            <v>10853.176417767632</v>
          </cell>
          <cell r="K48">
            <v>10406.074478198851</v>
          </cell>
          <cell r="L48">
            <v>10627.206822154727</v>
          </cell>
          <cell r="M48">
            <v>10882.872078024106</v>
          </cell>
          <cell r="N48">
            <v>8931.9459220450517</v>
          </cell>
          <cell r="O48">
            <v>10277.985621276413</v>
          </cell>
          <cell r="P48">
            <v>9280.2630382587649</v>
          </cell>
          <cell r="Q48">
            <v>25.760701432803955</v>
          </cell>
          <cell r="R48">
            <v>18.673733559354066</v>
          </cell>
          <cell r="S48">
            <v>25.296203888811579</v>
          </cell>
          <cell r="T48">
            <v>31.41371730157006</v>
          </cell>
          <cell r="U48">
            <v>37.677310911741515</v>
          </cell>
          <cell r="V48">
            <v>51.961700691648502</v>
          </cell>
          <cell r="W48">
            <v>67.020040910980185</v>
          </cell>
          <cell r="X48">
            <v>108.97672299065877</v>
          </cell>
          <cell r="Y48">
            <v>150.52441148347577</v>
          </cell>
          <cell r="Z48">
            <v>203.54820123940809</v>
          </cell>
          <cell r="AA48">
            <v>272.13471834868244</v>
          </cell>
          <cell r="AB48">
            <v>261.42918360513852</v>
          </cell>
          <cell r="AC48">
            <v>311.76483431810436</v>
          </cell>
          <cell r="AD48">
            <v>312.30954616109028</v>
          </cell>
        </row>
        <row r="49">
          <cell r="B49">
            <v>1047</v>
          </cell>
          <cell r="C49">
            <v>16640.576427926007</v>
          </cell>
          <cell r="D49">
            <v>16731.194866573569</v>
          </cell>
          <cell r="E49">
            <v>27482.233119758374</v>
          </cell>
          <cell r="F49">
            <v>26953.868239301755</v>
          </cell>
          <cell r="G49">
            <v>19060.318777215412</v>
          </cell>
          <cell r="H49">
            <v>21004.911840324654</v>
          </cell>
          <cell r="I49">
            <v>23344.11292596838</v>
          </cell>
          <cell r="J49">
            <v>21807.971938962688</v>
          </cell>
          <cell r="K49">
            <v>25928.649512183132</v>
          </cell>
          <cell r="L49">
            <v>27214.311457210606</v>
          </cell>
          <cell r="M49">
            <v>23070.252188483941</v>
          </cell>
          <cell r="N49">
            <v>23897.431718918691</v>
          </cell>
          <cell r="O49">
            <v>24235.172394245765</v>
          </cell>
          <cell r="P49">
            <v>23244.179756926631</v>
          </cell>
          <cell r="Q49">
            <v>48.419206832554572</v>
          </cell>
          <cell r="R49">
            <v>31.371023691545606</v>
          </cell>
          <cell r="S49">
            <v>73.550741490650822</v>
          </cell>
          <cell r="T49">
            <v>93.083557872369582</v>
          </cell>
          <cell r="U49">
            <v>80.208862686606864</v>
          </cell>
          <cell r="V49">
            <v>103.79403737356982</v>
          </cell>
          <cell r="W49">
            <v>150.51835381396867</v>
          </cell>
          <cell r="X49">
            <v>218.97380319827394</v>
          </cell>
          <cell r="Y49">
            <v>375.05927105936064</v>
          </cell>
          <cell r="Z49">
            <v>521.24930264235547</v>
          </cell>
          <cell r="AA49">
            <v>576.88967917061325</v>
          </cell>
          <cell r="AB49">
            <v>699.45408526455049</v>
          </cell>
          <cell r="AC49">
            <v>735.13184242267857</v>
          </cell>
          <cell r="AD49">
            <v>782.23852070195414</v>
          </cell>
        </row>
        <row r="50">
          <cell r="B50">
            <v>1048</v>
          </cell>
          <cell r="C50">
            <v>8744.0229481879142</v>
          </cell>
          <cell r="D50">
            <v>9041.5827519302929</v>
          </cell>
          <cell r="E50">
            <v>10085.561185726145</v>
          </cell>
          <cell r="F50">
            <v>10578.012558940125</v>
          </cell>
          <cell r="G50">
            <v>1012.5662317114042</v>
          </cell>
          <cell r="H50">
            <v>868.03464005650278</v>
          </cell>
          <cell r="I50">
            <v>1573.7384117208976</v>
          </cell>
          <cell r="J50">
            <v>1720.4459695054741</v>
          </cell>
          <cell r="K50">
            <v>1836.8537075548431</v>
          </cell>
          <cell r="L50">
            <v>1158.9616002565119</v>
          </cell>
          <cell r="M50">
            <v>2105.3263098216435</v>
          </cell>
          <cell r="N50">
            <v>2048.1897803571364</v>
          </cell>
          <cell r="O50">
            <v>935.18291395398307</v>
          </cell>
          <cell r="P50">
            <v>1585.9585652692472</v>
          </cell>
          <cell r="Q50">
            <v>25.442547468872856</v>
          </cell>
          <cell r="R50">
            <v>16.952985664314575</v>
          </cell>
          <cell r="S50">
            <v>26.992002444887479</v>
          </cell>
          <cell r="T50">
            <v>36.530528214463899</v>
          </cell>
          <cell r="U50">
            <v>4.2610402685143454</v>
          </cell>
          <cell r="V50">
            <v>4.2893214956804755</v>
          </cell>
          <cell r="W50">
            <v>10.147162833612489</v>
          </cell>
          <cell r="X50">
            <v>17.274994584282048</v>
          </cell>
          <cell r="Y50">
            <v>26.570184932867225</v>
          </cell>
          <cell r="Z50">
            <v>22.198170505721642</v>
          </cell>
          <cell r="AA50">
            <v>52.645329123394902</v>
          </cell>
          <cell r="AB50">
            <v>59.948480075947039</v>
          </cell>
          <cell r="AC50">
            <v>28.36714867769755</v>
          </cell>
          <cell r="AD50">
            <v>53.372409565070519</v>
          </cell>
        </row>
        <row r="51">
          <cell r="B51">
            <v>1049</v>
          </cell>
          <cell r="C51">
            <v>3511.9194662692767</v>
          </cell>
          <cell r="D51">
            <v>3494.3006128108927</v>
          </cell>
          <cell r="E51">
            <v>3899.8045363522451</v>
          </cell>
          <cell r="F51">
            <v>4123.6383981955978</v>
          </cell>
          <cell r="G51">
            <v>4486.001425329312</v>
          </cell>
          <cell r="H51">
            <v>4588.9634953363256</v>
          </cell>
          <cell r="I51">
            <v>5172.4747797464861</v>
          </cell>
          <cell r="J51">
            <v>5306.9111794841274</v>
          </cell>
          <cell r="K51">
            <v>5711.9598918648171</v>
          </cell>
          <cell r="L51">
            <v>5716.6609629677023</v>
          </cell>
          <cell r="M51">
            <v>6186.1514879971564</v>
          </cell>
          <cell r="N51">
            <v>6176.8326393499756</v>
          </cell>
          <cell r="O51">
            <v>6271.3768309727348</v>
          </cell>
          <cell r="P51">
            <v>6347.8915425890063</v>
          </cell>
          <cell r="Q51">
            <v>10.218657734187646</v>
          </cell>
          <cell r="R51">
            <v>6.5518206071986418</v>
          </cell>
          <cell r="S51">
            <v>10.43705269755143</v>
          </cell>
          <cell r="T51">
            <v>14.240736434389754</v>
          </cell>
          <cell r="U51">
            <v>18.877809785966683</v>
          </cell>
          <cell r="V51">
            <v>22.675984177495327</v>
          </cell>
          <cell r="W51">
            <v>33.351123320074272</v>
          </cell>
          <cell r="X51">
            <v>53.286684679325198</v>
          </cell>
          <cell r="Y51">
            <v>82.623798526664714</v>
          </cell>
          <cell r="Z51">
            <v>109.49406326428195</v>
          </cell>
          <cell r="AA51">
            <v>154.68955077105335</v>
          </cell>
          <cell r="AB51">
            <v>180.78975491615071</v>
          </cell>
          <cell r="AC51">
            <v>190.2313187330378</v>
          </cell>
          <cell r="AD51">
            <v>213.62617832842909</v>
          </cell>
        </row>
        <row r="52">
          <cell r="B52">
            <v>1050</v>
          </cell>
          <cell r="C52">
            <v>3860.4552561204782</v>
          </cell>
          <cell r="D52">
            <v>3803.3687010974922</v>
          </cell>
          <cell r="E52">
            <v>4225.469205380009</v>
          </cell>
          <cell r="F52">
            <v>6602.7653454982628</v>
          </cell>
          <cell r="G52">
            <v>5886.5851335409916</v>
          </cell>
          <cell r="H52">
            <v>6348.2245721960198</v>
          </cell>
          <cell r="I52">
            <v>5848.2447147445464</v>
          </cell>
          <cell r="J52">
            <v>5548.2992198915808</v>
          </cell>
          <cell r="K52">
            <v>6152.8957301873606</v>
          </cell>
          <cell r="L52">
            <v>6810.43919477897</v>
          </cell>
          <cell r="M52">
            <v>6247.8636178841189</v>
          </cell>
          <cell r="N52">
            <v>6229.6373458996641</v>
          </cell>
          <cell r="O52">
            <v>7044.9761584871167</v>
          </cell>
          <cell r="P52">
            <v>6967.9285872613063</v>
          </cell>
          <cell r="Q52">
            <v>11.232794868826343</v>
          </cell>
          <cell r="R52">
            <v>7.1313238881813001</v>
          </cell>
          <cell r="S52">
            <v>11.308629537028805</v>
          </cell>
          <cell r="T52">
            <v>22.80225178437265</v>
          </cell>
          <cell r="U52">
            <v>24.771689507817861</v>
          </cell>
          <cell r="V52">
            <v>31.369227517412131</v>
          </cell>
          <cell r="W52">
            <v>37.708357989708283</v>
          </cell>
          <cell r="X52">
            <v>55.710461516645964</v>
          </cell>
          <cell r="Y52">
            <v>89.001958485496942</v>
          </cell>
          <cell r="Z52">
            <v>130.44374415087853</v>
          </cell>
          <cell r="AA52">
            <v>156.23271079030954</v>
          </cell>
          <cell r="AB52">
            <v>182.33529621748377</v>
          </cell>
          <cell r="AC52">
            <v>213.69711009120539</v>
          </cell>
          <cell r="AD52">
            <v>234.49234205960312</v>
          </cell>
        </row>
        <row r="53">
          <cell r="B53">
            <v>1051</v>
          </cell>
          <cell r="C53">
            <v>1475.4967414915454</v>
          </cell>
          <cell r="D53">
            <v>1178.5524135590263</v>
          </cell>
          <cell r="E53">
            <v>789.543889654993</v>
          </cell>
          <cell r="F53">
            <v>451.87557649323838</v>
          </cell>
          <cell r="G53">
            <v>689.30809195085033</v>
          </cell>
          <cell r="H53">
            <v>495.7569945132671</v>
          </cell>
          <cell r="I53">
            <v>818.2831497658849</v>
          </cell>
          <cell r="J53">
            <v>1209.2206707843575</v>
          </cell>
          <cell r="K53">
            <v>654.87974901129735</v>
          </cell>
          <cell r="L53">
            <v>618.47786794761919</v>
          </cell>
          <cell r="M53">
            <v>619.9632204523549</v>
          </cell>
          <cell r="N53">
            <v>372.14090189928271</v>
          </cell>
          <cell r="O53">
            <v>415.73125491114263</v>
          </cell>
          <cell r="P53">
            <v>405.28569841440861</v>
          </cell>
          <cell r="Q53">
            <v>4.2932636508399877</v>
          </cell>
          <cell r="R53">
            <v>2.2097881222669757</v>
          </cell>
          <cell r="S53">
            <v>2.1130574895599281</v>
          </cell>
          <cell r="T53">
            <v>1.5605250423494821</v>
          </cell>
          <cell r="U53">
            <v>2.9007184372039156</v>
          </cell>
          <cell r="V53">
            <v>2.4497422511402158</v>
          </cell>
          <cell r="W53">
            <v>5.2761324898945974</v>
          </cell>
          <cell r="X53">
            <v>12.141782368792498</v>
          </cell>
          <cell r="Y53">
            <v>9.472869814538738</v>
          </cell>
          <cell r="Z53">
            <v>11.846015574353627</v>
          </cell>
          <cell r="AA53">
            <v>15.502664661935029</v>
          </cell>
          <cell r="AB53">
            <v>10.892194491403094</v>
          </cell>
          <cell r="AC53">
            <v>12.610485223867613</v>
          </cell>
          <cell r="AD53">
            <v>13.639116910325569</v>
          </cell>
        </row>
        <row r="54">
          <cell r="B54">
            <v>1052</v>
          </cell>
          <cell r="C54">
            <v>2001.3518086319159</v>
          </cell>
          <cell r="D54">
            <v>2015.8176055446072</v>
          </cell>
          <cell r="E54">
            <v>2339.5171060132161</v>
          </cell>
          <cell r="F54">
            <v>2543.2581428790641</v>
          </cell>
          <cell r="G54">
            <v>2798.9178177641024</v>
          </cell>
          <cell r="H54">
            <v>2876.1971119516643</v>
          </cell>
          <cell r="I54">
            <v>3147.2761452499017</v>
          </cell>
          <cell r="J54">
            <v>3224.3353515232729</v>
          </cell>
          <cell r="K54">
            <v>3772.2498773954594</v>
          </cell>
          <cell r="L54">
            <v>3712.363088404612</v>
          </cell>
          <cell r="M54">
            <v>4038.9412131400609</v>
          </cell>
          <cell r="N54">
            <v>3708.7343234130258</v>
          </cell>
          <cell r="O54">
            <v>3832.230128514745</v>
          </cell>
          <cell r="P54">
            <v>3656.0852524139873</v>
          </cell>
          <cell r="Q54">
            <v>5.8233479823591345</v>
          </cell>
          <cell r="R54">
            <v>3.7796620244807038</v>
          </cell>
          <cell r="S54">
            <v>6.2612531204249713</v>
          </cell>
          <cell r="T54">
            <v>8.7829885649537918</v>
          </cell>
          <cell r="U54">
            <v>11.778292773597357</v>
          </cell>
          <cell r="V54">
            <v>14.212490526075468</v>
          </cell>
          <cell r="W54">
            <v>20.293031732810505</v>
          </cell>
          <cell r="X54">
            <v>32.375544901002755</v>
          </cell>
          <cell r="Y54">
            <v>54.565791735698433</v>
          </cell>
          <cell r="Z54">
            <v>71.104744796819617</v>
          </cell>
          <cell r="AA54">
            <v>100.99688038089256</v>
          </cell>
          <cell r="AB54">
            <v>108.55096916621621</v>
          </cell>
          <cell r="AC54">
            <v>116.24404188812944</v>
          </cell>
          <cell r="AD54">
            <v>123.03857349736359</v>
          </cell>
        </row>
        <row r="55">
          <cell r="B55">
            <v>1053</v>
          </cell>
          <cell r="C55">
            <v>5612.2427015338462</v>
          </cell>
          <cell r="D55">
            <v>6047.6174025424243</v>
          </cell>
          <cell r="E55">
            <v>6891.8785575708016</v>
          </cell>
          <cell r="F55">
            <v>7495.2857931397439</v>
          </cell>
          <cell r="G55">
            <v>5437.2264386636389</v>
          </cell>
          <cell r="H55">
            <v>4799.0341922106027</v>
          </cell>
          <cell r="I55">
            <v>4776.8140293880142</v>
          </cell>
          <cell r="J55">
            <v>5403.8153264407301</v>
          </cell>
          <cell r="K55">
            <v>5057.6225653537313</v>
          </cell>
          <cell r="L55">
            <v>3915.0145999539864</v>
          </cell>
          <cell r="M55">
            <v>6133.2834595807526</v>
          </cell>
          <cell r="N55">
            <v>6504.7070303626579</v>
          </cell>
          <cell r="O55">
            <v>8088.4614104054535</v>
          </cell>
          <cell r="P55">
            <v>7666.0039793827791</v>
          </cell>
          <cell r="Q55">
            <v>16.329983599848795</v>
          </cell>
          <cell r="R55">
            <v>11.339294672348478</v>
          </cell>
          <cell r="S55">
            <v>18.444744863488243</v>
          </cell>
          <cell r="T55">
            <v>25.884517305696622</v>
          </cell>
          <cell r="U55">
            <v>22.880716419920962</v>
          </cell>
          <cell r="V55">
            <v>23.714031179463777</v>
          </cell>
          <cell r="W55">
            <v>30.799978840880655</v>
          </cell>
          <cell r="X55">
            <v>54.259699027663608</v>
          </cell>
          <cell r="Y55">
            <v>73.158774881956006</v>
          </cell>
          <cell r="Z55">
            <v>74.98623043501469</v>
          </cell>
          <cell r="AA55">
            <v>153.36754441835532</v>
          </cell>
          <cell r="AB55">
            <v>190.38631261092146</v>
          </cell>
          <cell r="AC55">
            <v>245.34942199989868</v>
          </cell>
          <cell r="AD55">
            <v>257.98473747995837</v>
          </cell>
        </row>
        <row r="56">
          <cell r="B56">
            <v>1054</v>
          </cell>
          <cell r="C56">
            <v>4140.2226168074149</v>
          </cell>
          <cell r="D56">
            <v>4224.6004136973397</v>
          </cell>
          <cell r="E56">
            <v>4666.9399547412231</v>
          </cell>
          <cell r="F56">
            <v>5074.382641083972</v>
          </cell>
          <cell r="G56">
            <v>5526.9688407594576</v>
          </cell>
          <cell r="H56">
            <v>5437.4670302834647</v>
          </cell>
          <cell r="I56">
            <v>6075.3587998415233</v>
          </cell>
          <cell r="J56">
            <v>6046.7036407278465</v>
          </cell>
          <cell r="K56">
            <v>6802.0010362984558</v>
          </cell>
          <cell r="L56">
            <v>6622.9281967206816</v>
          </cell>
          <cell r="M56">
            <v>6979.1103402494855</v>
          </cell>
          <cell r="N56">
            <v>6880.0580127678231</v>
          </cell>
          <cell r="O56">
            <v>7267.9249640216703</v>
          </cell>
          <cell r="P56">
            <v>7347.5880124089626</v>
          </cell>
          <cell r="Q56">
            <v>12.046836002603762</v>
          </cell>
          <cell r="R56">
            <v>7.9211341881020019</v>
          </cell>
          <cell r="S56">
            <v>12.490138362037857</v>
          </cell>
          <cell r="T56">
            <v>17.524074320032501</v>
          </cell>
          <cell r="U56">
            <v>23.258366767273717</v>
          </cell>
          <cell r="V56">
            <v>26.868794330063352</v>
          </cell>
          <cell r="W56">
            <v>39.172745963034735</v>
          </cell>
          <cell r="X56">
            <v>60.714939322597395</v>
          </cell>
          <cell r="Y56">
            <v>98.391300681526062</v>
          </cell>
          <cell r="Z56">
            <v>126.85225233124044</v>
          </cell>
          <cell r="AA56">
            <v>174.51810635570752</v>
          </cell>
          <cell r="AB56">
            <v>201.37246296964446</v>
          </cell>
          <cell r="AC56">
            <v>220.45987470093709</v>
          </cell>
          <cell r="AD56">
            <v>247.26905563709806</v>
          </cell>
        </row>
        <row r="57">
          <cell r="B57">
            <v>1055</v>
          </cell>
          <cell r="C57">
            <v>6478.5785592417105</v>
          </cell>
          <cell r="D57">
            <v>4062.253351822957</v>
          </cell>
          <cell r="E57">
            <v>7323.9361868134856</v>
          </cell>
          <cell r="F57">
            <v>6999.2935217258237</v>
          </cell>
          <cell r="G57">
            <v>6401.3640359467918</v>
          </cell>
          <cell r="H57">
            <v>7176.6009049351132</v>
          </cell>
          <cell r="I57">
            <v>6156.2889960376006</v>
          </cell>
          <cell r="J57">
            <v>6541.7873255932045</v>
          </cell>
          <cell r="K57">
            <v>7127.7882934610861</v>
          </cell>
          <cell r="L57">
            <v>7656.1219968052874</v>
          </cell>
          <cell r="M57">
            <v>7062.9495367705003</v>
          </cell>
          <cell r="N57">
            <v>7049.2594453918982</v>
          </cell>
          <cell r="O57">
            <v>7201.2597919614273</v>
          </cell>
          <cell r="P57">
            <v>6856.7886855870174</v>
          </cell>
          <cell r="Q57">
            <v>18.850767375729312</v>
          </cell>
          <cell r="R57">
            <v>7.6167331238068776</v>
          </cell>
          <cell r="S57">
            <v>19.601061341083543</v>
          </cell>
          <cell r="T57">
            <v>24.171637918941794</v>
          </cell>
          <cell r="U57">
            <v>26.937961267468943</v>
          </cell>
          <cell r="V57">
            <v>35.462580762277412</v>
          </cell>
          <cell r="W57">
            <v>39.694568314730269</v>
          </cell>
          <cell r="X57">
            <v>65.68607362521881</v>
          </cell>
          <cell r="Y57">
            <v>103.10383039250972</v>
          </cell>
          <cell r="Z57">
            <v>146.64152933114826</v>
          </cell>
          <cell r="AA57">
            <v>176.61457096249984</v>
          </cell>
          <cell r="AB57">
            <v>206.32482080765556</v>
          </cell>
          <cell r="AC57">
            <v>218.43770254697674</v>
          </cell>
          <cell r="AD57">
            <v>230.75214071949131</v>
          </cell>
        </row>
        <row r="58">
          <cell r="B58">
            <v>1056</v>
          </cell>
          <cell r="C58">
            <v>2943.9918182374731</v>
          </cell>
          <cell r="D58">
            <v>2956.3939492874265</v>
          </cell>
          <cell r="E58">
            <v>3458.405076622018</v>
          </cell>
          <cell r="F58">
            <v>3686.4859507509163</v>
          </cell>
          <cell r="G58">
            <v>4190.1857030739811</v>
          </cell>
          <cell r="H58">
            <v>4139.9000195812114</v>
          </cell>
          <cell r="I58">
            <v>4507.3151300744867</v>
          </cell>
          <cell r="J58">
            <v>4352.7077418887511</v>
          </cell>
          <cell r="K58">
            <v>4336.8605525545017</v>
          </cell>
          <cell r="L58">
            <v>4263.3876055242645</v>
          </cell>
          <cell r="M58">
            <v>4924.6671055731458</v>
          </cell>
          <cell r="N58">
            <v>3766.6035582225777</v>
          </cell>
          <cell r="O58">
            <v>3827.8916717985676</v>
          </cell>
          <cell r="P58">
            <v>4055.8969285410449</v>
          </cell>
          <cell r="Q58">
            <v>8.5661545066053204</v>
          </cell>
          <cell r="R58">
            <v>5.5432445419620811</v>
          </cell>
          <cell r="S58">
            <v>9.2557346650881271</v>
          </cell>
          <cell r="T58">
            <v>12.731056829982101</v>
          </cell>
          <cell r="U58">
            <v>17.632970026241331</v>
          </cell>
          <cell r="V58">
            <v>20.456974093570548</v>
          </cell>
          <cell r="W58">
            <v>29.062301731110335</v>
          </cell>
          <cell r="X58">
            <v>43.705529845673816</v>
          </cell>
          <cell r="Y58">
            <v>62.732914676597574</v>
          </cell>
          <cell r="Z58">
            <v>81.658792645469433</v>
          </cell>
          <cell r="AA58">
            <v>123.1451482777597</v>
          </cell>
          <cell r="AB58">
            <v>110.24474417830803</v>
          </cell>
          <cell r="AC58">
            <v>116.11244234234728</v>
          </cell>
          <cell r="AD58">
            <v>136.4934726318362</v>
          </cell>
        </row>
        <row r="59">
          <cell r="B59">
            <v>1057</v>
          </cell>
          <cell r="C59">
            <v>2431.4317662082308</v>
          </cell>
          <cell r="D59">
            <v>2479.5008871664327</v>
          </cell>
          <cell r="E59">
            <v>2664.2071166198139</v>
          </cell>
          <cell r="F59">
            <v>2835.3794715344611</v>
          </cell>
          <cell r="G59">
            <v>2913.6859201664279</v>
          </cell>
          <cell r="H59">
            <v>2955.9310363597815</v>
          </cell>
          <cell r="I59">
            <v>3132.797090507147</v>
          </cell>
          <cell r="J59">
            <v>3579.9808167347646</v>
          </cell>
          <cell r="K59">
            <v>3755.952809602346</v>
          </cell>
          <cell r="L59">
            <v>3342.77539689585</v>
          </cell>
          <cell r="M59">
            <v>3785.7118712349829</v>
          </cell>
          <cell r="N59">
            <v>4029.5647527015162</v>
          </cell>
          <cell r="O59">
            <v>3792.352633342729</v>
          </cell>
          <cell r="P59">
            <v>4256.2301893414706</v>
          </cell>
          <cell r="Q59">
            <v>7.0747547777077084</v>
          </cell>
          <cell r="R59">
            <v>4.6490691008511469</v>
          </cell>
          <cell r="S59">
            <v>7.1302214801159893</v>
          </cell>
          <cell r="T59">
            <v>9.7918119501627334</v>
          </cell>
          <cell r="U59">
            <v>12.261255260950643</v>
          </cell>
          <cell r="V59">
            <v>14.606489129491154</v>
          </cell>
          <cell r="W59">
            <v>20.199673570451832</v>
          </cell>
          <cell r="X59">
            <v>35.946580315279057</v>
          </cell>
          <cell r="Y59">
            <v>54.330053797861829</v>
          </cell>
          <cell r="Z59">
            <v>64.02584710848231</v>
          </cell>
          <cell r="AA59">
            <v>94.664682855928874</v>
          </cell>
          <cell r="AB59">
            <v>117.94135709921569</v>
          </cell>
          <cell r="AC59">
            <v>115.03442736506682</v>
          </cell>
          <cell r="AD59">
            <v>143.23530629577635</v>
          </cell>
        </row>
        <row r="60">
          <cell r="B60">
            <v>1058</v>
          </cell>
          <cell r="C60">
            <v>13666.874105201026</v>
          </cell>
          <cell r="D60">
            <v>20118.12794313144</v>
          </cell>
          <cell r="E60">
            <v>18595.483835740677</v>
          </cell>
          <cell r="F60">
            <v>15345.2118503984</v>
          </cell>
          <cell r="G60">
            <v>8933.5954370018353</v>
          </cell>
          <cell r="H60">
            <v>10647.99176793988</v>
          </cell>
          <cell r="I60">
            <v>9571.9433334971745</v>
          </cell>
          <cell r="J60">
            <v>7851.9568962059429</v>
          </cell>
          <cell r="K60">
            <v>9820.8210257384526</v>
          </cell>
          <cell r="L60">
            <v>7676.9096452530503</v>
          </cell>
          <cell r="M60">
            <v>8584.5350737430635</v>
          </cell>
          <cell r="N60">
            <v>10679.95197896952</v>
          </cell>
          <cell r="O60">
            <v>9481.3837755697514</v>
          </cell>
          <cell r="P60">
            <v>11864.000184975141</v>
          </cell>
          <cell r="Q60">
            <v>39.766603453933854</v>
          </cell>
          <cell r="R60">
            <v>37.721529954469545</v>
          </cell>
          <cell r="S60">
            <v>49.767121126442284</v>
          </cell>
          <cell r="T60">
            <v>52.993763368538808</v>
          </cell>
          <cell r="U60">
            <v>37.593995046963315</v>
          </cell>
          <cell r="V60">
            <v>52.616172060921812</v>
          </cell>
          <cell r="W60">
            <v>61.718051053285862</v>
          </cell>
          <cell r="X60">
            <v>78.84148369795237</v>
          </cell>
          <cell r="Y60">
            <v>142.05868968945671</v>
          </cell>
          <cell r="Z60">
            <v>147.03968554663828</v>
          </cell>
          <cell r="AA60">
            <v>214.66300602438082</v>
          </cell>
          <cell r="AB60">
            <v>312.59158431680464</v>
          </cell>
          <cell r="AC60">
            <v>287.60130154081389</v>
          </cell>
          <cell r="AD60">
            <v>399.26029016090087</v>
          </cell>
        </row>
        <row r="61">
          <cell r="B61">
            <v>1059</v>
          </cell>
          <cell r="C61">
            <v>7775.2758489774578</v>
          </cell>
          <cell r="D61">
            <v>7999.4226355847877</v>
          </cell>
          <cell r="E61">
            <v>8126.9668170687082</v>
          </cell>
          <cell r="F61">
            <v>5592.9690158933245</v>
          </cell>
          <cell r="G61">
            <v>6957.3282570254123</v>
          </cell>
          <cell r="H61">
            <v>5670.1777059928781</v>
          </cell>
          <cell r="I61">
            <v>7899.7719704251986</v>
          </cell>
          <cell r="J61">
            <v>10522.061315114102</v>
          </cell>
          <cell r="K61">
            <v>9980.4309323980324</v>
          </cell>
          <cell r="L61">
            <v>11044.774215619283</v>
          </cell>
          <cell r="M61">
            <v>11515.510087066077</v>
          </cell>
          <cell r="N61">
            <v>18666.755866614461</v>
          </cell>
          <cell r="O61">
            <v>14299.748800648415</v>
          </cell>
          <cell r="P61">
            <v>14338.938783295136</v>
          </cell>
          <cell r="Q61">
            <v>22.62377695522699</v>
          </cell>
          <cell r="R61">
            <v>14.998933370920048</v>
          </cell>
          <cell r="S61">
            <v>21.750213414628565</v>
          </cell>
          <cell r="T61">
            <v>19.314981079790375</v>
          </cell>
          <cell r="U61">
            <v>29.277547419641174</v>
          </cell>
          <cell r="V61">
            <v>28.018714917944205</v>
          </cell>
          <cell r="W61">
            <v>50.936211466463647</v>
          </cell>
          <cell r="X61">
            <v>105.65199689841313</v>
          </cell>
          <cell r="Y61">
            <v>144.36745533563766</v>
          </cell>
          <cell r="Z61">
            <v>211.54607812825793</v>
          </cell>
          <cell r="AA61">
            <v>287.95432600123939</v>
          </cell>
          <cell r="AB61">
            <v>546.3573995360822</v>
          </cell>
          <cell r="AC61">
            <v>433.75803196259102</v>
          </cell>
          <cell r="AD61">
            <v>482.54962659795376</v>
          </cell>
        </row>
        <row r="62">
          <cell r="B62">
            <v>1060</v>
          </cell>
          <cell r="C62">
            <v>6524.1369480590329</v>
          </cell>
          <cell r="D62">
            <v>6416.5889772835681</v>
          </cell>
          <cell r="E62">
            <v>7242.8251146037392</v>
          </cell>
          <cell r="F62">
            <v>7901.5724576720004</v>
          </cell>
          <cell r="G62">
            <v>8725.7614124130596</v>
          </cell>
          <cell r="H62">
            <v>8470.3817359396435</v>
          </cell>
          <cell r="I62">
            <v>8835.7859872356094</v>
          </cell>
          <cell r="J62">
            <v>8849.5398438837346</v>
          </cell>
          <cell r="K62">
            <v>10107.353595840381</v>
          </cell>
          <cell r="L62">
            <v>10131.611570857156</v>
          </cell>
          <cell r="M62">
            <v>10757.761351694502</v>
          </cell>
          <cell r="N62">
            <v>10894.886309849529</v>
          </cell>
          <cell r="O62">
            <v>11051.217087436316</v>
          </cell>
          <cell r="P62">
            <v>11618.007211367843</v>
          </cell>
          <cell r="Q62">
            <v>18.983328952586827</v>
          </cell>
          <cell r="R62">
            <v>12.031117109718833</v>
          </cell>
          <cell r="S62">
            <v>19.383983657544089</v>
          </cell>
          <cell r="T62">
            <v>27.287603790909039</v>
          </cell>
          <cell r="U62">
            <v>36.719396309413689</v>
          </cell>
          <cell r="V62">
            <v>41.855691904438558</v>
          </cell>
          <cell r="W62">
            <v>56.971449961235393</v>
          </cell>
          <cell r="X62">
            <v>88.858212106726256</v>
          </cell>
          <cell r="Y62">
            <v>146.20339829939405</v>
          </cell>
          <cell r="Z62">
            <v>194.05581780953904</v>
          </cell>
          <cell r="AA62">
            <v>269.00622689642529</v>
          </cell>
          <cell r="AB62">
            <v>318.88249865295097</v>
          </cell>
          <cell r="AC62">
            <v>335.21946724129668</v>
          </cell>
          <cell r="AD62">
            <v>390.98186597945374</v>
          </cell>
        </row>
        <row r="63">
          <cell r="B63">
            <v>1061</v>
          </cell>
          <cell r="C63">
            <v>3898.7929321739171</v>
          </cell>
          <cell r="D63">
            <v>4856.1031753888346</v>
          </cell>
          <cell r="E63">
            <v>3452.4480559698432</v>
          </cell>
          <cell r="F63">
            <v>3941.3210168404648</v>
          </cell>
          <cell r="G63">
            <v>4003.1487612275741</v>
          </cell>
          <cell r="H63">
            <v>4121.8355509457688</v>
          </cell>
          <cell r="I63">
            <v>2043.0213211706584</v>
          </cell>
          <cell r="J63">
            <v>1833.304179553483</v>
          </cell>
          <cell r="K63">
            <v>2152.7068790449189</v>
          </cell>
          <cell r="L63">
            <v>2158.9056343479933</v>
          </cell>
          <cell r="M63">
            <v>3300.1219561661901</v>
          </cell>
          <cell r="N63">
            <v>2742.0825230284017</v>
          </cell>
          <cell r="O63">
            <v>2571.7742609666475</v>
          </cell>
          <cell r="P63">
            <v>2931.6884366679496</v>
          </cell>
          <cell r="Q63">
            <v>11.344346284989772</v>
          </cell>
          <cell r="R63">
            <v>9.105203123780921</v>
          </cell>
          <cell r="S63">
            <v>9.2397918818312732</v>
          </cell>
          <cell r="T63">
            <v>13.611114356851951</v>
          </cell>
          <cell r="U63">
            <v>16.845888731262434</v>
          </cell>
          <cell r="V63">
            <v>20.367710013486132</v>
          </cell>
          <cell r="W63">
            <v>13.173008845727663</v>
          </cell>
          <cell r="X63">
            <v>18.408203648633844</v>
          </cell>
          <cell r="Y63">
            <v>31.139017575122367</v>
          </cell>
          <cell r="Z63">
            <v>41.350598127162257</v>
          </cell>
          <cell r="AA63">
            <v>82.522127671709626</v>
          </cell>
          <cell r="AB63">
            <v>80.258031299085786</v>
          </cell>
          <cell r="AC63">
            <v>78.010303372487016</v>
          </cell>
          <cell r="AD63">
            <v>98.660380785206144</v>
          </cell>
        </row>
        <row r="64">
          <cell r="B64">
            <v>1062</v>
          </cell>
          <cell r="C64">
            <v>3536.493281647849</v>
          </cell>
          <cell r="D64">
            <v>3780.5141383819737</v>
          </cell>
          <cell r="E64">
            <v>3223.1720928364471</v>
          </cell>
          <cell r="F64">
            <v>3478.1059446918193</v>
          </cell>
          <cell r="G64">
            <v>2513.3077995846497</v>
          </cell>
          <cell r="H64">
            <v>3335.62322063184</v>
          </cell>
          <cell r="I64">
            <v>2324.522882757522</v>
          </cell>
          <cell r="J64">
            <v>2943.0529720005775</v>
          </cell>
          <cell r="K64">
            <v>3483.0548402700429</v>
          </cell>
          <cell r="L64">
            <v>3934.8120474495176</v>
          </cell>
          <cell r="M64">
            <v>2624.9143408002928</v>
          </cell>
          <cell r="N64">
            <v>2808.3303017066942</v>
          </cell>
          <cell r="O64">
            <v>4010.6679517887333</v>
          </cell>
          <cell r="P64">
            <v>3311.6488514125317</v>
          </cell>
          <cell r="Q64">
            <v>10.290160344366662</v>
          </cell>
          <cell r="R64">
            <v>7.0884715375795615</v>
          </cell>
          <cell r="S64">
            <v>8.6261802797114875</v>
          </cell>
          <cell r="T64">
            <v>12.011429050353648</v>
          </cell>
          <cell r="U64">
            <v>10.57640024504953</v>
          </cell>
          <cell r="V64">
            <v>16.482706704902668</v>
          </cell>
          <cell r="W64">
            <v>14.988076815133423</v>
          </cell>
          <cell r="X64">
            <v>29.551189083362484</v>
          </cell>
          <cell r="Y64">
            <v>50.382570401040077</v>
          </cell>
          <cell r="Z64">
            <v>75.365420836997501</v>
          </cell>
          <cell r="AA64">
            <v>65.638033756324248</v>
          </cell>
          <cell r="AB64">
            <v>82.197037966465459</v>
          </cell>
          <cell r="AC64">
            <v>121.65664319532891</v>
          </cell>
          <cell r="AD64">
            <v>111.44722359330882</v>
          </cell>
        </row>
        <row r="65">
          <cell r="B65">
            <v>1063</v>
          </cell>
          <cell r="C65">
            <v>2893.1131434828312</v>
          </cell>
          <cell r="D65">
            <v>2868.9964237039089</v>
          </cell>
          <cell r="E65">
            <v>2366.1988796464789</v>
          </cell>
          <cell r="F65">
            <v>2400.2172952133797</v>
          </cell>
          <cell r="G65">
            <v>3162.7453642546743</v>
          </cell>
          <cell r="H65">
            <v>2506.0318214201179</v>
          </cell>
          <cell r="I65">
            <v>4411.7963621661429</v>
          </cell>
          <cell r="J65">
            <v>5009.1877236379996</v>
          </cell>
          <cell r="K65">
            <v>4437.5460787281363</v>
          </cell>
          <cell r="L65">
            <v>6817.4168296187045</v>
          </cell>
          <cell r="M65">
            <v>5143.4421417424983</v>
          </cell>
          <cell r="N65">
            <v>4159.4246385931547</v>
          </cell>
          <cell r="O65">
            <v>1682.7802159624869</v>
          </cell>
          <cell r="P65">
            <v>2048.5821981222207</v>
          </cell>
          <cell r="Q65">
            <v>8.4181124548782513</v>
          </cell>
          <cell r="R65">
            <v>5.3793740074588579</v>
          </cell>
          <cell r="S65">
            <v>6.3326615909979562</v>
          </cell>
          <cell r="T65">
            <v>8.2890056270099493</v>
          </cell>
          <cell r="U65">
            <v>13.30933714169846</v>
          </cell>
          <cell r="V65">
            <v>12.383349309397278</v>
          </cell>
          <cell r="W65">
            <v>28.446415072683966</v>
          </cell>
          <cell r="X65">
            <v>50.29724404676994</v>
          </cell>
          <cell r="Y65">
            <v>64.189336077764935</v>
          </cell>
          <cell r="Z65">
            <v>130.57739027674225</v>
          </cell>
          <cell r="AA65">
            <v>128.61578897102774</v>
          </cell>
          <cell r="AB65">
            <v>121.7422269486309</v>
          </cell>
          <cell r="AC65">
            <v>51.044213774466755</v>
          </cell>
          <cell r="AD65">
            <v>68.941125260311821</v>
          </cell>
        </row>
        <row r="66">
          <cell r="B66">
            <v>1064</v>
          </cell>
          <cell r="C66">
            <v>4896.6646320209347</v>
          </cell>
          <cell r="D66">
            <v>4970.251733232064</v>
          </cell>
          <cell r="E66">
            <v>5553.5958598971583</v>
          </cell>
          <cell r="F66">
            <v>5892.9469548717316</v>
          </cell>
          <cell r="G66">
            <v>7084.0905962551642</v>
          </cell>
          <cell r="H66">
            <v>7243.2045673751591</v>
          </cell>
          <cell r="I66">
            <v>8673.8167239103313</v>
          </cell>
          <cell r="J66">
            <v>9127.0935207978291</v>
          </cell>
          <cell r="K66">
            <v>10238.260365412107</v>
          </cell>
          <cell r="L66">
            <v>9887.4243844624543</v>
          </cell>
          <cell r="M66">
            <v>11461.833190592717</v>
          </cell>
          <cell r="N66">
            <v>11103.119232961493</v>
          </cell>
          <cell r="O66">
            <v>11339.811607926351</v>
          </cell>
          <cell r="P66">
            <v>11395.562184148675</v>
          </cell>
          <cell r="Q66">
            <v>14.247860861934477</v>
          </cell>
          <cell r="R66">
            <v>9.3192318970402592</v>
          </cell>
          <cell r="S66">
            <v>14.863096883534331</v>
          </cell>
          <cell r="T66">
            <v>20.350936794770679</v>
          </cell>
          <cell r="U66">
            <v>29.810983569369494</v>
          </cell>
          <cell r="V66">
            <v>35.791697260412256</v>
          </cell>
          <cell r="W66">
            <v>55.927103278990657</v>
          </cell>
          <cell r="X66">
            <v>91.645128028832644</v>
          </cell>
          <cell r="Y66">
            <v>148.09697156664961</v>
          </cell>
          <cell r="Z66">
            <v>189.37877864128501</v>
          </cell>
          <cell r="AA66">
            <v>286.61209327086425</v>
          </cell>
          <cell r="AB66">
            <v>324.97726944130886</v>
          </cell>
          <cell r="AC66">
            <v>343.97348054517158</v>
          </cell>
          <cell r="AD66">
            <v>383.49590300510619</v>
          </cell>
        </row>
        <row r="67">
          <cell r="B67">
            <v>1065</v>
          </cell>
          <cell r="C67">
            <v>2496.6929108490408</v>
          </cell>
          <cell r="D67">
            <v>3018.831645174289</v>
          </cell>
          <cell r="E67">
            <v>2803.6499196448608</v>
          </cell>
          <cell r="F67">
            <v>2564.1023597744061</v>
          </cell>
          <cell r="G67">
            <v>1858.9886073658308</v>
          </cell>
          <cell r="H67">
            <v>2183.2638344411193</v>
          </cell>
          <cell r="I67">
            <v>3162.2702135928207</v>
          </cell>
          <cell r="J67">
            <v>2647.2125531388406</v>
          </cell>
          <cell r="K67">
            <v>3212.050178171286</v>
          </cell>
          <cell r="L67">
            <v>3314.3120083353206</v>
          </cell>
          <cell r="M67">
            <v>3232.8029862774838</v>
          </cell>
          <cell r="N67">
            <v>3774.1509855463</v>
          </cell>
          <cell r="O67">
            <v>3715.7224492696087</v>
          </cell>
          <cell r="P67">
            <v>3523.6895811367681</v>
          </cell>
          <cell r="Q67">
            <v>7.264645607161774</v>
          </cell>
          <cell r="R67">
            <v>5.6603153460817293</v>
          </cell>
          <cell r="S67">
            <v>7.5034124618435012</v>
          </cell>
          <cell r="T67">
            <v>8.8549728104971699</v>
          </cell>
          <cell r="U67">
            <v>7.8229206807608334</v>
          </cell>
          <cell r="V67">
            <v>10.788417954380826</v>
          </cell>
          <cell r="W67">
            <v>20.389710603886375</v>
          </cell>
          <cell r="X67">
            <v>26.58065602145108</v>
          </cell>
          <cell r="Y67">
            <v>46.462473792356725</v>
          </cell>
          <cell r="Z67">
            <v>63.480673608085574</v>
          </cell>
          <cell r="AA67">
            <v>80.838764237972313</v>
          </cell>
          <cell r="AB67">
            <v>110.46564987800444</v>
          </cell>
          <cell r="AC67">
            <v>112.70998388736177</v>
          </cell>
          <cell r="AD67">
            <v>118.58304978647109</v>
          </cell>
        </row>
        <row r="68">
          <cell r="B68">
            <v>1066</v>
          </cell>
          <cell r="C68">
            <v>21995.834893345378</v>
          </cell>
          <cell r="D68">
            <v>21346.386806016424</v>
          </cell>
          <cell r="E68">
            <v>22681.32585645968</v>
          </cell>
          <cell r="F68">
            <v>24050.503195739839</v>
          </cell>
          <cell r="G68">
            <v>25372.814619731431</v>
          </cell>
          <cell r="H68">
            <v>26828.838059542115</v>
          </cell>
          <cell r="I68">
            <v>26341.851230348406</v>
          </cell>
          <cell r="J68">
            <v>26238.875264155136</v>
          </cell>
          <cell r="K68">
            <v>32371.064857129877</v>
          </cell>
          <cell r="L68">
            <v>33741.034429997933</v>
          </cell>
          <cell r="M68">
            <v>31234.697986772135</v>
          </cell>
          <cell r="N68">
            <v>29218.686030655739</v>
          </cell>
          <cell r="O68">
            <v>21236.916210039781</v>
          </cell>
          <cell r="P68">
            <v>18574.353767164179</v>
          </cell>
          <cell r="Q68">
            <v>64.001441522681034</v>
          </cell>
          <cell r="R68">
            <v>40.024517768202834</v>
          </cell>
          <cell r="S68">
            <v>60.702066220896242</v>
          </cell>
          <cell r="T68">
            <v>83.056961850691778</v>
          </cell>
          <cell r="U68">
            <v>106.77285241627466</v>
          </cell>
          <cell r="V68">
            <v>132.5724878737947</v>
          </cell>
          <cell r="W68">
            <v>169.84719428742358</v>
          </cell>
          <cell r="X68">
            <v>263.46449474157112</v>
          </cell>
          <cell r="Y68">
            <v>468.24914591196421</v>
          </cell>
          <cell r="Z68">
            <v>646.25888825889103</v>
          </cell>
          <cell r="AA68">
            <v>781.04802467545517</v>
          </cell>
          <cell r="AB68">
            <v>855.20191251451979</v>
          </cell>
          <cell r="AC68">
            <v>644.1849509834467</v>
          </cell>
          <cell r="AD68">
            <v>625.08443686818202</v>
          </cell>
        </row>
        <row r="69">
          <cell r="B69">
            <v>1067</v>
          </cell>
          <cell r="C69">
            <v>4041.2971537080603</v>
          </cell>
          <cell r="D69">
            <v>4121.7732858092995</v>
          </cell>
          <cell r="E69">
            <v>4671.187528356978</v>
          </cell>
          <cell r="F69">
            <v>4986.6555714670985</v>
          </cell>
          <cell r="G69">
            <v>5346.5239714042746</v>
          </cell>
          <cell r="H69">
            <v>5254.2200147777166</v>
          </cell>
          <cell r="I69">
            <v>5881.9275769627848</v>
          </cell>
          <cell r="J69">
            <v>5971.3450299617016</v>
          </cell>
          <cell r="K69">
            <v>6344.6396557472499</v>
          </cell>
          <cell r="L69">
            <v>6258.4353270859901</v>
          </cell>
          <cell r="M69">
            <v>6687.3813628214984</v>
          </cell>
          <cell r="N69">
            <v>6439.1562102572871</v>
          </cell>
          <cell r="O69">
            <v>6789.8219556866279</v>
          </cell>
          <cell r="P69">
            <v>6827.6055418711576</v>
          </cell>
          <cell r="Q69">
            <v>11.758991859730468</v>
          </cell>
          <cell r="R69">
            <v>7.728333118552932</v>
          </cell>
          <cell r="S69">
            <v>12.501506149641346</v>
          </cell>
          <cell r="T69">
            <v>17.221114177571433</v>
          </cell>
          <cell r="U69">
            <v>22.499025965171608</v>
          </cell>
          <cell r="V69">
            <v>25.96329433460587</v>
          </cell>
          <cell r="W69">
            <v>37.925538612030927</v>
          </cell>
          <cell r="X69">
            <v>59.958263660624475</v>
          </cell>
          <cell r="Y69">
            <v>91.775544395428795</v>
          </cell>
          <cell r="Z69">
            <v>119.87093831144907</v>
          </cell>
          <cell r="AA69">
            <v>167.22319536738243</v>
          </cell>
          <cell r="AB69">
            <v>188.46770522857062</v>
          </cell>
          <cell r="AC69">
            <v>205.95745071699986</v>
          </cell>
          <cell r="AD69">
            <v>229.77003769807044</v>
          </cell>
        </row>
        <row r="70">
          <cell r="B70">
            <v>1068</v>
          </cell>
          <cell r="C70">
            <v>1517.251635794174</v>
          </cell>
          <cell r="D70">
            <v>1798.7390889639726</v>
          </cell>
          <cell r="E70">
            <v>1442.1783700911124</v>
          </cell>
          <cell r="F70">
            <v>1109.6203451850431</v>
          </cell>
          <cell r="G70">
            <v>2829.9535268467807</v>
          </cell>
          <cell r="H70">
            <v>3930.4717022614213</v>
          </cell>
          <cell r="I70">
            <v>2795.4245672663487</v>
          </cell>
          <cell r="J70">
            <v>4111.3627410227291</v>
          </cell>
          <cell r="K70">
            <v>3203.2511029797138</v>
          </cell>
          <cell r="L70">
            <v>4008.0885993325642</v>
          </cell>
          <cell r="M70">
            <v>6763.1135813410447</v>
          </cell>
          <cell r="N70">
            <v>6541.0270161901999</v>
          </cell>
          <cell r="O70">
            <v>5900.4285521140328</v>
          </cell>
          <cell r="P70">
            <v>6305.0313735408545</v>
          </cell>
          <cell r="Q70">
            <v>4.4147581719142428</v>
          </cell>
          <cell r="R70">
            <v>3.372639373624966</v>
          </cell>
          <cell r="S70">
            <v>3.859704123014593</v>
          </cell>
          <cell r="T70">
            <v>3.8320069201342339</v>
          </cell>
          <cell r="U70">
            <v>11.908895989487412</v>
          </cell>
          <cell r="V70">
            <v>19.422101357125957</v>
          </cell>
          <cell r="W70">
            <v>18.024360377729035</v>
          </cell>
          <cell r="X70">
            <v>41.28218516830362</v>
          </cell>
          <cell r="Y70">
            <v>46.335194709587803</v>
          </cell>
          <cell r="Z70">
            <v>76.768923241573432</v>
          </cell>
          <cell r="AA70">
            <v>169.11693865582509</v>
          </cell>
          <cell r="AB70">
            <v>191.44936251363183</v>
          </cell>
          <cell r="AC70">
            <v>178.97924727075002</v>
          </cell>
          <cell r="AD70">
            <v>212.18380111469793</v>
          </cell>
        </row>
        <row r="71">
          <cell r="B71">
            <v>1069</v>
          </cell>
          <cell r="C71">
            <v>6995.0588148749666</v>
          </cell>
          <cell r="D71">
            <v>6811.547617131163</v>
          </cell>
          <cell r="E71">
            <v>6689.5855117471465</v>
          </cell>
          <cell r="F71">
            <v>6368.0736136018531</v>
          </cell>
          <cell r="G71">
            <v>6067.5113148616283</v>
          </cell>
          <cell r="H71">
            <v>7076.8915449473252</v>
          </cell>
          <cell r="I71">
            <v>5499.2032982107858</v>
          </cell>
          <cell r="J71">
            <v>4973.8336811365052</v>
          </cell>
          <cell r="K71">
            <v>5649.263057546983</v>
          </cell>
          <cell r="L71">
            <v>5340.6336100037661</v>
          </cell>
          <cell r="M71">
            <v>5081.0324694429191</v>
          </cell>
          <cell r="N71">
            <v>5747.8912564227721</v>
          </cell>
          <cell r="O71">
            <v>7304.9867454386822</v>
          </cell>
          <cell r="P71">
            <v>7760.2072143419391</v>
          </cell>
          <cell r="Q71">
            <v>20.353573749700221</v>
          </cell>
          <cell r="R71">
            <v>12.771665345911661</v>
          </cell>
          <cell r="S71">
            <v>17.90334768321198</v>
          </cell>
          <cell r="T71">
            <v>21.991758046917475</v>
          </cell>
          <cell r="U71">
            <v>25.533055747468925</v>
          </cell>
          <cell r="V71">
            <v>34.96987519342094</v>
          </cell>
          <cell r="W71">
            <v>35.45780601559089</v>
          </cell>
          <cell r="X71">
            <v>49.942254175788207</v>
          </cell>
          <cell r="Y71">
            <v>81.716885539703028</v>
          </cell>
          <cell r="Z71">
            <v>102.29182352306779</v>
          </cell>
          <cell r="AA71">
            <v>127.0551863588023</v>
          </cell>
          <cell r="AB71">
            <v>168.23506677407983</v>
          </cell>
          <cell r="AC71">
            <v>221.58407943995613</v>
          </cell>
          <cell r="AD71">
            <v>261.15496761629322</v>
          </cell>
        </row>
        <row r="72">
          <cell r="B72">
            <v>1070</v>
          </cell>
          <cell r="C72">
            <v>13333.102598408288</v>
          </cell>
          <cell r="D72">
            <v>13401.644032284807</v>
          </cell>
          <cell r="E72">
            <v>14935.525712774785</v>
          </cell>
          <cell r="F72">
            <v>15949.351784996325</v>
          </cell>
          <cell r="G72">
            <v>16306.169022894595</v>
          </cell>
          <cell r="H72">
            <v>17374.364032673373</v>
          </cell>
          <cell r="I72">
            <v>19314.632768839845</v>
          </cell>
          <cell r="J72">
            <v>19516.176022821794</v>
          </cell>
          <cell r="K72">
            <v>21455.752421413392</v>
          </cell>
          <cell r="L72">
            <v>20987.703344672882</v>
          </cell>
          <cell r="M72">
            <v>24876.772040645053</v>
          </cell>
          <cell r="N72">
            <v>24547.664060494892</v>
          </cell>
          <cell r="O72">
            <v>24530.393042992695</v>
          </cell>
          <cell r="P72">
            <v>24549.867016975379</v>
          </cell>
          <cell r="Q72">
            <v>38.795426061599663</v>
          </cell>
          <cell r="R72">
            <v>25.128109247141115</v>
          </cell>
          <cell r="S72">
            <v>39.971969742789419</v>
          </cell>
          <cell r="T72">
            <v>55.08012418569075</v>
          </cell>
          <cell r="U72">
            <v>68.618961067188962</v>
          </cell>
          <cell r="V72">
            <v>85.85398517537574</v>
          </cell>
          <cell r="W72">
            <v>124.53704015683904</v>
          </cell>
          <cell r="X72">
            <v>195.96188492745853</v>
          </cell>
          <cell r="Y72">
            <v>310.35858074383242</v>
          </cell>
          <cell r="Z72">
            <v>401.98796687089413</v>
          </cell>
          <cell r="AA72">
            <v>622.0631193833209</v>
          </cell>
          <cell r="AB72">
            <v>718.4857399225092</v>
          </cell>
          <cell r="AC72">
            <v>744.08684781335944</v>
          </cell>
          <cell r="AD72">
            <v>826.1789342368977</v>
          </cell>
        </row>
        <row r="73">
          <cell r="B73">
            <v>1071</v>
          </cell>
          <cell r="C73">
            <v>1919.2105063351853</v>
          </cell>
          <cell r="D73">
            <v>1949.1477623563301</v>
          </cell>
          <cell r="E73">
            <v>1575.1424248978756</v>
          </cell>
          <cell r="F73">
            <v>1587.3520481587138</v>
          </cell>
          <cell r="G73">
            <v>2043.5107004218271</v>
          </cell>
          <cell r="H73">
            <v>2309.2093539659254</v>
          </cell>
          <cell r="I73">
            <v>1943.3176173218435</v>
          </cell>
          <cell r="J73">
            <v>2070.0681656619772</v>
          </cell>
          <cell r="K73">
            <v>1791.9302074914481</v>
          </cell>
          <cell r="L73">
            <v>1563.3669630143424</v>
          </cell>
          <cell r="M73">
            <v>1843.4715677380343</v>
          </cell>
          <cell r="N73">
            <v>2118.1241049290561</v>
          </cell>
          <cell r="O73">
            <v>1621.3480692871219</v>
          </cell>
          <cell r="P73">
            <v>1938.7157537443522</v>
          </cell>
          <cell r="Q73">
            <v>5.5843408348226911</v>
          </cell>
          <cell r="R73">
            <v>3.654655935743456</v>
          </cell>
          <cell r="S73">
            <v>4.2155560212218717</v>
          </cell>
          <cell r="T73">
            <v>5.4818245354171733</v>
          </cell>
          <cell r="U73">
            <v>8.5994190907594046</v>
          </cell>
          <cell r="V73">
            <v>11.410767339132605</v>
          </cell>
          <cell r="W73">
            <v>12.530138524629072</v>
          </cell>
          <cell r="X73">
            <v>20.785550365864918</v>
          </cell>
          <cell r="Y73">
            <v>25.92036415530243</v>
          </cell>
          <cell r="Z73">
            <v>29.943948445162992</v>
          </cell>
          <cell r="AA73">
            <v>46.097446728536525</v>
          </cell>
          <cell r="AB73">
            <v>61.995388279196398</v>
          </cell>
          <cell r="AC73">
            <v>49.180776352409708</v>
          </cell>
          <cell r="AD73">
            <v>65.243779695802615</v>
          </cell>
        </row>
        <row r="74">
          <cell r="B74">
            <v>1072</v>
          </cell>
          <cell r="C74">
            <v>5888.0933586680731</v>
          </cell>
          <cell r="D74">
            <v>6127.6149462560588</v>
          </cell>
          <cell r="E74">
            <v>7062.6719056429056</v>
          </cell>
          <cell r="F74">
            <v>7812.6103710439311</v>
          </cell>
          <cell r="G74">
            <v>8436.3847283687828</v>
          </cell>
          <cell r="H74">
            <v>8522.7641425994825</v>
          </cell>
          <cell r="I74">
            <v>9227.4582030635484</v>
          </cell>
          <cell r="J74">
            <v>9104.796768242355</v>
          </cell>
          <cell r="K74">
            <v>10059.68122526114</v>
          </cell>
          <cell r="L74">
            <v>10212.608464457515</v>
          </cell>
          <cell r="M74">
            <v>11029.265762780664</v>
          </cell>
          <cell r="N74">
            <v>10672.680602144817</v>
          </cell>
          <cell r="O74">
            <v>11074.594097841866</v>
          </cell>
          <cell r="P74">
            <v>11237.702475667202</v>
          </cell>
          <cell r="Q74">
            <v>17.132628272677771</v>
          </cell>
          <cell r="R74">
            <v>11.489290226110134</v>
          </cell>
          <cell r="S74">
            <v>18.901839355687368</v>
          </cell>
          <cell r="T74">
            <v>26.980378591706788</v>
          </cell>
          <cell r="U74">
            <v>35.501653049895978</v>
          </cell>
          <cell r="V74">
            <v>42.11453524145896</v>
          </cell>
          <cell r="W74">
            <v>59.496877136303155</v>
          </cell>
          <cell r="X74">
            <v>91.421246380428641</v>
          </cell>
          <cell r="Y74">
            <v>145.51381496607314</v>
          </cell>
          <cell r="Z74">
            <v>195.60719177583482</v>
          </cell>
          <cell r="AA74">
            <v>275.79540680331371</v>
          </cell>
          <cell r="AB74">
            <v>312.37875834096934</v>
          </cell>
          <cell r="AC74">
            <v>335.92856823097429</v>
          </cell>
          <cell r="AD74">
            <v>378.18343570652632</v>
          </cell>
        </row>
        <row r="75">
          <cell r="B75">
            <v>1073</v>
          </cell>
          <cell r="C75">
            <v>1971.6960433412482</v>
          </cell>
          <cell r="D75">
            <v>1944.7597686211693</v>
          </cell>
          <cell r="E75">
            <v>2223.9785065660808</v>
          </cell>
          <cell r="F75">
            <v>2518.0639762653577</v>
          </cell>
          <cell r="G75">
            <v>2662.8903288777733</v>
          </cell>
          <cell r="H75">
            <v>2560.9209006392962</v>
          </cell>
          <cell r="I75">
            <v>2857.8156245809937</v>
          </cell>
          <cell r="J75">
            <v>2815.5300581583961</v>
          </cell>
          <cell r="K75">
            <v>3173.0954669649032</v>
          </cell>
          <cell r="L75">
            <v>3159.6758967234218</v>
          </cell>
          <cell r="M75">
            <v>3384.0881999954163</v>
          </cell>
          <cell r="N75">
            <v>3238.5133141811611</v>
          </cell>
          <cell r="O75">
            <v>3291.4480644923351</v>
          </cell>
          <cell r="P75">
            <v>3354.4102121418287</v>
          </cell>
          <cell r="Q75">
            <v>5.7370583853847883</v>
          </cell>
          <cell r="R75">
            <v>3.6464284387522459</v>
          </cell>
          <cell r="S75">
            <v>5.9520369943883091</v>
          </cell>
          <cell r="T75">
            <v>8.6959820304848883</v>
          </cell>
          <cell r="U75">
            <v>11.205867395763171</v>
          </cell>
          <cell r="V75">
            <v>12.654579161880589</v>
          </cell>
          <cell r="W75">
            <v>18.426645924817294</v>
          </cell>
          <cell r="X75">
            <v>28.270731757156089</v>
          </cell>
          <cell r="Y75">
            <v>45.898991857729605</v>
          </cell>
          <cell r="Z75">
            <v>60.518850911679607</v>
          </cell>
          <cell r="AA75">
            <v>84.621769195697084</v>
          </cell>
          <cell r="AB75">
            <v>94.788067371875201</v>
          </cell>
          <cell r="AC75">
            <v>99.840357663942783</v>
          </cell>
          <cell r="AD75">
            <v>112.88627560159142</v>
          </cell>
        </row>
        <row r="76">
          <cell r="B76">
            <v>1074</v>
          </cell>
          <cell r="C76">
            <v>16667.152916280123</v>
          </cell>
          <cell r="D76">
            <v>16983.394854826416</v>
          </cell>
          <cell r="E76">
            <v>19895.397110518421</v>
          </cell>
          <cell r="F76">
            <v>24325.722150797581</v>
          </cell>
          <cell r="G76">
            <v>25514.878939854585</v>
          </cell>
          <cell r="H76">
            <v>24991.846585441777</v>
          </cell>
          <cell r="I76">
            <v>18227.348418887173</v>
          </cell>
          <cell r="J76">
            <v>11357.500190073204</v>
          </cell>
          <cell r="K76">
            <v>6260.6805730334127</v>
          </cell>
          <cell r="L76">
            <v>5848.1385778822323</v>
          </cell>
          <cell r="M76">
            <v>7909.556693623229</v>
          </cell>
          <cell r="N76">
            <v>8613.3250354597567</v>
          </cell>
          <cell r="O76">
            <v>9089.1950068653568</v>
          </cell>
          <cell r="P76">
            <v>8550.3981465532033</v>
          </cell>
          <cell r="Q76">
            <v>48.496536634924958</v>
          </cell>
          <cell r="R76">
            <v>31.843899171723905</v>
          </cell>
          <cell r="S76">
            <v>53.246080962668422</v>
          </cell>
          <cell r="T76">
            <v>84.007413908379576</v>
          </cell>
          <cell r="U76">
            <v>107.37068174319262</v>
          </cell>
          <cell r="V76">
            <v>123.49514619451855</v>
          </cell>
          <cell r="W76">
            <v>117.52643962549426</v>
          </cell>
          <cell r="X76">
            <v>114.04063699303093</v>
          </cell>
          <cell r="Y76">
            <v>90.561071873569588</v>
          </cell>
          <cell r="Z76">
            <v>112.01231970428162</v>
          </cell>
          <cell r="AA76">
            <v>197.78464431540894</v>
          </cell>
          <cell r="AB76">
            <v>252.10346679196869</v>
          </cell>
          <cell r="AC76">
            <v>275.70493672751473</v>
          </cell>
          <cell r="AD76">
            <v>287.74733578539752</v>
          </cell>
        </row>
        <row r="77">
          <cell r="B77">
            <v>1075</v>
          </cell>
          <cell r="C77">
            <v>4110.1395993694687</v>
          </cell>
          <cell r="D77">
            <v>4224.1786687617378</v>
          </cell>
          <cell r="E77">
            <v>4700.4582058634551</v>
          </cell>
          <cell r="F77">
            <v>5240.3031751313601</v>
          </cell>
          <cell r="G77">
            <v>5531.4178804121811</v>
          </cell>
          <cell r="H77">
            <v>5377.4040577545957</v>
          </cell>
          <cell r="I77">
            <v>5850.0728546096843</v>
          </cell>
          <cell r="J77">
            <v>5472.4890218015735</v>
          </cell>
          <cell r="K77">
            <v>6039.862051963848</v>
          </cell>
          <cell r="L77">
            <v>6211.7221689802464</v>
          </cell>
          <cell r="M77">
            <v>6595.5498988915169</v>
          </cell>
          <cell r="N77">
            <v>6746.9420122333622</v>
          </cell>
          <cell r="O77">
            <v>7273.3495795823192</v>
          </cell>
          <cell r="P77">
            <v>7547.5833080442007</v>
          </cell>
          <cell r="Q77">
            <v>11.959303226934356</v>
          </cell>
          <cell r="R77">
            <v>7.9203434155079293</v>
          </cell>
          <cell r="S77">
            <v>12.579843307511798</v>
          </cell>
          <cell r="T77">
            <v>18.097070874593634</v>
          </cell>
          <cell r="U77">
            <v>23.277089036022925</v>
          </cell>
          <cell r="V77">
            <v>26.571998111025618</v>
          </cell>
          <cell r="W77">
            <v>37.72014548422198</v>
          </cell>
          <cell r="X77">
            <v>54.949251467245411</v>
          </cell>
          <cell r="Y77">
            <v>87.366920419216299</v>
          </cell>
          <cell r="Z77">
            <v>118.97621785801684</v>
          </cell>
          <cell r="AA77">
            <v>164.92687787022129</v>
          </cell>
          <cell r="AB77">
            <v>197.47628987945433</v>
          </cell>
          <cell r="AC77">
            <v>220.62442098790643</v>
          </cell>
          <cell r="AD77">
            <v>253.99951572822849</v>
          </cell>
        </row>
        <row r="78">
          <cell r="B78">
            <v>1076</v>
          </cell>
          <cell r="C78">
            <v>6407.7819958633427</v>
          </cell>
          <cell r="D78">
            <v>6510.2452116360728</v>
          </cell>
          <cell r="E78">
            <v>7515.8587759551647</v>
          </cell>
          <cell r="F78">
            <v>8067.1059641359043</v>
          </cell>
          <cell r="G78">
            <v>8809.6535239266432</v>
          </cell>
          <cell r="H78">
            <v>8789.462684644177</v>
          </cell>
          <cell r="I78">
            <v>9766.1899463710452</v>
          </cell>
          <cell r="J78">
            <v>9774.8967668600653</v>
          </cell>
          <cell r="K78">
            <v>10835.691842585673</v>
          </cell>
          <cell r="L78">
            <v>10735.340766803043</v>
          </cell>
          <cell r="M78">
            <v>11196.121490460615</v>
          </cell>
          <cell r="N78">
            <v>11284.119439885599</v>
          </cell>
          <cell r="O78">
            <v>11752.259238557932</v>
          </cell>
          <cell r="P78">
            <v>12031.079361616512</v>
          </cell>
          <cell r="Q78">
            <v>18.644770097924766</v>
          </cell>
          <cell r="R78">
            <v>12.206722735626835</v>
          </cell>
          <cell r="S78">
            <v>20.11470405267336</v>
          </cell>
          <cell r="T78">
            <v>27.859263769059471</v>
          </cell>
          <cell r="U78">
            <v>37.072427700521708</v>
          </cell>
          <cell r="V78">
            <v>43.432404064279787</v>
          </cell>
          <cell r="W78">
            <v>62.970515882274491</v>
          </cell>
          <cell r="X78">
            <v>98.149719144020125</v>
          </cell>
          <cell r="Y78">
            <v>156.73884912496013</v>
          </cell>
          <cell r="Z78">
            <v>205.6193447011313</v>
          </cell>
          <cell r="AA78">
            <v>279.96776462682789</v>
          </cell>
          <cell r="AB78">
            <v>330.27496568146887</v>
          </cell>
          <cell r="AC78">
            <v>356.48436273229618</v>
          </cell>
          <cell r="AD78">
            <v>404.88302107000504</v>
          </cell>
        </row>
        <row r="79">
          <cell r="B79">
            <v>1077</v>
          </cell>
          <cell r="C79">
            <v>7315.699697790662</v>
          </cell>
          <cell r="D79">
            <v>7484.0733012538485</v>
          </cell>
          <cell r="E79">
            <v>8100.3785430986363</v>
          </cell>
          <cell r="F79">
            <v>8531.9006909245345</v>
          </cell>
          <cell r="G79">
            <v>9408.30470963271</v>
          </cell>
          <cell r="H79">
            <v>9428.5946116300656</v>
          </cell>
          <cell r="I79">
            <v>10167.546675916024</v>
          </cell>
          <cell r="J79">
            <v>9957.5760786976098</v>
          </cell>
          <cell r="K79">
            <v>10645.520140416931</v>
          </cell>
          <cell r="L79">
            <v>10776.166013033875</v>
          </cell>
          <cell r="M79">
            <v>11568.181389334204</v>
          </cell>
          <cell r="N79">
            <v>11854.912354673595</v>
          </cell>
          <cell r="O79">
            <v>10893.951838499825</v>
          </cell>
          <cell r="P79">
            <v>11542.984546571395</v>
          </cell>
          <cell r="Q79">
            <v>21.286544869787971</v>
          </cell>
          <cell r="R79">
            <v>14.032652342837741</v>
          </cell>
          <cell r="S79">
            <v>21.679055177343642</v>
          </cell>
          <cell r="T79">
            <v>29.464404317558433</v>
          </cell>
          <cell r="U79">
            <v>39.59164741099535</v>
          </cell>
          <cell r="V79">
            <v>46.590621705015636</v>
          </cell>
          <cell r="W79">
            <v>65.558386940594531</v>
          </cell>
          <cell r="X79">
            <v>99.98400175363966</v>
          </cell>
          <cell r="Y79">
            <v>153.98800550859627</v>
          </cell>
          <cell r="Z79">
            <v>206.40129103703188</v>
          </cell>
          <cell r="AA79">
            <v>289.27141306291111</v>
          </cell>
          <cell r="AB79">
            <v>346.98150723724859</v>
          </cell>
          <cell r="AC79">
            <v>330.44909918618055</v>
          </cell>
          <cell r="AD79">
            <v>388.45712133614114</v>
          </cell>
        </row>
        <row r="80">
          <cell r="B80">
            <v>1078</v>
          </cell>
          <cell r="C80">
            <v>48237.398289485791</v>
          </cell>
          <cell r="D80">
            <v>50277.609027738334</v>
          </cell>
          <cell r="E80">
            <v>46034.988552276831</v>
          </cell>
          <cell r="F80">
            <v>42913.043262532483</v>
          </cell>
          <cell r="G80">
            <v>43762.58687817811</v>
          </cell>
          <cell r="H80">
            <v>44531.397243810003</v>
          </cell>
          <cell r="I80">
            <v>39320.46926157517</v>
          </cell>
          <cell r="J80">
            <v>38192.720795834895</v>
          </cell>
          <cell r="K80">
            <v>36868.991857216897</v>
          </cell>
          <cell r="L80">
            <v>24916.13696284212</v>
          </cell>
          <cell r="M80">
            <v>16440.739568900546</v>
          </cell>
          <cell r="N80">
            <v>17932.234391189704</v>
          </cell>
          <cell r="O80">
            <v>12259.462245585795</v>
          </cell>
          <cell r="P80">
            <v>11875.160711174187</v>
          </cell>
          <cell r="Q80">
            <v>140.35671029540319</v>
          </cell>
          <cell r="R80">
            <v>94.270617044487167</v>
          </cell>
          <cell r="S80">
            <v>123.2035085278162</v>
          </cell>
          <cell r="T80">
            <v>148.19760601867955</v>
          </cell>
          <cell r="U80">
            <v>184.15994835923209</v>
          </cell>
          <cell r="V80">
            <v>220.04822228998509</v>
          </cell>
          <cell r="W80">
            <v>253.5308290880167</v>
          </cell>
          <cell r="X80">
            <v>383.49303413270883</v>
          </cell>
          <cell r="Y80">
            <v>533.31189517463554</v>
          </cell>
          <cell r="Z80">
            <v>477.23121846544979</v>
          </cell>
          <cell r="AA80">
            <v>411.1135369367592</v>
          </cell>
          <cell r="AB80">
            <v>524.85868566827912</v>
          </cell>
          <cell r="AC80">
            <v>371.86948461107613</v>
          </cell>
          <cell r="AD80">
            <v>399.63587637626711</v>
          </cell>
        </row>
        <row r="81">
          <cell r="B81">
            <v>1079</v>
          </cell>
          <cell r="C81">
            <v>1483.5213377578198</v>
          </cell>
          <cell r="D81">
            <v>1501.2988596857344</v>
          </cell>
          <cell r="E81">
            <v>1708.1767827489859</v>
          </cell>
          <cell r="F81">
            <v>2267.852175562216</v>
          </cell>
          <cell r="G81">
            <v>2495.3281450689269</v>
          </cell>
          <cell r="H81">
            <v>2456.3994279484868</v>
          </cell>
          <cell r="I81">
            <v>2801.4626516659023</v>
          </cell>
          <cell r="J81">
            <v>2640.5074255556242</v>
          </cell>
          <cell r="K81">
            <v>2753.9194166243396</v>
          </cell>
          <cell r="L81">
            <v>2662.6518953064801</v>
          </cell>
          <cell r="M81">
            <v>2813.5703841903137</v>
          </cell>
          <cell r="N81">
            <v>2660.6846664926857</v>
          </cell>
          <cell r="O81">
            <v>2686.4762720593872</v>
          </cell>
          <cell r="P81">
            <v>2828.0865597716916</v>
          </cell>
          <cell r="Q81">
            <v>4.3166128772353192</v>
          </cell>
          <cell r="R81">
            <v>2.8149383514374642</v>
          </cell>
          <cell r="S81">
            <v>4.5715960715715998</v>
          </cell>
          <cell r="T81">
            <v>7.8318906717113697</v>
          </cell>
          <cell r="U81">
            <v>10.500738990006505</v>
          </cell>
          <cell r="V81">
            <v>12.138094935463441</v>
          </cell>
          <cell r="W81">
            <v>18.063292785522499</v>
          </cell>
          <cell r="X81">
            <v>26.513329848621435</v>
          </cell>
          <cell r="Y81">
            <v>39.835588369923485</v>
          </cell>
          <cell r="Z81">
            <v>50.99910191702147</v>
          </cell>
          <cell r="AA81">
            <v>70.355525505252501</v>
          </cell>
          <cell r="AB81">
            <v>77.8755969038193</v>
          </cell>
          <cell r="AC81">
            <v>81.489589567464222</v>
          </cell>
          <cell r="AD81">
            <v>95.173857286732257</v>
          </cell>
        </row>
        <row r="82">
          <cell r="B82">
            <v>1080</v>
          </cell>
          <cell r="C82">
            <v>7514.312680180491</v>
          </cell>
          <cell r="D82">
            <v>7643.4440855713301</v>
          </cell>
          <cell r="E82">
            <v>8654.5642151794509</v>
          </cell>
          <cell r="F82">
            <v>9349.5860636304697</v>
          </cell>
          <cell r="G82">
            <v>9893.2394404699771</v>
          </cell>
          <cell r="H82">
            <v>10023.12313281456</v>
          </cell>
          <cell r="I82">
            <v>11009.655005888229</v>
          </cell>
          <cell r="J82">
            <v>11107.73074969021</v>
          </cell>
          <cell r="K82">
            <v>12043.751488672668</v>
          </cell>
          <cell r="L82">
            <v>11734.260602325798</v>
          </cell>
          <cell r="M82">
            <v>12453.651579997575</v>
          </cell>
          <cell r="N82">
            <v>11827.288973084727</v>
          </cell>
          <cell r="O82">
            <v>12287.012440378303</v>
          </cell>
          <cell r="P82">
            <v>12857.749474674623</v>
          </cell>
          <cell r="Q82">
            <v>21.864450516002549</v>
          </cell>
          <cell r="R82">
            <v>14.331472880787031</v>
          </cell>
          <cell r="S82">
            <v>23.162223118151676</v>
          </cell>
          <cell r="T82">
            <v>32.288231422295908</v>
          </cell>
          <cell r="U82">
            <v>41.632330134738119</v>
          </cell>
          <cell r="V82">
            <v>49.528435299120353</v>
          </cell>
          <cell r="W82">
            <v>70.988139613674051</v>
          </cell>
          <cell r="X82">
            <v>111.53270253509753</v>
          </cell>
          <cell r="Y82">
            <v>174.21349507768207</v>
          </cell>
          <cell r="Z82">
            <v>224.75215533573194</v>
          </cell>
          <cell r="AA82">
            <v>311.41328693726439</v>
          </cell>
          <cell r="AB82">
            <v>346.1729983008737</v>
          </cell>
          <cell r="AC82">
            <v>372.70517189761387</v>
          </cell>
          <cell r="AD82">
            <v>432.70302646961056</v>
          </cell>
        </row>
        <row r="83">
          <cell r="B83">
            <v>1081</v>
          </cell>
          <cell r="C83">
            <v>2107.6293351930944</v>
          </cell>
          <cell r="D83">
            <v>2146.5416952254286</v>
          </cell>
          <cell r="E83">
            <v>2008.3002632057855</v>
          </cell>
          <cell r="F83">
            <v>1980.4919307791729</v>
          </cell>
          <cell r="G83">
            <v>2218.0995477073052</v>
          </cell>
          <cell r="H83">
            <v>2039.4138430989788</v>
          </cell>
          <cell r="I83">
            <v>2022.8549621896964</v>
          </cell>
          <cell r="J83">
            <v>2088.1142249305631</v>
          </cell>
          <cell r="K83">
            <v>1930.9204449512895</v>
          </cell>
          <cell r="L83">
            <v>2567.6971354450898</v>
          </cell>
          <cell r="M83">
            <v>2931.677541766031</v>
          </cell>
          <cell r="N83">
            <v>3194.0727004987784</v>
          </cell>
          <cell r="O83">
            <v>3178.8114298749192</v>
          </cell>
          <cell r="P83">
            <v>3092.5545049793991</v>
          </cell>
          <cell r="Q83">
            <v>6.1325844780121521</v>
          </cell>
          <cell r="R83">
            <v>4.0247699529422771</v>
          </cell>
          <cell r="S83">
            <v>5.3748169899795055</v>
          </cell>
          <cell r="T83">
            <v>6.8395094024255627</v>
          </cell>
          <cell r="U83">
            <v>9.3341168176029701</v>
          </cell>
          <cell r="V83">
            <v>10.077595100609539</v>
          </cell>
          <cell r="W83">
            <v>13.042980038642032</v>
          </cell>
          <cell r="X83">
            <v>20.966750811364552</v>
          </cell>
          <cell r="Y83">
            <v>27.930865208261668</v>
          </cell>
          <cell r="Z83">
            <v>49.180385965374334</v>
          </cell>
          <cell r="AA83">
            <v>73.308887249413218</v>
          </cell>
          <cell r="AB83">
            <v>93.487334759374491</v>
          </cell>
          <cell r="AC83">
            <v>96.423721075450786</v>
          </cell>
          <cell r="AD83">
            <v>104.07402138784296</v>
          </cell>
        </row>
        <row r="84">
          <cell r="B84">
            <v>1082</v>
          </cell>
          <cell r="C84">
            <v>53272.752449314532</v>
          </cell>
          <cell r="D84">
            <v>45378.496435374393</v>
          </cell>
          <cell r="E84">
            <v>43352.394096493088</v>
          </cell>
          <cell r="F84">
            <v>34742.741746076885</v>
          </cell>
          <cell r="G84">
            <v>32507.382912549918</v>
          </cell>
          <cell r="H84">
            <v>38510.155998078895</v>
          </cell>
          <cell r="I84">
            <v>36103.564092954395</v>
          </cell>
          <cell r="J84">
            <v>25278.190967754792</v>
          </cell>
          <cell r="K84">
            <v>33773.910298741808</v>
          </cell>
          <cell r="L84">
            <v>35484.570206363263</v>
          </cell>
          <cell r="M84">
            <v>36699.739409107533</v>
          </cell>
          <cell r="N84">
            <v>44445.132813588316</v>
          </cell>
          <cell r="O84">
            <v>44408.440677433369</v>
          </cell>
          <cell r="P84">
            <v>42914.848185921102</v>
          </cell>
          <cell r="Q84">
            <v>155.0081170898672</v>
          </cell>
          <cell r="R84">
            <v>85.084771178233552</v>
          </cell>
          <cell r="S84">
            <v>116.0240769844694</v>
          </cell>
          <cell r="T84">
            <v>119.98196263533842</v>
          </cell>
          <cell r="U84">
            <v>136.796254187024</v>
          </cell>
          <cell r="V84">
            <v>190.29475587957643</v>
          </cell>
          <cell r="W84">
            <v>232.78884279399861</v>
          </cell>
          <cell r="X84">
            <v>253.81826561744981</v>
          </cell>
          <cell r="Y84">
            <v>488.54137858272833</v>
          </cell>
          <cell r="Z84">
            <v>679.65369999209872</v>
          </cell>
          <cell r="AA84">
            <v>917.70565490105503</v>
          </cell>
          <cell r="AB84">
            <v>1300.8648829815138</v>
          </cell>
          <cell r="AC84">
            <v>1347.0528817889108</v>
          </cell>
          <cell r="AD84">
            <v>1444.2173357870499</v>
          </cell>
        </row>
        <row r="85">
          <cell r="B85">
            <v>1083</v>
          </cell>
          <cell r="C85">
            <v>1632.1814273223363</v>
          </cell>
          <cell r="D85">
            <v>1663.5604263866269</v>
          </cell>
          <cell r="E85">
            <v>1907.968580470585</v>
          </cell>
          <cell r="F85">
            <v>2173.4029580884685</v>
          </cell>
          <cell r="G85">
            <v>2318.6249177922223</v>
          </cell>
          <cell r="H85">
            <v>2347.9241354227838</v>
          </cell>
          <cell r="I85">
            <v>2646.6513350373734</v>
          </cell>
          <cell r="J85">
            <v>2631.9060485469658</v>
          </cell>
          <cell r="K85">
            <v>2921.2467440618611</v>
          </cell>
          <cell r="L85">
            <v>2821.4906017627532</v>
          </cell>
          <cell r="M85">
            <v>3013.7164348359092</v>
          </cell>
          <cell r="N85">
            <v>2954.8410253638795</v>
          </cell>
          <cell r="O85">
            <v>3166.6955592655386</v>
          </cell>
          <cell r="P85">
            <v>3190.0292283068156</v>
          </cell>
          <cell r="Q85">
            <v>4.7491702261677045</v>
          </cell>
          <cell r="R85">
            <v>3.1191791121120462</v>
          </cell>
          <cell r="S85">
            <v>5.1062991578214882</v>
          </cell>
          <cell r="T85">
            <v>7.5057159971650895</v>
          </cell>
          <cell r="U85">
            <v>9.7571436147885429</v>
          </cell>
          <cell r="V85">
            <v>11.602073234819741</v>
          </cell>
          <cell r="W85">
            <v>17.065099167945469</v>
          </cell>
          <cell r="X85">
            <v>26.426963439053427</v>
          </cell>
          <cell r="Y85">
            <v>42.255986911218109</v>
          </cell>
          <cell r="Z85">
            <v>54.041419011948712</v>
          </cell>
          <cell r="AA85">
            <v>75.360333861956917</v>
          </cell>
          <cell r="AB85">
            <v>86.48526129533289</v>
          </cell>
          <cell r="AC85">
            <v>96.056207193612536</v>
          </cell>
          <cell r="AD85">
            <v>107.35434722333517</v>
          </cell>
        </row>
        <row r="86">
          <cell r="B86">
            <v>1084</v>
          </cell>
          <cell r="C86">
            <v>3816.8655184706886</v>
          </cell>
          <cell r="D86">
            <v>2661.4146521549392</v>
          </cell>
          <cell r="E86">
            <v>2016.2408491485385</v>
          </cell>
          <cell r="F86">
            <v>3470.0408484303412</v>
          </cell>
          <cell r="G86">
            <v>4622.5446961262442</v>
          </cell>
          <cell r="H86">
            <v>2564.2894357142973</v>
          </cell>
          <cell r="I86">
            <v>2041.4906688779124</v>
          </cell>
          <cell r="J86">
            <v>1697.8712998693957</v>
          </cell>
          <cell r="K86">
            <v>1954.2834000369687</v>
          </cell>
          <cell r="L86">
            <v>1923.2579480096128</v>
          </cell>
          <cell r="M86">
            <v>2318.7439984753232</v>
          </cell>
          <cell r="N86">
            <v>2629.8196382383344</v>
          </cell>
          <cell r="O86">
            <v>3007.0466580974166</v>
          </cell>
          <cell r="P86">
            <v>3081.0848805015098</v>
          </cell>
          <cell r="Q86">
            <v>11.105961490656821</v>
          </cell>
          <cell r="R86">
            <v>4.9901577724482999</v>
          </cell>
          <cell r="S86">
            <v>5.3960683919821983</v>
          </cell>
          <cell r="T86">
            <v>11.983576726971476</v>
          </cell>
          <cell r="U86">
            <v>19.452405656379046</v>
          </cell>
          <cell r="V86">
            <v>12.671224499796155</v>
          </cell>
          <cell r="W86">
            <v>13.163139493908798</v>
          </cell>
          <cell r="X86">
            <v>17.048322371020205</v>
          </cell>
          <cell r="Y86">
            <v>28.268811575275901</v>
          </cell>
          <cell r="Z86">
            <v>36.837120269517612</v>
          </cell>
          <cell r="AA86">
            <v>57.982005156707309</v>
          </cell>
          <cell r="AB86">
            <v>76.972208189992742</v>
          </cell>
          <cell r="AC86">
            <v>91.213535189994218</v>
          </cell>
          <cell r="AD86">
            <v>103.68803305965008</v>
          </cell>
        </row>
        <row r="87">
          <cell r="B87">
            <v>1085</v>
          </cell>
          <cell r="C87">
            <v>1999.0990203652598</v>
          </cell>
          <cell r="D87">
            <v>1864.9804137827687</v>
          </cell>
          <cell r="E87">
            <v>2139.182245456283</v>
          </cell>
          <cell r="F87">
            <v>1844.6609782893001</v>
          </cell>
          <cell r="G87">
            <v>2297.2819245350393</v>
          </cell>
          <cell r="H87">
            <v>2349.1358084962267</v>
          </cell>
          <cell r="I87">
            <v>2653.3153186618638</v>
          </cell>
          <cell r="J87">
            <v>2819.7066187800574</v>
          </cell>
          <cell r="K87">
            <v>2658.2998517923534</v>
          </cell>
          <cell r="L87">
            <v>2927.2508183700802</v>
          </cell>
          <cell r="M87">
            <v>2719.4221947325755</v>
          </cell>
          <cell r="N87">
            <v>3375.7503931776578</v>
          </cell>
          <cell r="O87">
            <v>3581.9658518611741</v>
          </cell>
          <cell r="P87">
            <v>3462.5003073367116</v>
          </cell>
          <cell r="Q87">
            <v>5.8167930278775026</v>
          </cell>
          <cell r="R87">
            <v>3.4968419895661316</v>
          </cell>
          <cell r="S87">
            <v>5.7250966342988496</v>
          </cell>
          <cell r="T87">
            <v>6.3704254025077196</v>
          </cell>
          <cell r="U87">
            <v>9.6673288936657791</v>
          </cell>
          <cell r="V87">
            <v>11.608060617257985</v>
          </cell>
          <cell r="W87">
            <v>17.108067253654376</v>
          </cell>
          <cell r="X87">
            <v>28.312668594115205</v>
          </cell>
          <cell r="Y87">
            <v>38.452446364473211</v>
          </cell>
          <cell r="Z87">
            <v>56.067097274672747</v>
          </cell>
          <cell r="AA87">
            <v>68.001276476371899</v>
          </cell>
          <cell r="AB87">
            <v>98.804860334521507</v>
          </cell>
          <cell r="AC87">
            <v>108.65270992662866</v>
          </cell>
          <cell r="AD87">
            <v>116.52384152355442</v>
          </cell>
        </row>
        <row r="88">
          <cell r="B88">
            <v>1086</v>
          </cell>
          <cell r="C88">
            <v>15097.181691726872</v>
          </cell>
          <cell r="D88">
            <v>15854.588266697532</v>
          </cell>
          <cell r="E88">
            <v>12748.91598689314</v>
          </cell>
          <cell r="F88">
            <v>11866.733447699642</v>
          </cell>
          <cell r="G88">
            <v>15476.289989658097</v>
          </cell>
          <cell r="H88">
            <v>12405.226934000804</v>
          </cell>
          <cell r="I88">
            <v>10713.14831378925</v>
          </cell>
          <cell r="J88">
            <v>11041.381646803706</v>
          </cell>
          <cell r="K88">
            <v>9428.485218542779</v>
          </cell>
          <cell r="L88">
            <v>10583.237269483892</v>
          </cell>
          <cell r="M88">
            <v>10241.975658167072</v>
          </cell>
          <cell r="N88">
            <v>13604.852464282405</v>
          </cell>
          <cell r="O88">
            <v>9175.4305627126614</v>
          </cell>
          <cell r="P88">
            <v>6284.6361431305113</v>
          </cell>
          <cell r="Q88">
            <v>43.928379890352559</v>
          </cell>
          <cell r="R88">
            <v>29.727384571196978</v>
          </cell>
          <cell r="S88">
            <v>34.11994287188579</v>
          </cell>
          <cell r="T88">
            <v>40.981048056928103</v>
          </cell>
          <cell r="U88">
            <v>65.126697679499443</v>
          </cell>
          <cell r="V88">
            <v>61.299404529916536</v>
          </cell>
          <cell r="W88">
            <v>69.076321446451388</v>
          </cell>
          <cell r="X88">
            <v>110.86649132396269</v>
          </cell>
          <cell r="Y88">
            <v>136.38353172227625</v>
          </cell>
          <cell r="Z88">
            <v>202.70603043147844</v>
          </cell>
          <cell r="AA88">
            <v>256.10860268196785</v>
          </cell>
          <cell r="AB88">
            <v>398.20051574958097</v>
          </cell>
          <cell r="AC88">
            <v>278.32074246725125</v>
          </cell>
          <cell r="AD88">
            <v>211.49743854856743</v>
          </cell>
        </row>
        <row r="89">
          <cell r="B89">
            <v>1087</v>
          </cell>
          <cell r="C89">
            <v>1195.650844459682</v>
          </cell>
          <cell r="D89">
            <v>1214.7025633130381</v>
          </cell>
          <cell r="E89">
            <v>1346.2298312471387</v>
          </cell>
          <cell r="F89">
            <v>1565.3005494310185</v>
          </cell>
          <cell r="G89">
            <v>1694.0498906010521</v>
          </cell>
          <cell r="H89">
            <v>1736.4912997392044</v>
          </cell>
          <cell r="I89">
            <v>1915.4512662090399</v>
          </cell>
          <cell r="J89">
            <v>1996.1663234581731</v>
          </cell>
          <cell r="K89">
            <v>2221.6840351307055</v>
          </cell>
          <cell r="L89">
            <v>2233.4330771393525</v>
          </cell>
          <cell r="M89">
            <v>2291.3417437244793</v>
          </cell>
          <cell r="N89">
            <v>2432.5769439053915</v>
          </cell>
          <cell r="O89">
            <v>2499.6160658189983</v>
          </cell>
          <cell r="P89">
            <v>2717.1716368169896</v>
          </cell>
          <cell r="Q89">
            <v>3.4789939992858345</v>
          </cell>
          <cell r="R89">
            <v>2.2775697250413063</v>
          </cell>
          <cell r="S89">
            <v>3.6029169053905234</v>
          </cell>
          <cell r="T89">
            <v>5.4056710148995144</v>
          </cell>
          <cell r="U89">
            <v>7.1288322429270563</v>
          </cell>
          <cell r="V89">
            <v>8.5807283664954426</v>
          </cell>
          <cell r="W89">
            <v>12.350461648081952</v>
          </cell>
          <cell r="X89">
            <v>20.043502114151359</v>
          </cell>
          <cell r="Y89">
            <v>32.136775744869198</v>
          </cell>
          <cell r="Z89">
            <v>42.778059470205768</v>
          </cell>
          <cell r="AA89">
            <v>57.296790369169941</v>
          </cell>
          <cell r="AB89">
            <v>71.199110479641561</v>
          </cell>
          <cell r="AC89">
            <v>75.821509908101248</v>
          </cell>
          <cell r="AD89">
            <v>91.441227176177293</v>
          </cell>
        </row>
        <row r="90">
          <cell r="B90">
            <v>1088</v>
          </cell>
          <cell r="C90">
            <v>6737.1043440788935</v>
          </cell>
          <cell r="D90">
            <v>6988.5483660899836</v>
          </cell>
          <cell r="E90">
            <v>7965.7001542969356</v>
          </cell>
          <cell r="F90">
            <v>8636.0853233942016</v>
          </cell>
          <cell r="G90">
            <v>9455.5864364486279</v>
          </cell>
          <cell r="H90">
            <v>9490.5199889803371</v>
          </cell>
          <cell r="I90">
            <v>10492.486134914108</v>
          </cell>
          <cell r="J90">
            <v>10697.741647847217</v>
          </cell>
          <cell r="K90">
            <v>11596.586348229799</v>
          </cell>
          <cell r="L90">
            <v>11528.723259683957</v>
          </cell>
          <cell r="M90">
            <v>12565.383819042036</v>
          </cell>
          <cell r="N90">
            <v>12520.484438556869</v>
          </cell>
          <cell r="O90">
            <v>13145.069630739094</v>
          </cell>
          <cell r="P90">
            <v>13330.603266553977</v>
          </cell>
          <cell r="Q90">
            <v>19.603001741034898</v>
          </cell>
          <cell r="R90">
            <v>13.103542102669895</v>
          </cell>
          <cell r="S90">
            <v>21.318615204508628</v>
          </cell>
          <cell r="T90">
            <v>29.824199660468118</v>
          </cell>
          <cell r="U90">
            <v>39.790616461727979</v>
          </cell>
          <cell r="V90">
            <v>46.896620843689824</v>
          </cell>
          <cell r="W90">
            <v>67.653534124499103</v>
          </cell>
          <cell r="X90">
            <v>107.41600277265849</v>
          </cell>
          <cell r="Y90">
            <v>167.74522793793557</v>
          </cell>
          <cell r="Z90">
            <v>220.81539593296421</v>
          </cell>
          <cell r="AA90">
            <v>314.2072388632667</v>
          </cell>
          <cell r="AB90">
            <v>366.46214091311128</v>
          </cell>
          <cell r="AC90">
            <v>398.73284576733732</v>
          </cell>
          <cell r="AD90">
            <v>448.61601864812735</v>
          </cell>
        </row>
        <row r="91">
          <cell r="B91">
            <v>1089</v>
          </cell>
          <cell r="C91">
            <v>8621.4715991692992</v>
          </cell>
          <cell r="D91">
            <v>8933.8545058814489</v>
          </cell>
          <cell r="E91">
            <v>9937.601772776341</v>
          </cell>
          <cell r="F91">
            <v>10643.751290978329</v>
          </cell>
          <cell r="G91">
            <v>11544.664233476491</v>
          </cell>
          <cell r="H91">
            <v>11903.54415248698</v>
          </cell>
          <cell r="I91">
            <v>13348.496804036966</v>
          </cell>
          <cell r="J91">
            <v>13647.088434954079</v>
          </cell>
          <cell r="K91">
            <v>16931.839956193184</v>
          </cell>
          <cell r="L91">
            <v>15967.792492888391</v>
          </cell>
          <cell r="M91">
            <v>18011.144133722948</v>
          </cell>
          <cell r="N91">
            <v>18496.519643569311</v>
          </cell>
          <cell r="O91">
            <v>16882.201851081798</v>
          </cell>
          <cell r="P91">
            <v>19027.484735707185</v>
          </cell>
          <cell r="Q91">
            <v>25.085958913095254</v>
          </cell>
          <cell r="R91">
            <v>16.75099498845443</v>
          </cell>
          <cell r="S91">
            <v>26.596018447315046</v>
          </cell>
          <cell r="T91">
            <v>36.757552959625045</v>
          </cell>
          <cell r="U91">
            <v>48.581789165709736</v>
          </cell>
          <cell r="V91">
            <v>58.820380491636278</v>
          </cell>
          <cell r="W91">
            <v>86.068542043403411</v>
          </cell>
          <cell r="X91">
            <v>137.03038804108155</v>
          </cell>
          <cell r="Y91">
            <v>244.91995036917297</v>
          </cell>
          <cell r="Z91">
            <v>305.83910655768676</v>
          </cell>
          <cell r="AA91">
            <v>450.38272992896623</v>
          </cell>
          <cell r="AB91">
            <v>541.37475441046922</v>
          </cell>
          <cell r="AC91">
            <v>512.09225785759281</v>
          </cell>
          <cell r="AD91">
            <v>640.33369505771634</v>
          </cell>
        </row>
        <row r="92">
          <cell r="B92">
            <v>1090</v>
          </cell>
          <cell r="C92">
            <v>16985.496279185674</v>
          </cell>
          <cell r="D92">
            <v>14623.447934334805</v>
          </cell>
          <cell r="E92">
            <v>10675.220455406534</v>
          </cell>
          <cell r="F92">
            <v>7126.2860457894794</v>
          </cell>
          <cell r="G92">
            <v>9285.3391685450006</v>
          </cell>
          <cell r="H92">
            <v>7426.2279048212085</v>
          </cell>
          <cell r="I92">
            <v>10532.734510447804</v>
          </cell>
          <cell r="J92">
            <v>13739.374687614787</v>
          </cell>
          <cell r="K92">
            <v>8870.4124967788903</v>
          </cell>
          <cell r="L92">
            <v>8552.9648902241734</v>
          </cell>
          <cell r="M92">
            <v>8477.3587382166861</v>
          </cell>
          <cell r="N92">
            <v>6725.0317089549835</v>
          </cell>
          <cell r="O92">
            <v>2719.1523000662678</v>
          </cell>
          <cell r="P92">
            <v>2662.5432428368745</v>
          </cell>
          <cell r="Q92">
            <v>49.422822644250182</v>
          </cell>
          <cell r="R92">
            <v>27.418993996455075</v>
          </cell>
          <cell r="S92">
            <v>28.570108427863349</v>
          </cell>
          <cell r="T92">
            <v>24.610198939500666</v>
          </cell>
          <cell r="U92">
            <v>39.074188793667382</v>
          </cell>
          <cell r="V92">
            <v>36.696091969207991</v>
          </cell>
          <cell r="W92">
            <v>67.913047914902322</v>
          </cell>
          <cell r="X92">
            <v>137.95703412190883</v>
          </cell>
          <cell r="Y92">
            <v>128.31098061912189</v>
          </cell>
          <cell r="Z92">
            <v>163.81920929962254</v>
          </cell>
          <cell r="AA92">
            <v>211.98297802506153</v>
          </cell>
          <cell r="AB92">
            <v>196.83499706951127</v>
          </cell>
          <cell r="AC92">
            <v>82.480760097674946</v>
          </cell>
          <cell r="AD92">
            <v>89.60281280568978</v>
          </cell>
        </row>
        <row r="93">
          <cell r="B93">
            <v>1091</v>
          </cell>
          <cell r="C93">
            <v>1905.2838264160814</v>
          </cell>
          <cell r="D93">
            <v>1947.5913801413296</v>
          </cell>
          <cell r="E93">
            <v>2145.7331299187172</v>
          </cell>
          <cell r="F93">
            <v>2413.8758367688229</v>
          </cell>
          <cell r="G93">
            <v>2907.9064286595999</v>
          </cell>
          <cell r="H93">
            <v>2765.6976626838496</v>
          </cell>
          <cell r="I93">
            <v>3059.3919759182409</v>
          </cell>
          <cell r="J93">
            <v>2845.3670384581405</v>
          </cell>
          <cell r="K93">
            <v>3348.4335029982135</v>
          </cell>
          <cell r="L93">
            <v>3285.9663732414283</v>
          </cell>
          <cell r="M93">
            <v>3539.2879611139292</v>
          </cell>
          <cell r="N93">
            <v>3538.1975886201844</v>
          </cell>
          <cell r="O93">
            <v>3616.8827782052263</v>
          </cell>
          <cell r="P93">
            <v>3526.724667651451</v>
          </cell>
          <cell r="Q93">
            <v>5.5438182724935245</v>
          </cell>
          <cell r="R93">
            <v>3.651737715991116</v>
          </cell>
          <cell r="S93">
            <v>5.7426287761569004</v>
          </cell>
          <cell r="T93">
            <v>8.3361745762695012</v>
          </cell>
          <cell r="U93">
            <v>12.236934238511937</v>
          </cell>
          <cell r="V93">
            <v>13.666466622035831</v>
          </cell>
          <cell r="W93">
            <v>19.726371498769463</v>
          </cell>
          <cell r="X93">
            <v>28.570324817458687</v>
          </cell>
          <cell r="Y93">
            <v>48.435265717759741</v>
          </cell>
          <cell r="Z93">
            <v>62.937755498660792</v>
          </cell>
          <cell r="AA93">
            <v>88.502660469339403</v>
          </cell>
          <cell r="AB93">
            <v>103.55952836029488</v>
          </cell>
          <cell r="AC93">
            <v>109.71185421400891</v>
          </cell>
          <cell r="AD93">
            <v>118.68518983229225</v>
          </cell>
        </row>
        <row r="94">
          <cell r="B94">
            <v>1092</v>
          </cell>
          <cell r="C94">
            <v>2232.6512113348508</v>
          </cell>
          <cell r="D94">
            <v>2116.1559617009257</v>
          </cell>
          <cell r="E94">
            <v>2239.5020306303377</v>
          </cell>
          <cell r="F94">
            <v>1869.2850131269079</v>
          </cell>
          <cell r="G94">
            <v>1340.8950118923176</v>
          </cell>
          <cell r="H94">
            <v>1477.8098022549962</v>
          </cell>
          <cell r="I94">
            <v>1176.7808326060222</v>
          </cell>
          <cell r="J94">
            <v>1266.4089214035107</v>
          </cell>
          <cell r="K94">
            <v>1221.5571554654377</v>
          </cell>
          <cell r="L94">
            <v>1135.3665676172966</v>
          </cell>
          <cell r="M94">
            <v>1080.7324493856008</v>
          </cell>
          <cell r="N94">
            <v>1278.5998091747449</v>
          </cell>
          <cell r="O94">
            <v>1165.9112380876834</v>
          </cell>
          <cell r="P94">
            <v>1104.5427085515707</v>
          </cell>
          <cell r="Q94">
            <v>6.4963615446132144</v>
          </cell>
          <cell r="R94">
            <v>3.9677966420769195</v>
          </cell>
          <cell r="S94">
            <v>5.9935826249962245</v>
          </cell>
          <cell r="T94">
            <v>6.4554630212831796</v>
          </cell>
          <cell r="U94">
            <v>5.6427001637870626</v>
          </cell>
          <cell r="V94">
            <v>7.3024751073609888</v>
          </cell>
          <cell r="W94">
            <v>7.5876566518255126</v>
          </cell>
          <cell r="X94">
            <v>12.71600948039101</v>
          </cell>
          <cell r="Y94">
            <v>17.669888131695348</v>
          </cell>
          <cell r="Z94">
            <v>21.746243058343371</v>
          </cell>
          <cell r="AA94">
            <v>27.024559198643992</v>
          </cell>
          <cell r="AB94">
            <v>37.423346176474247</v>
          </cell>
          <cell r="AC94">
            <v>35.365891466082928</v>
          </cell>
          <cell r="AD94">
            <v>37.171277430516284</v>
          </cell>
        </row>
        <row r="95">
          <cell r="B95">
            <v>1093</v>
          </cell>
          <cell r="C95">
            <v>10631.126015762606</v>
          </cell>
          <cell r="D95">
            <v>10403.758247870737</v>
          </cell>
          <cell r="E95">
            <v>17028.629910904219</v>
          </cell>
          <cell r="F95">
            <v>16460.834149340357</v>
          </cell>
          <cell r="G95">
            <v>15098.702164682925</v>
          </cell>
          <cell r="H95">
            <v>15782.843319822403</v>
          </cell>
          <cell r="I95">
            <v>16505.871844178557</v>
          </cell>
          <cell r="J95">
            <v>15582.673226830233</v>
          </cell>
          <cell r="K95">
            <v>17787.180911785686</v>
          </cell>
          <cell r="L95">
            <v>18159.292092364278</v>
          </cell>
          <cell r="M95">
            <v>16064.256912199427</v>
          </cell>
          <cell r="N95">
            <v>16116.222302716511</v>
          </cell>
          <cell r="O95">
            <v>18583.889422681841</v>
          </cell>
          <cell r="P95">
            <v>18871.776074095083</v>
          </cell>
          <cell r="Q95">
            <v>30.93346505451057</v>
          </cell>
          <cell r="R95">
            <v>19.507067431694161</v>
          </cell>
          <cell r="S95">
            <v>45.573747630297824</v>
          </cell>
          <cell r="T95">
            <v>56.846497673882418</v>
          </cell>
          <cell r="U95">
            <v>63.537747863939629</v>
          </cell>
          <cell r="V95">
            <v>77.989616993009179</v>
          </cell>
          <cell r="W95">
            <v>106.42668950964348</v>
          </cell>
          <cell r="X95">
            <v>156.46559111618333</v>
          </cell>
          <cell r="Y95">
            <v>257.29250201946246</v>
          </cell>
          <cell r="Z95">
            <v>347.8139931817297</v>
          </cell>
          <cell r="AA95">
            <v>401.69929398600277</v>
          </cell>
          <cell r="AB95">
            <v>471.70581597447011</v>
          </cell>
          <cell r="AC95">
            <v>563.7099934110289</v>
          </cell>
          <cell r="AD95">
            <v>635.09361713740896</v>
          </cell>
        </row>
        <row r="96">
          <cell r="B96">
            <v>1094</v>
          </cell>
          <cell r="C96">
            <v>11692.685220546444</v>
          </cell>
          <cell r="D96">
            <v>11908.039964703674</v>
          </cell>
          <cell r="E96">
            <v>13450.717226453771</v>
          </cell>
          <cell r="F96">
            <v>14297.868221428591</v>
          </cell>
          <cell r="G96">
            <v>15652.315051242911</v>
          </cell>
          <cell r="H96">
            <v>15571.703354413628</v>
          </cell>
          <cell r="I96">
            <v>17640.995795451636</v>
          </cell>
          <cell r="J96">
            <v>17944.468014740552</v>
          </cell>
          <cell r="K96">
            <v>19429.836276687409</v>
          </cell>
          <cell r="L96">
            <v>19588.605788815657</v>
          </cell>
          <cell r="M96">
            <v>20788.843501166484</v>
          </cell>
          <cell r="N96">
            <v>21134.123227985972</v>
          </cell>
          <cell r="O96">
            <v>21363.587725018409</v>
          </cell>
          <cell r="P96">
            <v>21664.960511180256</v>
          </cell>
          <cell r="Q96">
            <v>34.022291629963334</v>
          </cell>
          <cell r="R96">
            <v>22.327598646222381</v>
          </cell>
          <cell r="S96">
            <v>35.998174576122054</v>
          </cell>
          <cell r="T96">
            <v>49.376825330780029</v>
          </cell>
          <cell r="U96">
            <v>65.86743922527755</v>
          </cell>
          <cell r="V96">
            <v>76.946286288872585</v>
          </cell>
          <cell r="W96">
            <v>113.74575059636258</v>
          </cell>
          <cell r="X96">
            <v>180.18036792028366</v>
          </cell>
          <cell r="Y96">
            <v>281.05359777079735</v>
          </cell>
          <cell r="Z96">
            <v>375.19035244416642</v>
          </cell>
          <cell r="AA96">
            <v>519.841272636913</v>
          </cell>
          <cell r="AB96">
            <v>618.57479097206067</v>
          </cell>
          <cell r="AC96">
            <v>648.02731128003893</v>
          </cell>
          <cell r="AD96">
            <v>729.09291007705895</v>
          </cell>
        </row>
        <row r="97">
          <cell r="B97">
            <v>1095</v>
          </cell>
          <cell r="C97">
            <v>2702.6528742271507</v>
          </cell>
          <cell r="D97">
            <v>2733.8038013855089</v>
          </cell>
          <cell r="E97">
            <v>3011.0006748166684</v>
          </cell>
          <cell r="F97">
            <v>3149.7300440668364</v>
          </cell>
          <cell r="G97">
            <v>3358.010084353059</v>
          </cell>
          <cell r="H97">
            <v>3404.8677407173659</v>
          </cell>
          <cell r="I97">
            <v>3637.0858720890838</v>
          </cell>
          <cell r="J97">
            <v>3750.7258771832498</v>
          </cell>
          <cell r="K97">
            <v>4063.3155244960913</v>
          </cell>
          <cell r="L97">
            <v>3926.4118591312235</v>
          </cell>
          <cell r="M97">
            <v>4157.8811504413979</v>
          </cell>
          <cell r="N97">
            <v>3687.2934676376867</v>
          </cell>
          <cell r="O97">
            <v>3882.5438853706337</v>
          </cell>
          <cell r="P97">
            <v>4049.7883664316555</v>
          </cell>
          <cell r="Q97">
            <v>7.8639288176456672</v>
          </cell>
          <cell r="R97">
            <v>5.1258875714036627</v>
          </cell>
          <cell r="S97">
            <v>8.058345597192254</v>
          </cell>
          <cell r="T97">
            <v>10.877402688039245</v>
          </cell>
          <cell r="U97">
            <v>14.131042240389268</v>
          </cell>
          <cell r="V97">
            <v>16.824872783023221</v>
          </cell>
          <cell r="W97">
            <v>23.451230718555212</v>
          </cell>
          <cell r="X97">
            <v>37.661031130254869</v>
          </cell>
          <cell r="Y97">
            <v>58.776071541466543</v>
          </cell>
          <cell r="Z97">
            <v>75.204527833701775</v>
          </cell>
          <cell r="AA97">
            <v>103.97106643268582</v>
          </cell>
          <cell r="AB97">
            <v>107.92341661830972</v>
          </cell>
          <cell r="AC97">
            <v>117.7702222748412</v>
          </cell>
          <cell r="AD97">
            <v>136.28790062895061</v>
          </cell>
        </row>
        <row r="98">
          <cell r="B98">
            <v>1096</v>
          </cell>
          <cell r="C98">
            <v>2113.5578171009433</v>
          </cell>
          <cell r="D98">
            <v>2128.2093173036833</v>
          </cell>
          <cell r="E98">
            <v>3638.2882934949971</v>
          </cell>
          <cell r="F98">
            <v>3780.9367721780927</v>
          </cell>
          <cell r="G98">
            <v>3793.5518685114603</v>
          </cell>
          <cell r="H98">
            <v>3184.1125168375916</v>
          </cell>
          <cell r="I98">
            <v>3683.3278398335274</v>
          </cell>
          <cell r="J98">
            <v>3709.2375588662062</v>
          </cell>
          <cell r="K98">
            <v>4285.2953366912725</v>
          </cell>
          <cell r="L98">
            <v>4501.9110578283744</v>
          </cell>
          <cell r="M98">
            <v>3901.3103338854421</v>
          </cell>
          <cell r="N98">
            <v>3988.2225288152304</v>
          </cell>
          <cell r="O98">
            <v>4840.0896090140077</v>
          </cell>
          <cell r="P98">
            <v>4785.0570569249649</v>
          </cell>
          <cell r="Q98">
            <v>6.1498346251415175</v>
          </cell>
          <cell r="R98">
            <v>3.9903967078338596</v>
          </cell>
          <cell r="S98">
            <v>9.7371563867174018</v>
          </cell>
          <cell r="T98">
            <v>13.057237043684786</v>
          </cell>
          <cell r="U98">
            <v>15.963871563349032</v>
          </cell>
          <cell r="V98">
            <v>15.734029073134367</v>
          </cell>
          <cell r="W98">
            <v>23.749390039669091</v>
          </cell>
          <cell r="X98">
            <v>37.244447007915994</v>
          </cell>
          <cell r="Y98">
            <v>61.987021132678372</v>
          </cell>
          <cell r="Z98">
            <v>86.227351485286164</v>
          </cell>
          <cell r="AA98">
            <v>97.555312723613113</v>
          </cell>
          <cell r="AB98">
            <v>116.73131127791972</v>
          </cell>
          <cell r="AC98">
            <v>146.81570792581371</v>
          </cell>
          <cell r="AD98">
            <v>161.03196554260091</v>
          </cell>
        </row>
        <row r="99">
          <cell r="B99">
            <v>1097</v>
          </cell>
          <cell r="C99">
            <v>15757.380979917714</v>
          </cell>
          <cell r="D99">
            <v>15801.284426233206</v>
          </cell>
          <cell r="E99">
            <v>17930.633609364439</v>
          </cell>
          <cell r="F99">
            <v>26986.119381187564</v>
          </cell>
          <cell r="G99">
            <v>21557.197698271586</v>
          </cell>
          <cell r="H99">
            <v>20822.171824881134</v>
          </cell>
          <cell r="I99">
            <v>21276.604277306644</v>
          </cell>
          <cell r="J99">
            <v>23185.046843028365</v>
          </cell>
          <cell r="K99">
            <v>23404.381483690144</v>
          </cell>
          <cell r="L99">
            <v>24324.067569280924</v>
          </cell>
          <cell r="M99">
            <v>23291.575179903699</v>
          </cell>
          <cell r="N99">
            <v>23018.507004744817</v>
          </cell>
          <cell r="O99">
            <v>27626.801579661733</v>
          </cell>
          <cell r="P99">
            <v>27583.446611148891</v>
          </cell>
          <cell r="Q99">
            <v>45.849366583576234</v>
          </cell>
          <cell r="R99">
            <v>29.627439764182778</v>
          </cell>
          <cell r="S99">
            <v>47.987781473907191</v>
          </cell>
          <cell r="T99">
            <v>93.194935245202487</v>
          </cell>
          <cell r="U99">
            <v>90.716127589410164</v>
          </cell>
          <cell r="V99">
            <v>102.8910426770542</v>
          </cell>
          <cell r="W99">
            <v>137.18745538661716</v>
          </cell>
          <cell r="X99">
            <v>232.80100959216213</v>
          </cell>
          <cell r="Y99">
            <v>338.5456020277291</v>
          </cell>
          <cell r="Z99">
            <v>465.89101759375427</v>
          </cell>
          <cell r="AA99">
            <v>582.42403347545951</v>
          </cell>
          <cell r="AB99">
            <v>673.72883205743688</v>
          </cell>
          <cell r="AC99">
            <v>838.01102031048936</v>
          </cell>
          <cell r="AD99">
            <v>928.26826752347176</v>
          </cell>
        </row>
        <row r="100">
          <cell r="B100">
            <v>1098</v>
          </cell>
          <cell r="C100">
            <v>20988.598352118664</v>
          </cell>
          <cell r="D100">
            <v>20934.060679624527</v>
          </cell>
          <cell r="E100">
            <v>22609.788368530073</v>
          </cell>
          <cell r="F100">
            <v>34390.18296719178</v>
          </cell>
          <cell r="G100">
            <v>29681.449455907928</v>
          </cell>
          <cell r="H100">
            <v>31193.8656656885</v>
          </cell>
          <cell r="I100">
            <v>33863.442759106518</v>
          </cell>
          <cell r="J100">
            <v>31551.317332559833</v>
          </cell>
          <cell r="K100">
            <v>32520.814890347901</v>
          </cell>
          <cell r="L100">
            <v>34587.685075684902</v>
          </cell>
          <cell r="M100">
            <v>32323.565143940858</v>
          </cell>
          <cell r="N100">
            <v>25891.104590585561</v>
          </cell>
          <cell r="O100">
            <v>29595.574406881165</v>
          </cell>
          <cell r="P100">
            <v>28969.016713393099</v>
          </cell>
          <cell r="Q100">
            <v>61.070677998340685</v>
          </cell>
          <cell r="R100">
            <v>39.251405460155674</v>
          </cell>
          <cell r="S100">
            <v>60.510610335245602</v>
          </cell>
          <cell r="T100">
            <v>118.76442216187452</v>
          </cell>
          <cell r="U100">
            <v>124.9042752944024</v>
          </cell>
          <cell r="V100">
            <v>154.14191134641513</v>
          </cell>
          <cell r="W100">
            <v>218.34497094572416</v>
          </cell>
          <cell r="X100">
            <v>316.80671506563175</v>
          </cell>
          <cell r="Y100">
            <v>470.41528797321865</v>
          </cell>
          <cell r="Z100">
            <v>662.47521103229326</v>
          </cell>
          <cell r="AA100">
            <v>808.27599859730253</v>
          </cell>
          <cell r="AB100">
            <v>757.80690958351465</v>
          </cell>
          <cell r="AC100">
            <v>897.730322993443</v>
          </cell>
          <cell r="AD100">
            <v>974.89698569905659</v>
          </cell>
        </row>
        <row r="101">
          <cell r="B101">
            <v>1099</v>
          </cell>
          <cell r="C101">
            <v>1635.793046547486</v>
          </cell>
          <cell r="D101">
            <v>1732.9491821064919</v>
          </cell>
          <cell r="E101">
            <v>1116.1440361996322</v>
          </cell>
          <cell r="F101">
            <v>1050.4126808553413</v>
          </cell>
          <cell r="G101">
            <v>1998.7883448444279</v>
          </cell>
          <cell r="H101">
            <v>3738.9835761287159</v>
          </cell>
          <cell r="I101">
            <v>2361.4646795026279</v>
          </cell>
          <cell r="J101">
            <v>2859.356990384018</v>
          </cell>
          <cell r="K101">
            <v>3314.7535514150477</v>
          </cell>
          <cell r="L101">
            <v>6098.0428429476751</v>
          </cell>
          <cell r="M101">
            <v>2671.4431642803906</v>
          </cell>
          <cell r="N101">
            <v>1855.059859695052</v>
          </cell>
          <cell r="O101">
            <v>1022.5925563345817</v>
          </cell>
          <cell r="P101">
            <v>1968.4839041601531</v>
          </cell>
          <cell r="Q101">
            <v>4.7596789810188591</v>
          </cell>
          <cell r="R101">
            <v>3.2492831672601739</v>
          </cell>
          <cell r="S101">
            <v>2.987137948911065</v>
          </cell>
          <cell r="T101">
            <v>3.6275368232935277</v>
          </cell>
          <cell r="U101">
            <v>8.4112202825727742</v>
          </cell>
          <cell r="V101">
            <v>18.475878594016962</v>
          </cell>
          <cell r="W101">
            <v>15.226270420974753</v>
          </cell>
          <cell r="X101">
            <v>28.71079789713545</v>
          </cell>
          <cell r="Y101">
            <v>47.948083456911128</v>
          </cell>
          <cell r="Z101">
            <v>116.79886093636561</v>
          </cell>
          <cell r="AA101">
            <v>66.801523337206191</v>
          </cell>
          <cell r="AB101">
            <v>54.295759165064744</v>
          </cell>
          <cell r="AC101">
            <v>31.018568292274484</v>
          </cell>
          <cell r="AD101">
            <v>66.245570001539278</v>
          </cell>
        </row>
        <row r="102">
          <cell r="B102">
            <v>1100</v>
          </cell>
          <cell r="C102">
            <v>2505.6438530152209</v>
          </cell>
          <cell r="D102">
            <v>2552.4809714866128</v>
          </cell>
          <cell r="E102">
            <v>2848.4957436679028</v>
          </cell>
          <cell r="F102">
            <v>3255.7709036803485</v>
          </cell>
          <cell r="G102">
            <v>3517.3136831864558</v>
          </cell>
          <cell r="H102">
            <v>3492.7060027694524</v>
          </cell>
          <cell r="I102">
            <v>3747.3947014362752</v>
          </cell>
          <cell r="J102">
            <v>3597.1033671600831</v>
          </cell>
          <cell r="K102">
            <v>3967.942474989421</v>
          </cell>
          <cell r="L102">
            <v>3780.7632900319181</v>
          </cell>
          <cell r="M102">
            <v>3871.9465396932437</v>
          </cell>
          <cell r="N102">
            <v>3918.9739497455125</v>
          </cell>
          <cell r="O102">
            <v>4101.6706331794849</v>
          </cell>
          <cell r="P102">
            <v>4216.4027140910948</v>
          </cell>
          <cell r="Q102">
            <v>7.2906902289912923</v>
          </cell>
          <cell r="R102">
            <v>4.7859069042762536</v>
          </cell>
          <cell r="S102">
            <v>7.6234334075679806</v>
          </cell>
          <cell r="T102">
            <v>11.243608399406401</v>
          </cell>
          <cell r="U102">
            <v>14.801417202826121</v>
          </cell>
          <cell r="V102">
            <v>17.25891830168905</v>
          </cell>
          <cell r="W102">
            <v>24.162480850746586</v>
          </cell>
          <cell r="X102">
            <v>36.118507810306106</v>
          </cell>
          <cell r="Y102">
            <v>57.396495393087818</v>
          </cell>
          <cell r="Z102">
            <v>72.414848028896202</v>
          </cell>
          <cell r="AA102">
            <v>96.821048109929137</v>
          </cell>
          <cell r="AB102">
            <v>114.70447416425894</v>
          </cell>
          <cell r="AC102">
            <v>124.41705140484802</v>
          </cell>
          <cell r="AD102">
            <v>141.89498860554409</v>
          </cell>
        </row>
        <row r="103">
          <cell r="B103">
            <v>1101</v>
          </cell>
          <cell r="C103">
            <v>7173.2498861552131</v>
          </cell>
          <cell r="D103">
            <v>7247.3345396115474</v>
          </cell>
          <cell r="E103">
            <v>7751.2688758303757</v>
          </cell>
          <cell r="F103">
            <v>12155.290712979933</v>
          </cell>
          <cell r="G103">
            <v>10033.215164322168</v>
          </cell>
          <cell r="H103">
            <v>10107.029403294369</v>
          </cell>
          <cell r="I103">
            <v>11338.171855008317</v>
          </cell>
          <cell r="J103">
            <v>11032.052848575046</v>
          </cell>
          <cell r="K103">
            <v>10332.679661554794</v>
          </cell>
          <cell r="L103">
            <v>9832.1437320310852</v>
          </cell>
          <cell r="M103">
            <v>11293.610527677858</v>
          </cell>
          <cell r="N103">
            <v>12974.530347800257</v>
          </cell>
          <cell r="O103">
            <v>12323.012074944387</v>
          </cell>
          <cell r="P103">
            <v>10937.343981143613</v>
          </cell>
          <cell r="Q103">
            <v>20.872057611927104</v>
          </cell>
          <cell r="R103">
            <v>13.588766693342059</v>
          </cell>
          <cell r="S103">
            <v>20.744732454104891</v>
          </cell>
          <cell r="T103">
            <v>41.977563164286451</v>
          </cell>
          <cell r="U103">
            <v>42.221370315290585</v>
          </cell>
          <cell r="V103">
            <v>49.94305120611687</v>
          </cell>
          <cell r="W103">
            <v>73.106353121573122</v>
          </cell>
          <cell r="X103">
            <v>110.7728208793603</v>
          </cell>
          <cell r="Y103">
            <v>149.46275162274449</v>
          </cell>
          <cell r="Z103">
            <v>188.31996068901856</v>
          </cell>
          <cell r="AA103">
            <v>282.40555416390885</v>
          </cell>
          <cell r="AB103">
            <v>379.75161360010816</v>
          </cell>
          <cell r="AC103">
            <v>373.79715825754556</v>
          </cell>
          <cell r="AD103">
            <v>368.07544364600255</v>
          </cell>
        </row>
        <row r="104">
          <cell r="B104">
            <v>1102</v>
          </cell>
          <cell r="C104">
            <v>5070.2545914170096</v>
          </cell>
          <cell r="D104">
            <v>5496.3289056677422</v>
          </cell>
          <cell r="E104">
            <v>4966.9765833878828</v>
          </cell>
          <cell r="F104">
            <v>4428.3793173321947</v>
          </cell>
          <cell r="G104">
            <v>4613.9817034160997</v>
          </cell>
          <cell r="H104">
            <v>4404.3471404879419</v>
          </cell>
          <cell r="I104">
            <v>4610.0080281670307</v>
          </cell>
          <cell r="J104">
            <v>4323.068099082212</v>
          </cell>
          <cell r="K104">
            <v>3466.0849879567209</v>
          </cell>
          <cell r="L104">
            <v>3181.6800863363196</v>
          </cell>
          <cell r="M104">
            <v>2768.1794473581435</v>
          </cell>
          <cell r="N104">
            <v>2628.6458165694125</v>
          </cell>
          <cell r="O104">
            <v>1703.7074729694486</v>
          </cell>
          <cell r="P104">
            <v>2199.1746738222687</v>
          </cell>
          <cell r="Q104">
            <v>14.752956835289581</v>
          </cell>
          <cell r="R104">
            <v>10.305627642931229</v>
          </cell>
          <cell r="S104">
            <v>13.29312683881674</v>
          </cell>
          <cell r="T104">
            <v>15.293140814001923</v>
          </cell>
          <cell r="U104">
            <v>19.416371216740217</v>
          </cell>
          <cell r="V104">
            <v>21.763717704749723</v>
          </cell>
          <cell r="W104">
            <v>29.724445802221322</v>
          </cell>
          <cell r="X104">
            <v>43.407918250751017</v>
          </cell>
          <cell r="Y104">
            <v>50.137100599937284</v>
          </cell>
          <cell r="Z104">
            <v>60.940308147846196</v>
          </cell>
          <cell r="AA104">
            <v>69.220489668954386</v>
          </cell>
          <cell r="AB104">
            <v>76.937851595888574</v>
          </cell>
          <cell r="AC104">
            <v>51.679005751602979</v>
          </cell>
          <cell r="AD104">
            <v>74.009027705238807</v>
          </cell>
        </row>
        <row r="105">
          <cell r="B105">
            <v>1103</v>
          </cell>
          <cell r="C105">
            <v>4479.0949011775265</v>
          </cell>
          <cell r="D105">
            <v>4381.4473301647968</v>
          </cell>
          <cell r="E105">
            <v>4844.5819914297972</v>
          </cell>
          <cell r="F105">
            <v>5022.1718724419443</v>
          </cell>
          <cell r="G105">
            <v>5089.4330062324188</v>
          </cell>
          <cell r="H105">
            <v>4963.7091415236528</v>
          </cell>
          <cell r="I105">
            <v>5441.1273462129475</v>
          </cell>
          <cell r="J105">
            <v>5604.2463833289376</v>
          </cell>
          <cell r="K105">
            <v>5781.5577011383248</v>
          </cell>
          <cell r="L105">
            <v>5355.2279575503771</v>
          </cell>
          <cell r="M105">
            <v>6157.129990169934</v>
          </cell>
          <cell r="N105">
            <v>5870.0436217541592</v>
          </cell>
          <cell r="O105">
            <v>6264.8239348550505</v>
          </cell>
          <cell r="P105">
            <v>6503.7444418429686</v>
          </cell>
          <cell r="Q105">
            <v>13.032855164728524</v>
          </cell>
          <cell r="R105">
            <v>8.215222468806731</v>
          </cell>
          <cell r="S105">
            <v>12.965562009796688</v>
          </cell>
          <cell r="T105">
            <v>17.343767580335495</v>
          </cell>
          <cell r="U105">
            <v>21.417146162191258</v>
          </cell>
          <cell r="V105">
            <v>24.527758843422653</v>
          </cell>
          <cell r="W105">
            <v>35.083343438297177</v>
          </cell>
          <cell r="X105">
            <v>56.272226874301495</v>
          </cell>
          <cell r="Y105">
            <v>83.630534477227243</v>
          </cell>
          <cell r="Z105">
            <v>102.57135635244514</v>
          </cell>
          <cell r="AA105">
            <v>153.96384554538815</v>
          </cell>
          <cell r="AB105">
            <v>171.8103451538116</v>
          </cell>
          <cell r="AC105">
            <v>190.03254801592334</v>
          </cell>
          <cell r="AD105">
            <v>218.87111029137358</v>
          </cell>
        </row>
        <row r="106">
          <cell r="B106">
            <v>1104</v>
          </cell>
          <cell r="C106">
            <v>5720.2619178972727</v>
          </cell>
          <cell r="D106">
            <v>5687.3982816819853</v>
          </cell>
          <cell r="E106">
            <v>4850.205528809759</v>
          </cell>
          <cell r="F106">
            <v>4722.4718188233419</v>
          </cell>
          <cell r="G106">
            <v>6794.8141214808793</v>
          </cell>
          <cell r="H106">
            <v>7205.6160713537047</v>
          </cell>
          <cell r="I106">
            <v>6826.9014201706768</v>
          </cell>
          <cell r="J106">
            <v>7173.8323577110505</v>
          </cell>
          <cell r="K106">
            <v>6151.080697567756</v>
          </cell>
          <cell r="L106">
            <v>7197.8875338686221</v>
          </cell>
          <cell r="M106">
            <v>5386.7997898237982</v>
          </cell>
          <cell r="N106">
            <v>4756.5077205378147</v>
          </cell>
          <cell r="O106">
            <v>4307.0018453873636</v>
          </cell>
          <cell r="P106">
            <v>3756.1220116901677</v>
          </cell>
          <cell r="Q106">
            <v>16.644287903046724</v>
          </cell>
          <cell r="R106">
            <v>10.663883103433147</v>
          </cell>
          <cell r="S106">
            <v>12.980612291274692</v>
          </cell>
          <cell r="T106">
            <v>16.308771525680815</v>
          </cell>
          <cell r="U106">
            <v>28.593662006449332</v>
          </cell>
          <cell r="V106">
            <v>35.605956811200876</v>
          </cell>
          <cell r="W106">
            <v>44.018548345490771</v>
          </cell>
          <cell r="X106">
            <v>72.032436545291588</v>
          </cell>
          <cell r="Y106">
            <v>88.975703943742374</v>
          </cell>
          <cell r="Z106">
            <v>137.86473574487712</v>
          </cell>
          <cell r="AA106">
            <v>134.70113707985405</v>
          </cell>
          <cell r="AB106">
            <v>139.21825557885043</v>
          </cell>
          <cell r="AC106">
            <v>130.64541693416024</v>
          </cell>
          <cell r="AD106">
            <v>126.40511976444354</v>
          </cell>
        </row>
        <row r="107">
          <cell r="B107">
            <v>1105</v>
          </cell>
          <cell r="C107">
            <v>2342.3318599784125</v>
          </cell>
          <cell r="D107">
            <v>2370.8357849004146</v>
          </cell>
          <cell r="E107">
            <v>2575.1555493465621</v>
          </cell>
          <cell r="F107">
            <v>4080.8037705412671</v>
          </cell>
          <cell r="G107">
            <v>3235.6085856047857</v>
          </cell>
          <cell r="H107">
            <v>3268.2088785284291</v>
          </cell>
          <cell r="I107">
            <v>3765.5249616501242</v>
          </cell>
          <cell r="J107">
            <v>3080.1757174341224</v>
          </cell>
          <cell r="K107">
            <v>3215.6215490565373</v>
          </cell>
          <cell r="L107">
            <v>3551.6951921762679</v>
          </cell>
          <cell r="M107">
            <v>4870.3505050489894</v>
          </cell>
          <cell r="N107">
            <v>3449.9252975436111</v>
          </cell>
          <cell r="O107">
            <v>3551.3203156377313</v>
          </cell>
          <cell r="P107">
            <v>3693.6793876315046</v>
          </cell>
          <cell r="Q107">
            <v>6.815500129457492</v>
          </cell>
          <cell r="R107">
            <v>4.4453218177182476</v>
          </cell>
          <cell r="S107">
            <v>6.8918926377941006</v>
          </cell>
          <cell r="T107">
            <v>14.092809631943286</v>
          </cell>
          <cell r="U107">
            <v>13.615957203224456</v>
          </cell>
          <cell r="V107">
            <v>16.149584300153361</v>
          </cell>
          <cell r="W107">
            <v>24.279381284284664</v>
          </cell>
          <cell r="X107">
            <v>30.928038299631258</v>
          </cell>
          <cell r="Y107">
            <v>46.514133858966666</v>
          </cell>
          <cell r="Z107">
            <v>68.027392316389751</v>
          </cell>
          <cell r="AA107">
            <v>121.78691924783773</v>
          </cell>
          <cell r="AB107">
            <v>100.97588609549484</v>
          </cell>
          <cell r="AC107">
            <v>107.72313083639207</v>
          </cell>
          <cell r="AD107">
            <v>124.30373238991845</v>
          </cell>
        </row>
        <row r="108">
          <cell r="B108">
            <v>1106</v>
          </cell>
          <cell r="C108">
            <v>5959.8383465335774</v>
          </cell>
          <cell r="D108">
            <v>5998.861399903506</v>
          </cell>
          <cell r="E108">
            <v>6831.0408712488679</v>
          </cell>
          <cell r="F108">
            <v>7129.575556322714</v>
          </cell>
          <cell r="G108">
            <v>8003.4786606377884</v>
          </cell>
          <cell r="H108">
            <v>8505.5429068970607</v>
          </cell>
          <cell r="I108">
            <v>7470.8440873861691</v>
          </cell>
          <cell r="J108">
            <v>6650.0312474759612</v>
          </cell>
          <cell r="K108">
            <v>7524.2660945389307</v>
          </cell>
          <cell r="L108">
            <v>8514.3097820099611</v>
          </cell>
          <cell r="M108">
            <v>8499.2990925570575</v>
          </cell>
          <cell r="N108">
            <v>9067.383591061689</v>
          </cell>
          <cell r="O108">
            <v>8876.1605055236578</v>
          </cell>
          <cell r="P108">
            <v>9784.2765152640459</v>
          </cell>
          <cell r="Q108">
            <v>17.341385188143107</v>
          </cell>
          <cell r="R108">
            <v>11.247877070312992</v>
          </cell>
          <cell r="S108">
            <v>18.281924872839923</v>
          </cell>
          <cell r="T108">
            <v>24.621559065675267</v>
          </cell>
          <cell r="U108">
            <v>33.679915242218698</v>
          </cell>
          <cell r="V108">
            <v>42.029437927282913</v>
          </cell>
          <cell r="W108">
            <v>48.170566909110335</v>
          </cell>
          <cell r="X108">
            <v>66.772950631210207</v>
          </cell>
          <cell r="Y108">
            <v>108.83890251778965</v>
          </cell>
          <cell r="Z108">
            <v>163.07882870127807</v>
          </cell>
          <cell r="AA108">
            <v>212.53161372582881</v>
          </cell>
          <cell r="AB108">
            <v>265.39330962531659</v>
          </cell>
          <cell r="AC108">
            <v>269.24290530791961</v>
          </cell>
          <cell r="AD108">
            <v>329.27115809101753</v>
          </cell>
        </row>
        <row r="109">
          <cell r="B109">
            <v>1107</v>
          </cell>
          <cell r="C109">
            <v>11435.750860954029</v>
          </cell>
          <cell r="D109">
            <v>11354.743515153632</v>
          </cell>
          <cell r="E109">
            <v>12219.179687707945</v>
          </cell>
          <cell r="F109">
            <v>12686.575497226429</v>
          </cell>
          <cell r="G109">
            <v>13453.9099642971</v>
          </cell>
          <cell r="H109">
            <v>13115.996598281254</v>
          </cell>
          <cell r="I109">
            <v>15140.477647130994</v>
          </cell>
          <cell r="J109">
            <v>15157.453167309566</v>
          </cell>
          <cell r="K109">
            <v>16467.568351359481</v>
          </cell>
          <cell r="L109">
            <v>15858.844453617216</v>
          </cell>
          <cell r="M109">
            <v>18575.133524606445</v>
          </cell>
          <cell r="N109">
            <v>18631.765531458317</v>
          </cell>
          <cell r="O109">
            <v>16990.918163956801</v>
          </cell>
          <cell r="P109">
            <v>18729.783461660398</v>
          </cell>
          <cell r="Q109">
            <v>33.274687846321719</v>
          </cell>
          <cell r="R109">
            <v>21.290166701540411</v>
          </cell>
          <cell r="S109">
            <v>32.702208824226744</v>
          </cell>
          <cell r="T109">
            <v>43.812323114956875</v>
          </cell>
          <cell r="U109">
            <v>56.616199841014968</v>
          </cell>
          <cell r="V109">
            <v>64.811614133990943</v>
          </cell>
          <cell r="W109">
            <v>97.622890132108623</v>
          </cell>
          <cell r="X109">
            <v>152.19595733776305</v>
          </cell>
          <cell r="Y109">
            <v>238.20423732747861</v>
          </cell>
          <cell r="Z109">
            <v>303.75237033495927</v>
          </cell>
          <cell r="AA109">
            <v>464.48572525403773</v>
          </cell>
          <cell r="AB109">
            <v>545.33326718756848</v>
          </cell>
          <cell r="AC109">
            <v>515.38997829816105</v>
          </cell>
          <cell r="AD109">
            <v>630.31512668246307</v>
          </cell>
        </row>
        <row r="110">
          <cell r="B110">
            <v>1108</v>
          </cell>
          <cell r="C110">
            <v>2357.3399494066284</v>
          </cell>
          <cell r="D110">
            <v>2409.6855816822126</v>
          </cell>
          <cell r="E110">
            <v>2708.3079669922299</v>
          </cell>
          <cell r="F110">
            <v>2931.6497419977754</v>
          </cell>
          <cell r="G110">
            <v>3027.9631201088432</v>
          </cell>
          <cell r="H110">
            <v>3156.6954657342517</v>
          </cell>
          <cell r="I110">
            <v>3453.8871212955019</v>
          </cell>
          <cell r="J110">
            <v>3467.6115573177212</v>
          </cell>
          <cell r="K110">
            <v>3930.954986778368</v>
          </cell>
          <cell r="L110">
            <v>3829.6035357748206</v>
          </cell>
          <cell r="M110">
            <v>3906.9446245826407</v>
          </cell>
          <cell r="N110">
            <v>3741.8434916926753</v>
          </cell>
          <cell r="O110">
            <v>3902.2596290397028</v>
          </cell>
          <cell r="P110">
            <v>3893.6535375819649</v>
          </cell>
          <cell r="Q110">
            <v>6.8591692769376698</v>
          </cell>
          <cell r="R110">
            <v>4.518165264045467</v>
          </cell>
          <cell r="S110">
            <v>7.2482486517481002</v>
          </cell>
          <cell r="T110">
            <v>10.124275521346709</v>
          </cell>
          <cell r="U110">
            <v>12.742151952424043</v>
          </cell>
          <cell r="V110">
            <v>15.598549979076468</v>
          </cell>
          <cell r="W110">
            <v>22.270000381053261</v>
          </cell>
          <cell r="X110">
            <v>34.818280803247788</v>
          </cell>
          <cell r="Y110">
            <v>56.861469441958505</v>
          </cell>
          <cell r="Z110">
            <v>73.350309654460276</v>
          </cell>
          <cell r="AA110">
            <v>97.696202564179472</v>
          </cell>
          <cell r="AB110">
            <v>109.52004162911936</v>
          </cell>
          <cell r="AC110">
            <v>118.36826510005406</v>
          </cell>
          <cell r="AD110">
            <v>131.03348086337297</v>
          </cell>
        </row>
        <row r="111">
          <cell r="B111">
            <v>1109</v>
          </cell>
          <cell r="C111">
            <v>3619.0335826054529</v>
          </cell>
          <cell r="D111">
            <v>3677.544264847078</v>
          </cell>
          <cell r="E111">
            <v>4172.2400911475752</v>
          </cell>
          <cell r="F111">
            <v>4371.1159336169712</v>
          </cell>
          <cell r="G111">
            <v>5802.3365485077911</v>
          </cell>
          <cell r="H111">
            <v>4686.0062838888743</v>
          </cell>
          <cell r="I111">
            <v>6144.0937244659581</v>
          </cell>
          <cell r="J111">
            <v>5831.8468958187041</v>
          </cell>
          <cell r="K111">
            <v>6333.7946248506241</v>
          </cell>
          <cell r="L111">
            <v>6923.2514732767913</v>
          </cell>
          <cell r="M111">
            <v>6620.1867013181954</v>
          </cell>
          <cell r="N111">
            <v>7038.9013892914872</v>
          </cell>
          <cell r="O111">
            <v>7665.1714512016333</v>
          </cell>
          <cell r="P111">
            <v>7130.6625130696784</v>
          </cell>
          <cell r="Q111">
            <v>10.530328461222314</v>
          </cell>
          <cell r="R111">
            <v>6.8954028196583872</v>
          </cell>
          <cell r="S111">
            <v>11.166172379212497</v>
          </cell>
          <cell r="T111">
            <v>15.095385172967374</v>
          </cell>
          <cell r="U111">
            <v>24.417158019260249</v>
          </cell>
          <cell r="V111">
            <v>23.155513103797318</v>
          </cell>
          <cell r="W111">
            <v>39.615935547355491</v>
          </cell>
          <cell r="X111">
            <v>58.557563171012212</v>
          </cell>
          <cell r="Y111">
            <v>91.618670456398775</v>
          </cell>
          <cell r="Z111">
            <v>132.60449407795059</v>
          </cell>
          <cell r="AA111">
            <v>165.54294036193576</v>
          </cell>
          <cell r="AB111">
            <v>206.02165079591342</v>
          </cell>
          <cell r="AC111">
            <v>232.50965661566693</v>
          </cell>
          <cell r="AD111">
            <v>239.96884184249726</v>
          </cell>
        </row>
        <row r="112">
          <cell r="B112">
            <v>1110</v>
          </cell>
          <cell r="C112">
            <v>6587.7371201287606</v>
          </cell>
          <cell r="D112">
            <v>6581.321986196851</v>
          </cell>
          <cell r="E112">
            <v>7459.6681101000204</v>
          </cell>
          <cell r="F112">
            <v>8053.0707418678803</v>
          </cell>
          <cell r="G112">
            <v>8184.6666271036502</v>
          </cell>
          <cell r="H112">
            <v>8104.3041557696752</v>
          </cell>
          <cell r="I112">
            <v>8536.118673082563</v>
          </cell>
          <cell r="J112">
            <v>8473.1539405679177</v>
          </cell>
          <cell r="K112">
            <v>8380.156452371788</v>
          </cell>
          <cell r="L112">
            <v>8640.77848341768</v>
          </cell>
          <cell r="M112">
            <v>8104.9595938216944</v>
          </cell>
          <cell r="N112">
            <v>7651.4389567629605</v>
          </cell>
          <cell r="O112">
            <v>9891.4610195190144</v>
          </cell>
          <cell r="P112">
            <v>10524.517754921495</v>
          </cell>
          <cell r="Q112">
            <v>19.16838683801334</v>
          </cell>
          <cell r="R112">
            <v>12.339991829463015</v>
          </cell>
          <cell r="S112">
            <v>19.964320889831765</v>
          </cell>
          <cell r="T112">
            <v>27.810793975683683</v>
          </cell>
          <cell r="U112">
            <v>34.442383115531406</v>
          </cell>
          <cell r="V112">
            <v>40.046749770968503</v>
          </cell>
          <cell r="W112">
            <v>55.039252710424726</v>
          </cell>
          <cell r="X112">
            <v>85.078921994378348</v>
          </cell>
          <cell r="Y112">
            <v>121.21940130021537</v>
          </cell>
          <cell r="Z112">
            <v>165.50114691860674</v>
          </cell>
          <cell r="AA112">
            <v>202.67084648968648</v>
          </cell>
          <cell r="AB112">
            <v>223.95001686408605</v>
          </cell>
          <cell r="AC112">
            <v>300.04028216682389</v>
          </cell>
          <cell r="AD112">
            <v>354.18256465935099</v>
          </cell>
        </row>
        <row r="113">
          <cell r="B113">
            <v>1111</v>
          </cell>
          <cell r="C113">
            <v>1772.8623351054246</v>
          </cell>
          <cell r="D113">
            <v>1908.8232232265659</v>
          </cell>
          <cell r="E113">
            <v>2081.3433837493094</v>
          </cell>
          <cell r="F113">
            <v>2289.8939954774596</v>
          </cell>
          <cell r="G113">
            <v>2349.4274308658323</v>
          </cell>
          <cell r="H113">
            <v>2230.7407011492819</v>
          </cell>
          <cell r="I113">
            <v>2588.0174438923736</v>
          </cell>
          <cell r="J113">
            <v>2683.9525689913498</v>
          </cell>
          <cell r="K113">
            <v>2962.9430737921248</v>
          </cell>
          <cell r="L113">
            <v>2934.9063509990979</v>
          </cell>
          <cell r="M113">
            <v>3137.0248876283968</v>
          </cell>
          <cell r="N113">
            <v>2963.3317230320727</v>
          </cell>
          <cell r="O113">
            <v>3124.5600051602742</v>
          </cell>
          <cell r="P113">
            <v>3287.039931333833</v>
          </cell>
          <cell r="Q113">
            <v>5.1585104915631783</v>
          </cell>
          <cell r="R113">
            <v>3.5790473445771536</v>
          </cell>
          <cell r="S113">
            <v>5.5703024024405732</v>
          </cell>
          <cell r="T113">
            <v>7.9080107670341366</v>
          </cell>
          <cell r="U113">
            <v>9.8867655046635967</v>
          </cell>
          <cell r="V113">
            <v>11.023020970806098</v>
          </cell>
          <cell r="W113">
            <v>16.687039106257057</v>
          </cell>
          <cell r="X113">
            <v>26.94956244811495</v>
          </cell>
          <cell r="Y113">
            <v>42.859126501158393</v>
          </cell>
          <cell r="Z113">
            <v>56.21372751554825</v>
          </cell>
          <cell r="AA113">
            <v>78.443758056426347</v>
          </cell>
          <cell r="AB113">
            <v>86.733775580910361</v>
          </cell>
          <cell r="AC113">
            <v>94.778098376517505</v>
          </cell>
          <cell r="AD113">
            <v>110.6190573409506</v>
          </cell>
        </row>
        <row r="114">
          <cell r="B114">
            <v>1112</v>
          </cell>
          <cell r="C114">
            <v>6015.1468632760552</v>
          </cell>
          <cell r="D114">
            <v>6180.2370283414793</v>
          </cell>
          <cell r="E114">
            <v>5529.3861258068073</v>
          </cell>
          <cell r="F114">
            <v>5260.8465523450368</v>
          </cell>
          <cell r="G114">
            <v>5287.3295062273046</v>
          </cell>
          <cell r="H114">
            <v>7373.8339093897612</v>
          </cell>
          <cell r="I114">
            <v>6579.2864368624132</v>
          </cell>
          <cell r="J114">
            <v>8078.6532074444958</v>
          </cell>
          <cell r="K114">
            <v>7389.114811640643</v>
          </cell>
          <cell r="L114">
            <v>8431.4127774223925</v>
          </cell>
          <cell r="M114">
            <v>9749.8347315033188</v>
          </cell>
          <cell r="N114">
            <v>7397.1795704463148</v>
          </cell>
          <cell r="O114">
            <v>7799.4263303965008</v>
          </cell>
          <cell r="P114">
            <v>9463.9825958723341</v>
          </cell>
          <cell r="Q114">
            <v>17.502316783473034</v>
          </cell>
          <cell r="R114">
            <v>11.587956734806307</v>
          </cell>
          <cell r="S114">
            <v>14.79830433607731</v>
          </cell>
          <cell r="T114">
            <v>18.168016188445645</v>
          </cell>
          <cell r="U114">
            <v>22.249926210614387</v>
          </cell>
          <cell r="V114">
            <v>36.437191367229651</v>
          </cell>
          <cell r="W114">
            <v>42.421974520414203</v>
          </cell>
          <cell r="X114">
            <v>81.117740911684223</v>
          </cell>
          <cell r="Y114">
            <v>106.88393214331056</v>
          </cell>
          <cell r="Z114">
            <v>161.49106096001628</v>
          </cell>
          <cell r="AA114">
            <v>243.80223433496292</v>
          </cell>
          <cell r="AB114">
            <v>216.50809722318812</v>
          </cell>
          <cell r="AC114">
            <v>236.58204508855394</v>
          </cell>
          <cell r="AD114">
            <v>318.49227734259534</v>
          </cell>
        </row>
        <row r="115">
          <cell r="B115">
            <v>1113</v>
          </cell>
          <cell r="C115">
            <v>3460.0245972868761</v>
          </cell>
          <cell r="D115">
            <v>3389.2935440697192</v>
          </cell>
          <cell r="E115">
            <v>3786.6251124871069</v>
          </cell>
          <cell r="F115">
            <v>3858.8346684521307</v>
          </cell>
          <cell r="G115">
            <v>4237.5067316952482</v>
          </cell>
          <cell r="H115">
            <v>4480.0691736944264</v>
          </cell>
          <cell r="I115">
            <v>5027.8559633816112</v>
          </cell>
          <cell r="J115">
            <v>5188.9209897770434</v>
          </cell>
          <cell r="K115">
            <v>5568.3518033974988</v>
          </cell>
          <cell r="L115">
            <v>5369.0731062481718</v>
          </cell>
          <cell r="M115">
            <v>6242.4141361721295</v>
          </cell>
          <cell r="N115">
            <v>5753.0161138997282</v>
          </cell>
          <cell r="O115">
            <v>5312.4488694404927</v>
          </cell>
          <cell r="P115">
            <v>4846.6870463681898</v>
          </cell>
          <cell r="Q115">
            <v>10.067658854690277</v>
          </cell>
          <cell r="R115">
            <v>6.3549321442090427</v>
          </cell>
          <cell r="S115">
            <v>10.134150436643793</v>
          </cell>
          <cell r="T115">
            <v>13.326252728987701</v>
          </cell>
          <cell r="U115">
            <v>17.832104465241873</v>
          </cell>
          <cell r="V115">
            <v>22.137891879075376</v>
          </cell>
          <cell r="W115">
            <v>32.418648985375924</v>
          </cell>
          <cell r="X115">
            <v>52.10194541734527</v>
          </cell>
          <cell r="Y115">
            <v>80.546500017404853</v>
          </cell>
          <cell r="Z115">
            <v>102.83653940199802</v>
          </cell>
          <cell r="AA115">
            <v>156.0964422427968</v>
          </cell>
          <cell r="AB115">
            <v>168.38506626108816</v>
          </cell>
          <cell r="AC115">
            <v>161.14390529754704</v>
          </cell>
          <cell r="AD115">
            <v>163.10600524961961</v>
          </cell>
        </row>
        <row r="116">
          <cell r="B116">
            <v>1114</v>
          </cell>
          <cell r="C116">
            <v>4723.0938823857005</v>
          </cell>
          <cell r="D116">
            <v>4766.1629529999427</v>
          </cell>
          <cell r="E116">
            <v>5434.7570512473485</v>
          </cell>
          <cell r="F116">
            <v>5709.5676350470603</v>
          </cell>
          <cell r="G116">
            <v>6260.2258078135601</v>
          </cell>
          <cell r="H116">
            <v>6156.3926932037584</v>
          </cell>
          <cell r="I116">
            <v>6700.3736069261176</v>
          </cell>
          <cell r="J116">
            <v>6601.7023780439995</v>
          </cell>
          <cell r="K116">
            <v>7231.4484097961677</v>
          </cell>
          <cell r="L116">
            <v>7073.5787859482816</v>
          </cell>
          <cell r="M116">
            <v>7622.0961229957256</v>
          </cell>
          <cell r="N116">
            <v>7525.285600564107</v>
          </cell>
          <cell r="O116">
            <v>7875.1673668888325</v>
          </cell>
          <cell r="P116">
            <v>7842.4220775725589</v>
          </cell>
          <cell r="Q116">
            <v>13.742820783360862</v>
          </cell>
          <cell r="R116">
            <v>8.9365650277043631</v>
          </cell>
          <cell r="S116">
            <v>14.545048402685991</v>
          </cell>
          <cell r="T116">
            <v>19.717647376793707</v>
          </cell>
          <cell r="U116">
            <v>26.344029083412199</v>
          </cell>
          <cell r="V116">
            <v>30.421306127933111</v>
          </cell>
          <cell r="W116">
            <v>43.202721322135922</v>
          </cell>
          <cell r="X116">
            <v>66.287680548627137</v>
          </cell>
          <cell r="Y116">
            <v>104.60327939591019</v>
          </cell>
          <cell r="Z116">
            <v>135.48378819572815</v>
          </cell>
          <cell r="AA116">
            <v>190.59646817374187</v>
          </cell>
          <cell r="AB116">
            <v>220.25763345648875</v>
          </cell>
          <cell r="AC116">
            <v>238.87951781941982</v>
          </cell>
          <cell r="AD116">
            <v>263.92175197546453</v>
          </cell>
        </row>
        <row r="117">
          <cell r="B117">
            <v>1115</v>
          </cell>
          <cell r="C117">
            <v>38399.608321748827</v>
          </cell>
          <cell r="D117">
            <v>42113.856855601436</v>
          </cell>
          <cell r="E117">
            <v>39257.396243788273</v>
          </cell>
          <cell r="F117">
            <v>37976.256339541818</v>
          </cell>
          <cell r="G117">
            <v>35909.841496280227</v>
          </cell>
          <cell r="H117">
            <v>38179.582637085441</v>
          </cell>
          <cell r="I117">
            <v>38726.905454380983</v>
          </cell>
          <cell r="J117">
            <v>35326.354730874402</v>
          </cell>
          <cell r="K117">
            <v>37648.471974841523</v>
          </cell>
          <cell r="L117">
            <v>45514.615591825903</v>
          </cell>
          <cell r="M117">
            <v>41761.712200915972</v>
          </cell>
          <cell r="N117">
            <v>45885.58899277162</v>
          </cell>
          <cell r="O117">
            <v>50789.082968838979</v>
          </cell>
          <cell r="P117">
            <v>44621.586333557607</v>
          </cell>
          <cell r="Q117">
            <v>111.73162093709819</v>
          </cell>
          <cell r="R117">
            <v>78.96356546530356</v>
          </cell>
          <cell r="S117">
            <v>105.06462812321506</v>
          </cell>
          <cell r="T117">
            <v>131.14871021011035</v>
          </cell>
          <cell r="U117">
            <v>151.11434280501317</v>
          </cell>
          <cell r="V117">
            <v>188.66125491339812</v>
          </cell>
          <cell r="W117">
            <v>249.70364373187346</v>
          </cell>
          <cell r="X117">
            <v>354.71185813158434</v>
          </cell>
          <cell r="Y117">
            <v>544.58711583679099</v>
          </cell>
          <cell r="Z117">
            <v>871.76416991392159</v>
          </cell>
          <cell r="AA117">
            <v>1044.2842391305951</v>
          </cell>
          <cell r="AB117">
            <v>1343.0256043102706</v>
          </cell>
          <cell r="AC117">
            <v>1540.5985783994613</v>
          </cell>
          <cell r="AD117">
            <v>1501.6543517538075</v>
          </cell>
        </row>
        <row r="118">
          <cell r="B118">
            <v>1116</v>
          </cell>
          <cell r="C118">
            <v>1647.2001415778191</v>
          </cell>
          <cell r="D118">
            <v>1548.5727353020925</v>
          </cell>
          <cell r="E118">
            <v>1260.8093616299839</v>
          </cell>
          <cell r="F118">
            <v>729.52506168999423</v>
          </cell>
          <cell r="G118">
            <v>278.96422912202001</v>
          </cell>
          <cell r="H118">
            <v>270.28411161887237</v>
          </cell>
          <cell r="I118">
            <v>509.62048401763673</v>
          </cell>
          <cell r="J118">
            <v>815.78165596946769</v>
          </cell>
          <cell r="K118">
            <v>1366.0322781544573</v>
          </cell>
          <cell r="L118">
            <v>878.78878889568387</v>
          </cell>
          <cell r="M118">
            <v>1531.5274901669907</v>
          </cell>
          <cell r="N118">
            <v>1522.5852510891816</v>
          </cell>
          <cell r="O118">
            <v>2589.3680561368665</v>
          </cell>
          <cell r="P118">
            <v>2563.770541812286</v>
          </cell>
          <cell r="Q118">
            <v>4.7928702887854202</v>
          </cell>
          <cell r="R118">
            <v>2.9035769623542986</v>
          </cell>
          <cell r="S118">
            <v>3.3743059751417603</v>
          </cell>
          <cell r="T118">
            <v>2.5193707892416297</v>
          </cell>
          <cell r="U118">
            <v>1.1739259877893893</v>
          </cell>
          <cell r="V118">
            <v>1.3355866187923857</v>
          </cell>
          <cell r="W118">
            <v>3.2859349407482616</v>
          </cell>
          <cell r="X118">
            <v>8.1912619975389198</v>
          </cell>
          <cell r="Y118">
            <v>19.759728336311277</v>
          </cell>
          <cell r="Z118">
            <v>16.831880685352676</v>
          </cell>
          <cell r="AA118">
            <v>38.297041368470204</v>
          </cell>
          <cell r="AB118">
            <v>44.564557671474667</v>
          </cell>
          <cell r="AC118">
            <v>78.543980577183149</v>
          </cell>
          <cell r="AD118">
            <v>86.278806007291749</v>
          </cell>
        </row>
        <row r="119">
          <cell r="B119">
            <v>1117</v>
          </cell>
          <cell r="C119">
            <v>3374.0440347598437</v>
          </cell>
          <cell r="D119">
            <v>3505.3105498477116</v>
          </cell>
          <cell r="E119">
            <v>3783.4765490271257</v>
          </cell>
          <cell r="F119">
            <v>4431.1566137738027</v>
          </cell>
          <cell r="G119">
            <v>4918.6077467014538</v>
          </cell>
          <cell r="H119">
            <v>4758.6029681775062</v>
          </cell>
          <cell r="I119">
            <v>5499.9975046096906</v>
          </cell>
          <cell r="J119">
            <v>5418.5481697590094</v>
          </cell>
          <cell r="K119">
            <v>5558.3314687663278</v>
          </cell>
          <cell r="L119">
            <v>5444.3595145421496</v>
          </cell>
          <cell r="M119">
            <v>6314.3045352066829</v>
          </cell>
          <cell r="N119">
            <v>6212.6295583941001</v>
          </cell>
          <cell r="O119">
            <v>6339.0534756508532</v>
          </cell>
          <cell r="P119">
            <v>6097.0780866409805</v>
          </cell>
          <cell r="Q119">
            <v>9.817480583606514</v>
          </cell>
          <cell r="R119">
            <v>6.5724642610666937</v>
          </cell>
          <cell r="S119">
            <v>10.125723931559479</v>
          </cell>
          <cell r="T119">
            <v>15.302732039712309</v>
          </cell>
          <cell r="U119">
            <v>20.698286213138246</v>
          </cell>
          <cell r="V119">
            <v>23.514243624521793</v>
          </cell>
          <cell r="W119">
            <v>35.462926905818364</v>
          </cell>
          <cell r="X119">
            <v>54.407631478345266</v>
          </cell>
          <cell r="Y119">
            <v>80.401555352979784</v>
          </cell>
          <cell r="Z119">
            <v>104.27853759046532</v>
          </cell>
          <cell r="AA119">
            <v>157.89411783366847</v>
          </cell>
          <cell r="AB119">
            <v>181.83749517375657</v>
          </cell>
          <cell r="AC119">
            <v>192.28417215127976</v>
          </cell>
          <cell r="AD119">
            <v>205.185530011103</v>
          </cell>
        </row>
        <row r="120">
          <cell r="B120">
            <v>1118</v>
          </cell>
          <cell r="C120">
            <v>3396.1031890582999</v>
          </cell>
          <cell r="D120">
            <v>3440.5192858407891</v>
          </cell>
          <cell r="E120">
            <v>3828.153973918912</v>
          </cell>
          <cell r="F120">
            <v>4238.0466648690835</v>
          </cell>
          <cell r="G120">
            <v>4533.6104463877809</v>
          </cell>
          <cell r="H120">
            <v>4395.6711233236683</v>
          </cell>
          <cell r="I120">
            <v>4786.6062406106448</v>
          </cell>
          <cell r="J120">
            <v>4549.5794364571939</v>
          </cell>
          <cell r="K120">
            <v>5036.3465502516574</v>
          </cell>
          <cell r="L120">
            <v>4810.6152293338755</v>
          </cell>
          <cell r="M120">
            <v>4944.110503478285</v>
          </cell>
          <cell r="N120">
            <v>5002.2018780153476</v>
          </cell>
          <cell r="O120">
            <v>5166.416279144164</v>
          </cell>
          <cell r="P120">
            <v>5342.1233493013988</v>
          </cell>
          <cell r="Q120">
            <v>9.881666266064947</v>
          </cell>
          <cell r="R120">
            <v>6.4509805120352883</v>
          </cell>
          <cell r="S120">
            <v>10.245294190437793</v>
          </cell>
          <cell r="T120">
            <v>14.635838481243672</v>
          </cell>
          <cell r="U120">
            <v>19.078156143095143</v>
          </cell>
          <cell r="V120">
            <v>21.720845882356564</v>
          </cell>
          <cell r="W120">
            <v>30.863117136951416</v>
          </cell>
          <cell r="X120">
            <v>45.682318142283819</v>
          </cell>
          <cell r="Y120">
            <v>72.851016210935285</v>
          </cell>
          <cell r="Z120">
            <v>92.140116699759133</v>
          </cell>
          <cell r="AA120">
            <v>123.63134563216401</v>
          </cell>
          <cell r="AB120">
            <v>146.40947948084172</v>
          </cell>
          <cell r="AC120">
            <v>156.71426042389282</v>
          </cell>
          <cell r="AD120">
            <v>179.77896875107552</v>
          </cell>
        </row>
        <row r="121">
          <cell r="B121">
            <v>1119</v>
          </cell>
          <cell r="C121">
            <v>2597.8405957678838</v>
          </cell>
          <cell r="D121">
            <v>3082.1486970025521</v>
          </cell>
          <cell r="E121">
            <v>3017.146331011138</v>
          </cell>
          <cell r="F121">
            <v>3170.0255067305479</v>
          </cell>
          <cell r="G121">
            <v>2679.3409895325899</v>
          </cell>
          <cell r="H121">
            <v>2838.1610005602556</v>
          </cell>
          <cell r="I121">
            <v>2310.8442930141441</v>
          </cell>
          <cell r="J121">
            <v>2816.2680791916364</v>
          </cell>
          <cell r="K121">
            <v>2785.0240652237535</v>
          </cell>
          <cell r="L121">
            <v>3338.0424338072294</v>
          </cell>
          <cell r="M121">
            <v>3013.9624432024602</v>
          </cell>
          <cell r="N121">
            <v>3089.3389283484303</v>
          </cell>
          <cell r="O121">
            <v>2488.5585691192155</v>
          </cell>
          <cell r="P121">
            <v>2296.8745744749758</v>
          </cell>
          <cell r="Q121">
            <v>7.5589557651020129</v>
          </cell>
          <cell r="R121">
            <v>5.7790349443425573</v>
          </cell>
          <cell r="S121">
            <v>8.0747932260323161</v>
          </cell>
          <cell r="T121">
            <v>10.947491843949324</v>
          </cell>
          <cell r="U121">
            <v>11.275094400672629</v>
          </cell>
          <cell r="V121">
            <v>14.02453822247541</v>
          </cell>
          <cell r="W121">
            <v>14.899879897255273</v>
          </cell>
          <cell r="X121">
            <v>28.278142224894271</v>
          </cell>
          <cell r="Y121">
            <v>40.285518738443912</v>
          </cell>
          <cell r="Z121">
            <v>63.935194302025877</v>
          </cell>
          <cell r="AA121">
            <v>75.366485493351902</v>
          </cell>
          <cell r="AB121">
            <v>90.421881297371982</v>
          </cell>
          <cell r="AC121">
            <v>75.486099959731192</v>
          </cell>
          <cell r="AD121">
            <v>77.296931453983802</v>
          </cell>
        </row>
        <row r="122">
          <cell r="B122">
            <v>1120</v>
          </cell>
          <cell r="C122">
            <v>7538.4799478617288</v>
          </cell>
          <cell r="D122">
            <v>7955.4414349431909</v>
          </cell>
          <cell r="E122">
            <v>4937.8140869222188</v>
          </cell>
          <cell r="F122">
            <v>3353.4984549957016</v>
          </cell>
          <cell r="G122">
            <v>2282.521097434008</v>
          </cell>
          <cell r="H122">
            <v>2300.2837883352886</v>
          </cell>
          <cell r="I122">
            <v>4764.2701203630577</v>
          </cell>
          <cell r="J122">
            <v>9745.6682311791628</v>
          </cell>
          <cell r="K122">
            <v>4980.8374210629436</v>
          </cell>
          <cell r="L122">
            <v>1541.7366378251638</v>
          </cell>
          <cell r="M122">
            <v>1496.6579189287665</v>
          </cell>
          <cell r="N122">
            <v>312.24899762377754</v>
          </cell>
          <cell r="O122">
            <v>423.94123145365745</v>
          </cell>
          <cell r="P122">
            <v>977.43453375285469</v>
          </cell>
          <cell r="Q122">
            <v>21.934770191375801</v>
          </cell>
          <cell r="R122">
            <v>14.916468532137573</v>
          </cell>
          <cell r="S122">
            <v>13.215079206027177</v>
          </cell>
          <cell r="T122">
            <v>11.581104602097023</v>
          </cell>
          <cell r="U122">
            <v>9.6052129779811661</v>
          </cell>
          <cell r="V122">
            <v>11.366662393599436</v>
          </cell>
          <cell r="W122">
            <v>30.719098126208976</v>
          </cell>
          <cell r="X122">
            <v>97.856235474934479</v>
          </cell>
          <cell r="Y122">
            <v>72.048073754527096</v>
          </cell>
          <cell r="Z122">
            <v>29.529652021073257</v>
          </cell>
          <cell r="AA122">
            <v>37.425100498466307</v>
          </cell>
          <cell r="AB122">
            <v>9.1392179534845219</v>
          </cell>
          <cell r="AC122">
            <v>12.859520596249739</v>
          </cell>
          <cell r="AD122">
            <v>32.89369432526415</v>
          </cell>
        </row>
        <row r="123">
          <cell r="B123">
            <v>1121</v>
          </cell>
          <cell r="C123">
            <v>803.95440326267726</v>
          </cell>
          <cell r="D123">
            <v>797.27497945285688</v>
          </cell>
          <cell r="E123">
            <v>855.63637177408782</v>
          </cell>
          <cell r="F123">
            <v>1063.1629192595228</v>
          </cell>
          <cell r="G123">
            <v>1105.2716458015927</v>
          </cell>
          <cell r="H123">
            <v>925.59382360914719</v>
          </cell>
          <cell r="I123">
            <v>991.34703625457621</v>
          </cell>
          <cell r="J123">
            <v>935.49336298179719</v>
          </cell>
          <cell r="K123">
            <v>1074.6619801055399</v>
          </cell>
          <cell r="L123">
            <v>1038.3719494374814</v>
          </cell>
          <cell r="M123">
            <v>1029.7417672857737</v>
          </cell>
          <cell r="N123">
            <v>954.21934696512517</v>
          </cell>
          <cell r="O123">
            <v>1027.5927285473047</v>
          </cell>
          <cell r="P123">
            <v>975.6983493147884</v>
          </cell>
          <cell r="Q123">
            <v>2.3392720020318549</v>
          </cell>
          <cell r="R123">
            <v>1.4948921740826184</v>
          </cell>
          <cell r="S123">
            <v>2.2899408980381892</v>
          </cell>
          <cell r="T123">
            <v>3.6715690024169545</v>
          </cell>
          <cell r="U123">
            <v>4.6511594431187957</v>
          </cell>
          <cell r="V123">
            <v>4.5737454482431348</v>
          </cell>
          <cell r="W123">
            <v>6.392015170103349</v>
          </cell>
          <cell r="X123">
            <v>9.3932870113831974</v>
          </cell>
          <cell r="Y123">
            <v>15.545041738645342</v>
          </cell>
          <cell r="Z123">
            <v>19.888456681282761</v>
          </cell>
          <cell r="AA123">
            <v>25.749497357233182</v>
          </cell>
          <cell r="AB123">
            <v>27.929052306689812</v>
          </cell>
          <cell r="AC123">
            <v>31.170239827816882</v>
          </cell>
          <cell r="AD123">
            <v>32.835266350575395</v>
          </cell>
        </row>
        <row r="124">
          <cell r="B124">
            <v>1122</v>
          </cell>
          <cell r="C124">
            <v>1697.2416843743215</v>
          </cell>
          <cell r="D124">
            <v>1616.8325905088436</v>
          </cell>
          <cell r="E124">
            <v>1965.5386562256301</v>
          </cell>
          <cell r="F124">
            <v>2693.2487687538473</v>
          </cell>
          <cell r="G124">
            <v>2508.1124212013951</v>
          </cell>
          <cell r="H124">
            <v>2699.0203403433375</v>
          </cell>
          <cell r="I124">
            <v>2789.26718973384</v>
          </cell>
          <cell r="J124">
            <v>2519.9909305589877</v>
          </cell>
          <cell r="K124">
            <v>2723.1976036408687</v>
          </cell>
          <cell r="L124">
            <v>3239.0786122975837</v>
          </cell>
          <cell r="M124">
            <v>3512.4801947754972</v>
          </cell>
          <cell r="N124">
            <v>3202.2370686594186</v>
          </cell>
          <cell r="O124">
            <v>3864.8080626888745</v>
          </cell>
          <cell r="P124">
            <v>4089.3302490051042</v>
          </cell>
          <cell r="Q124">
            <v>4.9384765315365913</v>
          </cell>
          <cell r="R124">
            <v>3.031564326792366</v>
          </cell>
          <cell r="S124">
            <v>5.2603740374357022</v>
          </cell>
          <cell r="T124">
            <v>9.3009721426716165</v>
          </cell>
          <cell r="U124">
            <v>10.554537263836142</v>
          </cell>
          <cell r="V124">
            <v>13.336986139585321</v>
          </cell>
          <cell r="W124">
            <v>17.984658790740333</v>
          </cell>
          <cell r="X124">
            <v>25.303223960215082</v>
          </cell>
          <cell r="Y124">
            <v>39.391195738606974</v>
          </cell>
          <cell r="Z124">
            <v>62.039690789845068</v>
          </cell>
          <cell r="AA124">
            <v>87.832311328987203</v>
          </cell>
          <cell r="AB124">
            <v>93.726297704461302</v>
          </cell>
          <cell r="AC124">
            <v>117.23223691237607</v>
          </cell>
          <cell r="AD124">
            <v>137.61860724254095</v>
          </cell>
        </row>
        <row r="125">
          <cell r="B125">
            <v>1123</v>
          </cell>
          <cell r="C125">
            <v>890.49567623202006</v>
          </cell>
          <cell r="D125">
            <v>842.14399215913249</v>
          </cell>
          <cell r="E125">
            <v>1104.2865147580128</v>
          </cell>
          <cell r="F125">
            <v>1540.9765800794014</v>
          </cell>
          <cell r="G125">
            <v>1350.4305315909864</v>
          </cell>
          <cell r="H125">
            <v>1346.965836454566</v>
          </cell>
          <cell r="I125">
            <v>1173.0344489002073</v>
          </cell>
          <cell r="J125">
            <v>1043.1725903169736</v>
          </cell>
          <cell r="K125">
            <v>1421.8332659372156</v>
          </cell>
          <cell r="L125">
            <v>1596.1746256981978</v>
          </cell>
          <cell r="M125">
            <v>1438.7487319999209</v>
          </cell>
          <cell r="N125">
            <v>1234.4344297563778</v>
          </cell>
          <cell r="O125">
            <v>1501.3770110163925</v>
          </cell>
          <cell r="P125">
            <v>1421.1153153786277</v>
          </cell>
          <cell r="Q125">
            <v>2.5910817763869742</v>
          </cell>
          <cell r="R125">
            <v>1.5790216622542599</v>
          </cell>
          <cell r="S125">
            <v>2.9554036465902915</v>
          </cell>
          <cell r="T125">
            <v>5.3216696541773594</v>
          </cell>
          <cell r="U125">
            <v>5.6828271521703968</v>
          </cell>
          <cell r="V125">
            <v>6.655920454828534</v>
          </cell>
          <cell r="W125">
            <v>7.5635006896802368</v>
          </cell>
          <cell r="X125">
            <v>10.474493920536835</v>
          </cell>
          <cell r="Y125">
            <v>20.56689254254422</v>
          </cell>
          <cell r="Z125">
            <v>30.57232999808868</v>
          </cell>
          <cell r="AA125">
            <v>35.97703603885504</v>
          </cell>
          <cell r="AB125">
            <v>36.130669397446979</v>
          </cell>
          <cell r="AC125">
            <v>45.541662767028313</v>
          </cell>
          <cell r="AD125">
            <v>47.824924504698998</v>
          </cell>
        </row>
        <row r="126">
          <cell r="B126">
            <v>1124</v>
          </cell>
          <cell r="C126">
            <v>2195.8468291704594</v>
          </cell>
          <cell r="D126">
            <v>2148.1794379544936</v>
          </cell>
          <cell r="E126">
            <v>2468.8565293938136</v>
          </cell>
          <cell r="F126">
            <v>2524.4116816719516</v>
          </cell>
          <cell r="G126">
            <v>2770.4258345042213</v>
          </cell>
          <cell r="H126">
            <v>2927.339878319377</v>
          </cell>
          <cell r="I126">
            <v>3255.0014446066916</v>
          </cell>
          <cell r="J126">
            <v>3314.8562584695333</v>
          </cell>
          <cell r="K126">
            <v>3763.3896718938208</v>
          </cell>
          <cell r="L126">
            <v>3586.0675585920221</v>
          </cell>
          <cell r="M126">
            <v>3426.0215734878525</v>
          </cell>
          <cell r="N126">
            <v>3307.3847542597023</v>
          </cell>
          <cell r="O126">
            <v>3514.1334453565428</v>
          </cell>
          <cell r="P126">
            <v>3555.9193786781457</v>
          </cell>
          <cell r="Q126">
            <v>6.3892715648832166</v>
          </cell>
          <cell r="R126">
            <v>4.0278407238205016</v>
          </cell>
          <cell r="S126">
            <v>6.6074044121399371</v>
          </cell>
          <cell r="T126">
            <v>8.7179034481576938</v>
          </cell>
          <cell r="U126">
            <v>11.658393961847533</v>
          </cell>
          <cell r="V126">
            <v>14.465208282955903</v>
          </cell>
          <cell r="W126">
            <v>20.987623760133324</v>
          </cell>
          <cell r="X126">
            <v>33.284465148995437</v>
          </cell>
          <cell r="Y126">
            <v>54.437628399797745</v>
          </cell>
          <cell r="Z126">
            <v>68.685743421562819</v>
          </cell>
          <cell r="AA126">
            <v>85.670345959529286</v>
          </cell>
          <cell r="AB126">
            <v>96.803866001936882</v>
          </cell>
          <cell r="AC126">
            <v>106.59513174403845</v>
          </cell>
          <cell r="AD126">
            <v>119.66768212948922</v>
          </cell>
        </row>
        <row r="127">
          <cell r="B127">
            <v>1125</v>
          </cell>
          <cell r="C127">
            <v>15414.798460094386</v>
          </cell>
          <cell r="D127">
            <v>23044.328332859124</v>
          </cell>
          <cell r="E127">
            <v>18390.398408284596</v>
          </cell>
          <cell r="F127">
            <v>14331.526889815965</v>
          </cell>
          <cell r="G127">
            <v>16061.502149576992</v>
          </cell>
          <cell r="H127">
            <v>14319.034325066385</v>
          </cell>
          <cell r="I127">
            <v>19961.187956132155</v>
          </cell>
          <cell r="J127">
            <v>12075.717886544293</v>
          </cell>
          <cell r="K127">
            <v>9137.9304589307594</v>
          </cell>
          <cell r="L127">
            <v>8613.3848122311283</v>
          </cell>
          <cell r="M127">
            <v>9684.4468676196884</v>
          </cell>
          <cell r="N127">
            <v>5910.178013812987</v>
          </cell>
          <cell r="O127">
            <v>9300.004106155202</v>
          </cell>
          <cell r="P127">
            <v>8812.2668070706386</v>
          </cell>
          <cell r="Q127">
            <v>44.852551722240882</v>
          </cell>
          <cell r="R127">
            <v>43.208161512132875</v>
          </cell>
          <cell r="S127">
            <v>49.218250691038065</v>
          </cell>
          <cell r="T127">
            <v>49.493063511471831</v>
          </cell>
          <cell r="U127">
            <v>67.58936382512438</v>
          </cell>
          <cell r="V127">
            <v>70.756325719784499</v>
          </cell>
          <cell r="W127">
            <v>128.70590374783299</v>
          </cell>
          <cell r="X127">
            <v>121.25225946580169</v>
          </cell>
          <cell r="Y127">
            <v>132.18064193074636</v>
          </cell>
          <cell r="Z127">
            <v>164.97646224946658</v>
          </cell>
          <cell r="AA127">
            <v>242.1671597155225</v>
          </cell>
          <cell r="AB127">
            <v>172.98503893745081</v>
          </cell>
          <cell r="AC127">
            <v>282.09946444282843</v>
          </cell>
          <cell r="AD127">
            <v>296.56002591959424</v>
          </cell>
        </row>
        <row r="128">
          <cell r="B128">
            <v>1126</v>
          </cell>
          <cell r="C128">
            <v>3127.1045887382602</v>
          </cell>
          <cell r="D128">
            <v>3286.9298529020489</v>
          </cell>
          <cell r="E128">
            <v>2971.4223283890242</v>
          </cell>
          <cell r="F128">
            <v>3435.4055363918296</v>
          </cell>
          <cell r="G128">
            <v>2770.6114780274106</v>
          </cell>
          <cell r="H128">
            <v>3498.8110236401694</v>
          </cell>
          <cell r="I128">
            <v>3189.1401752771353</v>
          </cell>
          <cell r="J128">
            <v>3261.4393734077571</v>
          </cell>
          <cell r="K128">
            <v>3453.2306722356752</v>
          </cell>
          <cell r="L128">
            <v>4009.1889659259036</v>
          </cell>
          <cell r="M128">
            <v>4066.7917317101137</v>
          </cell>
          <cell r="N128">
            <v>4050.5399857477551</v>
          </cell>
          <cell r="O128">
            <v>4576.7312625536233</v>
          </cell>
          <cell r="P128">
            <v>4122.8695797129603</v>
          </cell>
          <cell r="Q128">
            <v>9.0989590730192944</v>
          </cell>
          <cell r="R128">
            <v>6.1630000194335048</v>
          </cell>
          <cell r="S128">
            <v>7.9524220096132581</v>
          </cell>
          <cell r="T128">
            <v>11.86396576635012</v>
          </cell>
          <cell r="U128">
            <v>11.659175179414472</v>
          </cell>
          <cell r="V128">
            <v>17.289085758198201</v>
          </cell>
          <cell r="W128">
            <v>20.562962952887329</v>
          </cell>
          <cell r="X128">
            <v>32.748106311515279</v>
          </cell>
          <cell r="Y128">
            <v>49.951162250852157</v>
          </cell>
          <cell r="Z128">
            <v>76.789999112639705</v>
          </cell>
          <cell r="AA128">
            <v>101.69330435542686</v>
          </cell>
          <cell r="AB128">
            <v>118.55528133241916</v>
          </cell>
          <cell r="AC128">
            <v>138.82719010958473</v>
          </cell>
          <cell r="AD128">
            <v>138.74730942573711</v>
          </cell>
        </row>
        <row r="129">
          <cell r="B129">
            <v>1127</v>
          </cell>
          <cell r="C129">
            <v>939.88588903461118</v>
          </cell>
          <cell r="D129">
            <v>1488.5205968861701</v>
          </cell>
          <cell r="E129">
            <v>1334.4379745867188</v>
          </cell>
          <cell r="F129">
            <v>905.91415001058965</v>
          </cell>
          <cell r="G129">
            <v>1019.2453133120536</v>
          </cell>
          <cell r="H129">
            <v>798.86815513745898</v>
          </cell>
          <cell r="I129">
            <v>998.33402293666154</v>
          </cell>
          <cell r="J129">
            <v>780.78795547582752</v>
          </cell>
          <cell r="K129">
            <v>489.61894808378327</v>
          </cell>
          <cell r="L129">
            <v>541.42856804329904</v>
          </cell>
          <cell r="M129">
            <v>1377.5726430552552</v>
          </cell>
          <cell r="N129">
            <v>780.64504221201457</v>
          </cell>
          <cell r="O129">
            <v>1355.3467348716811</v>
          </cell>
          <cell r="P129">
            <v>1384.9888602554006</v>
          </cell>
          <cell r="Q129">
            <v>2.7347928394952969</v>
          </cell>
          <cell r="R129">
            <v>2.7909790832430095</v>
          </cell>
          <cell r="S129">
            <v>3.5713583418216186</v>
          </cell>
          <cell r="T129">
            <v>3.1285198644309204</v>
          </cell>
          <cell r="U129">
            <v>4.2891469096068073</v>
          </cell>
          <cell r="V129">
            <v>3.9475410218913152</v>
          </cell>
          <cell r="W129">
            <v>6.4370659174520615</v>
          </cell>
          <cell r="X129">
            <v>7.8398903199468677</v>
          </cell>
          <cell r="Y129">
            <v>7.0823636872745466</v>
          </cell>
          <cell r="Z129">
            <v>10.37025184219544</v>
          </cell>
          <cell r="AA129">
            <v>34.447280142132847</v>
          </cell>
          <cell r="AB129">
            <v>22.848704845736357</v>
          </cell>
          <cell r="AC129">
            <v>41.112088089142269</v>
          </cell>
          <cell r="AD129">
            <v>46.609157585439249</v>
          </cell>
        </row>
        <row r="130">
          <cell r="B130">
            <v>1128</v>
          </cell>
          <cell r="C130">
            <v>11776.260454780555</v>
          </cell>
          <cell r="D130">
            <v>11978.518798890836</v>
          </cell>
          <cell r="E130">
            <v>13461.237039525264</v>
          </cell>
          <cell r="F130">
            <v>14298.507445377627</v>
          </cell>
          <cell r="G130">
            <v>19559.880584396004</v>
          </cell>
          <cell r="H130">
            <v>20286.45656456846</v>
          </cell>
          <cell r="I130">
            <v>18916.154029210695</v>
          </cell>
          <cell r="J130">
            <v>16739.812836521793</v>
          </cell>
          <cell r="K130">
            <v>17749.065409533203</v>
          </cell>
          <cell r="L130">
            <v>19595.821595682897</v>
          </cell>
          <cell r="M130">
            <v>19093.6520734978</v>
          </cell>
          <cell r="N130">
            <v>18418.207414473611</v>
          </cell>
          <cell r="O130">
            <v>19091.523264110449</v>
          </cell>
          <cell r="P130">
            <v>18022.292100986164</v>
          </cell>
          <cell r="Q130">
            <v>34.265471099736359</v>
          </cell>
          <cell r="R130">
            <v>22.459746600667355</v>
          </cell>
          <cell r="S130">
            <v>36.026328767536555</v>
          </cell>
          <cell r="T130">
            <v>49.379032852124453</v>
          </cell>
          <cell r="U130">
            <v>82.311098481504487</v>
          </cell>
          <cell r="V130">
            <v>100.24384995502912</v>
          </cell>
          <cell r="W130">
            <v>121.96772582439664</v>
          </cell>
          <cell r="X130">
            <v>168.08442765333177</v>
          </cell>
          <cell r="Y130">
            <v>256.74115928623763</v>
          </cell>
          <cell r="Z130">
            <v>375.32856039785531</v>
          </cell>
          <cell r="AA130">
            <v>477.45168665186168</v>
          </cell>
          <cell r="AB130">
            <v>539.08263326492386</v>
          </cell>
          <cell r="AC130">
            <v>579.10818390271777</v>
          </cell>
          <cell r="AD130">
            <v>606.50585480577729</v>
          </cell>
        </row>
        <row r="131">
          <cell r="B131">
            <v>1129</v>
          </cell>
          <cell r="C131">
            <v>4471.4979737049989</v>
          </cell>
          <cell r="D131">
            <v>4551.9787463429029</v>
          </cell>
          <cell r="E131">
            <v>5176.3925688872632</v>
          </cell>
          <cell r="F131">
            <v>5389.4526547396363</v>
          </cell>
          <cell r="G131">
            <v>6017.4622076252253</v>
          </cell>
          <cell r="H131">
            <v>5981.306391034338</v>
          </cell>
          <cell r="I131">
            <v>6613.389716908001</v>
          </cell>
          <cell r="J131">
            <v>7150.3526032753189</v>
          </cell>
          <cell r="K131">
            <v>7964.4041102007068</v>
          </cell>
          <cell r="L131">
            <v>8070.6080393766515</v>
          </cell>
          <cell r="M131">
            <v>9220.3225551106098</v>
          </cell>
          <cell r="N131">
            <v>8524.5803289356554</v>
          </cell>
          <cell r="O131">
            <v>8535.5802227986442</v>
          </cell>
          <cell r="P131">
            <v>8773.8275568727549</v>
          </cell>
          <cell r="Q131">
            <v>13.010750329347529</v>
          </cell>
          <cell r="R131">
            <v>8.5349692137187905</v>
          </cell>
          <cell r="S131">
            <v>13.853587153171651</v>
          </cell>
          <cell r="T131">
            <v>18.612149604425337</v>
          </cell>
          <cell r="U131">
            <v>25.322441118362583</v>
          </cell>
          <cell r="V131">
            <v>29.556131623554325</v>
          </cell>
          <cell r="W131">
            <v>42.641865916090588</v>
          </cell>
          <cell r="X131">
            <v>71.796676377342706</v>
          </cell>
          <cell r="Y131">
            <v>115.205521930114</v>
          </cell>
          <cell r="Z131">
            <v>154.58038756700745</v>
          </cell>
          <cell r="AA131">
            <v>230.56136869290427</v>
          </cell>
          <cell r="AB131">
            <v>249.50599739634546</v>
          </cell>
          <cell r="AC131">
            <v>258.91199423951224</v>
          </cell>
          <cell r="AD131">
            <v>295.26642629482262</v>
          </cell>
        </row>
        <row r="132">
          <cell r="B132">
            <v>1130</v>
          </cell>
          <cell r="C132">
            <v>6344.9534830144094</v>
          </cell>
          <cell r="D132">
            <v>6132.3198266126728</v>
          </cell>
          <cell r="E132">
            <v>4108.9902686120713</v>
          </cell>
          <cell r="F132">
            <v>2681.8231068377982</v>
          </cell>
          <cell r="G132">
            <v>2780.4194667791062</v>
          </cell>
          <cell r="H132">
            <v>2374.6789456083429</v>
          </cell>
          <cell r="I132">
            <v>2213.3377104153724</v>
          </cell>
          <cell r="J132">
            <v>2708.8579299353041</v>
          </cell>
          <cell r="K132">
            <v>2164.7383581942263</v>
          </cell>
          <cell r="L132">
            <v>3766.9413126647705</v>
          </cell>
          <cell r="M132">
            <v>3607.4224957961733</v>
          </cell>
          <cell r="N132">
            <v>2809.1144391174635</v>
          </cell>
          <cell r="O132">
            <v>2753.7276641271269</v>
          </cell>
          <cell r="P132">
            <v>2777.876406573957</v>
          </cell>
          <cell r="Q132">
            <v>18.461957514971868</v>
          </cell>
          <cell r="R132">
            <v>11.498111886147582</v>
          </cell>
          <cell r="S132">
            <v>10.996896784817883</v>
          </cell>
          <cell r="T132">
            <v>9.2615143085399669</v>
          </cell>
          <cell r="U132">
            <v>11.700448761048213</v>
          </cell>
          <cell r="V132">
            <v>11.73427992006712</v>
          </cell>
          <cell r="W132">
            <v>14.271176191728454</v>
          </cell>
          <cell r="X132">
            <v>27.199637128199253</v>
          </cell>
          <cell r="Y132">
            <v>31.313053550169375</v>
          </cell>
          <cell r="Z132">
            <v>72.150108791414766</v>
          </cell>
          <cell r="AA132">
            <v>90.206417737883669</v>
          </cell>
          <cell r="AB132">
            <v>82.219988889469306</v>
          </cell>
          <cell r="AC132">
            <v>83.529543686708919</v>
          </cell>
          <cell r="AD132">
            <v>93.484130379939202</v>
          </cell>
        </row>
        <row r="133">
          <cell r="B133">
            <v>1131</v>
          </cell>
          <cell r="C133">
            <v>3333.3448686118095</v>
          </cell>
          <cell r="D133">
            <v>3377.0753905409229</v>
          </cell>
          <cell r="E133">
            <v>3723.3938490876612</v>
          </cell>
          <cell r="F133">
            <v>4048.8035183458064</v>
          </cell>
          <cell r="G133">
            <v>4153.1761133400314</v>
          </cell>
          <cell r="H133">
            <v>4117.9384886504486</v>
          </cell>
          <cell r="I133">
            <v>4720.9842471756592</v>
          </cell>
          <cell r="J133">
            <v>4511.0360846880967</v>
          </cell>
          <cell r="K133">
            <v>4704.1907210500358</v>
          </cell>
          <cell r="L133">
            <v>4534.5445144408759</v>
          </cell>
          <cell r="M133">
            <v>4780.3235031580689</v>
          </cell>
          <cell r="N133">
            <v>4687.4114970414448</v>
          </cell>
          <cell r="O133">
            <v>4995.5430259257901</v>
          </cell>
          <cell r="P133">
            <v>4898.862622259644</v>
          </cell>
          <cell r="Q133">
            <v>9.699057922458362</v>
          </cell>
          <cell r="R133">
            <v>6.3320230820126202</v>
          </cell>
          <cell r="S133">
            <v>9.9649245120926953</v>
          </cell>
          <cell r="T133">
            <v>13.982298691520146</v>
          </cell>
          <cell r="U133">
            <v>17.477227767375936</v>
          </cell>
          <cell r="V133">
            <v>20.348453001954617</v>
          </cell>
          <cell r="W133">
            <v>30.439999134688943</v>
          </cell>
          <cell r="X133">
            <v>45.295304423240587</v>
          </cell>
          <cell r="Y133">
            <v>68.046364772381082</v>
          </cell>
          <cell r="Z133">
            <v>86.852396382300043</v>
          </cell>
          <cell r="AA133">
            <v>119.53572373366518</v>
          </cell>
          <cell r="AB133">
            <v>137.19587776146238</v>
          </cell>
          <cell r="AC133">
            <v>151.53111720478356</v>
          </cell>
          <cell r="AD133">
            <v>164.86187470721754</v>
          </cell>
        </row>
        <row r="134">
          <cell r="B134">
            <v>1132</v>
          </cell>
          <cell r="C134">
            <v>5541.7427076640151</v>
          </cell>
          <cell r="D134">
            <v>5601.9968794441829</v>
          </cell>
          <cell r="E134">
            <v>6344.599942899159</v>
          </cell>
          <cell r="F134">
            <v>6262.666783469137</v>
          </cell>
          <cell r="G134">
            <v>6780.8371247384002</v>
          </cell>
          <cell r="H134">
            <v>6823.2568422165605</v>
          </cell>
          <cell r="I134">
            <v>7525.6235235546546</v>
          </cell>
          <cell r="J134">
            <v>8428.5062306059081</v>
          </cell>
          <cell r="K134">
            <v>8870.9040040266445</v>
          </cell>
          <cell r="L134">
            <v>9027.507720249363</v>
          </cell>
          <cell r="M134">
            <v>10117.511048414412</v>
          </cell>
          <cell r="N134">
            <v>6984.0600835115583</v>
          </cell>
          <cell r="O134">
            <v>8059.915775692064</v>
          </cell>
          <cell r="P134">
            <v>8378.4257978309288</v>
          </cell>
          <cell r="Q134">
            <v>16.124849252510401</v>
          </cell>
          <cell r="R134">
            <v>10.503755304178007</v>
          </cell>
          <cell r="S134">
            <v>16.980062290726863</v>
          </cell>
          <cell r="T134">
            <v>21.627741918112068</v>
          </cell>
          <cell r="U134">
            <v>28.534844573981804</v>
          </cell>
          <cell r="V134">
            <v>33.716560253820397</v>
          </cell>
          <cell r="W134">
            <v>48.523774185869421</v>
          </cell>
          <cell r="X134">
            <v>84.630614426767806</v>
          </cell>
          <cell r="Y134">
            <v>128.3180902971626</v>
          </cell>
          <cell r="Z134">
            <v>172.90836518782058</v>
          </cell>
          <cell r="AA134">
            <v>252.9962678794835</v>
          </cell>
          <cell r="AB134">
            <v>204.41650025839164</v>
          </cell>
          <cell r="AC134">
            <v>244.48353977308341</v>
          </cell>
          <cell r="AD134">
            <v>281.95993450589816</v>
          </cell>
        </row>
        <row r="135">
          <cell r="B135">
            <v>1133</v>
          </cell>
          <cell r="C135">
            <v>2231.4018463776806</v>
          </cell>
          <cell r="D135">
            <v>2138.8852184640077</v>
          </cell>
          <cell r="E135">
            <v>2498.665993353678</v>
          </cell>
          <cell r="F135">
            <v>2545.4796303036114</v>
          </cell>
          <cell r="G135">
            <v>2422.504322557239</v>
          </cell>
          <cell r="H135">
            <v>2560.2139921869948</v>
          </cell>
          <cell r="I135">
            <v>2911.1263037191679</v>
          </cell>
          <cell r="J135">
            <v>2840.9389548952554</v>
          </cell>
          <cell r="K135">
            <v>3384.637176822846</v>
          </cell>
          <cell r="L135">
            <v>3310.8366665014141</v>
          </cell>
          <cell r="M135">
            <v>3092.4179155275156</v>
          </cell>
          <cell r="N135">
            <v>3225.148279603894</v>
          </cell>
          <cell r="O135">
            <v>3341.3611050952572</v>
          </cell>
          <cell r="P135">
            <v>3552.5764356269265</v>
          </cell>
          <cell r="Q135">
            <v>6.4927262582676626</v>
          </cell>
          <cell r="R135">
            <v>4.0104140437683196</v>
          </cell>
          <cell r="S135">
            <v>6.6871835249992397</v>
          </cell>
          <cell r="T135">
            <v>8.7906603377549981</v>
          </cell>
          <cell r="U135">
            <v>10.19428472507909</v>
          </cell>
          <cell r="V135">
            <v>12.651086032136668</v>
          </cell>
          <cell r="W135">
            <v>18.770382938514494</v>
          </cell>
          <cell r="X135">
            <v>28.52586243914315</v>
          </cell>
          <cell r="Y135">
            <v>48.958953752802124</v>
          </cell>
          <cell r="Z135">
            <v>63.414108649783543</v>
          </cell>
          <cell r="AA135">
            <v>77.328325870691728</v>
          </cell>
          <cell r="AB135">
            <v>94.396886087429024</v>
          </cell>
          <cell r="AC135">
            <v>101.35438301942391</v>
          </cell>
          <cell r="AD135">
            <v>119.55518175930959</v>
          </cell>
        </row>
        <row r="136">
          <cell r="B136">
            <v>1134</v>
          </cell>
          <cell r="C136">
            <v>10172.669206725108</v>
          </cell>
          <cell r="D136">
            <v>10324.4040265404</v>
          </cell>
          <cell r="E136">
            <v>11748.022065386111</v>
          </cell>
          <cell r="F136">
            <v>12247.717488917773</v>
          </cell>
          <cell r="G136">
            <v>12526.79869997073</v>
          </cell>
          <cell r="H136">
            <v>11739.466255034467</v>
          </cell>
          <cell r="I136">
            <v>12796.732874755822</v>
          </cell>
          <cell r="J136">
            <v>12441.753214094693</v>
          </cell>
          <cell r="K136">
            <v>13669.657760180513</v>
          </cell>
          <cell r="L136">
            <v>13163.637940430232</v>
          </cell>
          <cell r="M136">
            <v>13634.559402037052</v>
          </cell>
          <cell r="N136">
            <v>12802.830529688372</v>
          </cell>
          <cell r="O136">
            <v>13162.910947068129</v>
          </cell>
          <cell r="P136">
            <v>13506.172722031244</v>
          </cell>
          <cell r="Q136">
            <v>29.599489927102891</v>
          </cell>
          <cell r="R136">
            <v>19.358278108682239</v>
          </cell>
          <cell r="S136">
            <v>31.441248976832522</v>
          </cell>
          <cell r="T136">
            <v>42.296753458999774</v>
          </cell>
          <cell r="U136">
            <v>52.714767710485617</v>
          </cell>
          <cell r="V136">
            <v>58.009603110144546</v>
          </cell>
          <cell r="W136">
            <v>82.510874266833568</v>
          </cell>
          <cell r="X136">
            <v>124.92761946731729</v>
          </cell>
          <cell r="Y136">
            <v>197.732314317228</v>
          </cell>
          <cell r="Z136">
            <v>252.12973355854282</v>
          </cell>
          <cell r="AA136">
            <v>340.94280958923105</v>
          </cell>
          <cell r="AB136">
            <v>374.72613050091547</v>
          </cell>
          <cell r="AC136">
            <v>399.27403109628204</v>
          </cell>
          <cell r="AD136">
            <v>454.52447369232226</v>
          </cell>
        </row>
        <row r="137">
          <cell r="B137">
            <v>1135</v>
          </cell>
          <cell r="C137">
            <v>3026.4420806846961</v>
          </cell>
          <cell r="D137">
            <v>3269.9797618247248</v>
          </cell>
          <cell r="E137">
            <v>2754.0412960964832</v>
          </cell>
          <cell r="F137">
            <v>2562.9422482265195</v>
          </cell>
          <cell r="G137">
            <v>2206.272634288388</v>
          </cell>
          <cell r="H137">
            <v>2580.6730477636684</v>
          </cell>
          <cell r="I137">
            <v>3510.2566449071787</v>
          </cell>
          <cell r="J137">
            <v>3272.7513343560058</v>
          </cell>
          <cell r="K137">
            <v>2535.4605746734846</v>
          </cell>
          <cell r="L137">
            <v>2802.7504989698696</v>
          </cell>
          <cell r="M137">
            <v>2728.5944114594627</v>
          </cell>
          <cell r="N137">
            <v>2514.3220604695766</v>
          </cell>
          <cell r="O137">
            <v>2232.1840266438167</v>
          </cell>
          <cell r="P137">
            <v>2577.3105434380382</v>
          </cell>
          <cell r="Q137">
            <v>8.8060606377493613</v>
          </cell>
          <cell r="R137">
            <v>6.131218564910915</v>
          </cell>
          <cell r="S137">
            <v>7.3706448286452177</v>
          </cell>
          <cell r="T137">
            <v>8.8509664352545769</v>
          </cell>
          <cell r="U137">
            <v>9.2843472788291361</v>
          </cell>
          <cell r="V137">
            <v>12.752182765857606</v>
          </cell>
          <cell r="W137">
            <v>22.633460236058877</v>
          </cell>
          <cell r="X137">
            <v>32.861689689071028</v>
          </cell>
          <cell r="Y137">
            <v>36.675569797415079</v>
          </cell>
          <cell r="Z137">
            <v>53.682480461267552</v>
          </cell>
          <cell r="AA137">
            <v>68.23063492124831</v>
          </cell>
          <cell r="AB137">
            <v>73.591708830952285</v>
          </cell>
          <cell r="AC137">
            <v>67.709423702005864</v>
          </cell>
          <cell r="AD137">
            <v>86.734468928194474</v>
          </cell>
        </row>
        <row r="138">
          <cell r="B138">
            <v>1136</v>
          </cell>
          <cell r="C138">
            <v>2422.0395029184547</v>
          </cell>
          <cell r="D138">
            <v>2521.3999542045526</v>
          </cell>
          <cell r="E138">
            <v>2434.5195997018491</v>
          </cell>
          <cell r="F138">
            <v>2125.6704870085382</v>
          </cell>
          <cell r="G138">
            <v>2085.2863904906067</v>
          </cell>
          <cell r="H138">
            <v>2521.3858364699618</v>
          </cell>
          <cell r="I138">
            <v>1808.9983945027216</v>
          </cell>
          <cell r="J138">
            <v>1717.983170904256</v>
          </cell>
          <cell r="K138">
            <v>1478.9314105108679</v>
          </cell>
          <cell r="L138">
            <v>1538.0640699521146</v>
          </cell>
          <cell r="M138">
            <v>1426.8084111763135</v>
          </cell>
          <cell r="N138">
            <v>1351.6403578485465</v>
          </cell>
          <cell r="O138">
            <v>1601.9021204690916</v>
          </cell>
          <cell r="P138">
            <v>1482.696476484924</v>
          </cell>
          <cell r="Q138">
            <v>7.0474260405799312</v>
          </cell>
          <cell r="R138">
            <v>4.7276299349809632</v>
          </cell>
          <cell r="S138">
            <v>6.515508435988691</v>
          </cell>
          <cell r="T138">
            <v>7.3408747879288825</v>
          </cell>
          <cell r="U138">
            <v>8.7752178603146387</v>
          </cell>
          <cell r="V138">
            <v>12.45921990690478</v>
          </cell>
          <cell r="W138">
            <v>11.664073989710907</v>
          </cell>
          <cell r="X138">
            <v>17.250265628387869</v>
          </cell>
          <cell r="Y138">
            <v>21.392820189588608</v>
          </cell>
          <cell r="Z138">
            <v>29.459309493916415</v>
          </cell>
          <cell r="AA138">
            <v>35.678458988511238</v>
          </cell>
          <cell r="AB138">
            <v>39.56117047327556</v>
          </cell>
          <cell r="AC138">
            <v>48.590917285195061</v>
          </cell>
          <cell r="AD138">
            <v>49.897320987200963</v>
          </cell>
        </row>
        <row r="139">
          <cell r="B139">
            <v>1137</v>
          </cell>
          <cell r="C139">
            <v>2565.1920148324994</v>
          </cell>
          <cell r="D139">
            <v>2441.764579771519</v>
          </cell>
          <cell r="E139">
            <v>2747.898683902542</v>
          </cell>
          <cell r="F139">
            <v>2781.6183695817463</v>
          </cell>
          <cell r="G139">
            <v>3435.4482426055361</v>
          </cell>
          <cell r="H139">
            <v>3779.2233346121379</v>
          </cell>
          <cell r="I139">
            <v>3513.1720007121098</v>
          </cell>
          <cell r="J139">
            <v>3222.9094231108725</v>
          </cell>
          <cell r="K139">
            <v>3397.8937573706844</v>
          </cell>
          <cell r="L139">
            <v>3465.182568785287</v>
          </cell>
          <cell r="M139">
            <v>3909.1770921991942</v>
          </cell>
          <cell r="N139">
            <v>2692.1619112506</v>
          </cell>
          <cell r="O139">
            <v>3147.1895973909259</v>
          </cell>
          <cell r="P139">
            <v>3740.7312010389251</v>
          </cell>
          <cell r="Q139">
            <v>7.4639579505763773</v>
          </cell>
          <cell r="R139">
            <v>4.5783134493416187</v>
          </cell>
          <cell r="S139">
            <v>7.354205346468313</v>
          </cell>
          <cell r="T139">
            <v>9.6061512279068797</v>
          </cell>
          <cell r="U139">
            <v>14.456914366379179</v>
          </cell>
          <cell r="V139">
            <v>18.674720037755538</v>
          </cell>
          <cell r="W139">
            <v>22.652257890008372</v>
          </cell>
          <cell r="X139">
            <v>32.36122715662809</v>
          </cell>
          <cell r="Y139">
            <v>49.150710883642105</v>
          </cell>
          <cell r="Z139">
            <v>66.370372821951577</v>
          </cell>
          <cell r="AA139">
            <v>97.75202716100442</v>
          </cell>
          <cell r="AB139">
            <v>78.796904586492374</v>
          </cell>
          <cell r="AC139">
            <v>95.464527734607941</v>
          </cell>
          <cell r="AD139">
            <v>125.88717139706162</v>
          </cell>
        </row>
        <row r="140">
          <cell r="B140">
            <v>1138</v>
          </cell>
          <cell r="C140">
            <v>2235.7814016262432</v>
          </cell>
          <cell r="D140">
            <v>2187.9766246968593</v>
          </cell>
          <cell r="E140">
            <v>2237.8314704198219</v>
          </cell>
          <cell r="F140">
            <v>2325.6170828541349</v>
          </cell>
          <cell r="G140">
            <v>2513.6218286663302</v>
          </cell>
          <cell r="H140">
            <v>2899.4064106640103</v>
          </cell>
          <cell r="I140">
            <v>3280.0261133250751</v>
          </cell>
          <cell r="J140">
            <v>3197.3799805978242</v>
          </cell>
          <cell r="K140">
            <v>3323.4002138620308</v>
          </cell>
          <cell r="L140">
            <v>3276.9020934146229</v>
          </cell>
          <cell r="M140">
            <v>3059.4475150842236</v>
          </cell>
          <cell r="N140">
            <v>3018.4218122791526</v>
          </cell>
          <cell r="O140">
            <v>3244.1850095607488</v>
          </cell>
          <cell r="P140">
            <v>3408.8920282890072</v>
          </cell>
          <cell r="Q140">
            <v>6.5054694821777943</v>
          </cell>
          <cell r="R140">
            <v>4.102460528210317</v>
          </cell>
          <cell r="S140">
            <v>5.9891117022130311</v>
          </cell>
          <cell r="T140">
            <v>8.03137829416176</v>
          </cell>
          <cell r="U140">
            <v>10.577721729531849</v>
          </cell>
          <cell r="V140">
            <v>14.327177359149387</v>
          </cell>
          <cell r="W140">
            <v>21.14897801472317</v>
          </cell>
          <cell r="X140">
            <v>32.104886074740222</v>
          </cell>
          <cell r="Y140">
            <v>48.07315788135957</v>
          </cell>
          <cell r="Z140">
            <v>62.76414281894607</v>
          </cell>
          <cell r="AA140">
            <v>76.503875250106319</v>
          </cell>
          <cell r="AB140">
            <v>88.346207763359217</v>
          </cell>
          <cell r="AC140">
            <v>98.406715019063938</v>
          </cell>
          <cell r="AD140">
            <v>114.71975717477645</v>
          </cell>
        </row>
        <row r="141">
          <cell r="B141">
            <v>1139</v>
          </cell>
          <cell r="C141">
            <v>15970.466222101853</v>
          </cell>
          <cell r="D141">
            <v>15763.28472269419</v>
          </cell>
          <cell r="E141">
            <v>26622.317407371323</v>
          </cell>
          <cell r="F141">
            <v>25333.974622658185</v>
          </cell>
          <cell r="G141">
            <v>21451.894407185082</v>
          </cell>
          <cell r="H141">
            <v>22312.244752072835</v>
          </cell>
          <cell r="I141">
            <v>22090.628854834416</v>
          </cell>
          <cell r="J141">
            <v>22518.653461515518</v>
          </cell>
          <cell r="K141">
            <v>21432.19326130523</v>
          </cell>
          <cell r="L141">
            <v>24013.591952956252</v>
          </cell>
          <cell r="M141">
            <v>21181.717391115228</v>
          </cell>
          <cell r="N141">
            <v>19032.705534008834</v>
          </cell>
          <cell r="O141">
            <v>18959.247310360592</v>
          </cell>
          <cell r="P141">
            <v>17857.53117329516</v>
          </cell>
          <cell r="Q141">
            <v>46.469382269869669</v>
          </cell>
          <cell r="R141">
            <v>29.556190244378556</v>
          </cell>
          <cell r="S141">
            <v>71.249347786947183</v>
          </cell>
          <cell r="T141">
            <v>87.489352993380763</v>
          </cell>
          <cell r="U141">
            <v>90.27299453828293</v>
          </cell>
          <cell r="V141">
            <v>110.25411500365956</v>
          </cell>
          <cell r="W141">
            <v>142.43612942114399</v>
          </cell>
          <cell r="X141">
            <v>226.10975496360513</v>
          </cell>
          <cell r="Y141">
            <v>310.01779626090797</v>
          </cell>
          <cell r="Z141">
            <v>459.94432301170883</v>
          </cell>
          <cell r="AA141">
            <v>529.66539118036701</v>
          </cell>
          <cell r="AB141">
            <v>557.06838274427173</v>
          </cell>
          <cell r="AC141">
            <v>575.09582269453256</v>
          </cell>
          <cell r="AD141">
            <v>600.9611401419661</v>
          </cell>
        </row>
        <row r="142">
          <cell r="B142">
            <v>1140</v>
          </cell>
          <cell r="C142">
            <v>2166.7355473322855</v>
          </cell>
          <cell r="D142">
            <v>2189.8670561271774</v>
          </cell>
          <cell r="E142">
            <v>2381.8311987745192</v>
          </cell>
          <cell r="F142">
            <v>2629.0275596092984</v>
          </cell>
          <cell r="G142">
            <v>2759.560089456153</v>
          </cell>
          <cell r="H142">
            <v>2733.6920946221462</v>
          </cell>
          <cell r="I142">
            <v>3008.3809294871921</v>
          </cell>
          <cell r="J142">
            <v>3189.4357073801284</v>
          </cell>
          <cell r="K142">
            <v>3410.6832454738833</v>
          </cell>
          <cell r="L142">
            <v>3499.494777453604</v>
          </cell>
          <cell r="M142">
            <v>3713.0081161593466</v>
          </cell>
          <cell r="N142">
            <v>3819.354484003105</v>
          </cell>
          <cell r="O142">
            <v>3852.9915804550196</v>
          </cell>
          <cell r="P142">
            <v>3608.090761119302</v>
          </cell>
          <cell r="Q142">
            <v>6.3045662553893784</v>
          </cell>
          <cell r="R142">
            <v>4.1060050909065673</v>
          </cell>
          <cell r="S142">
            <v>6.3744983899973526</v>
          </cell>
          <cell r="T142">
            <v>9.0791880712735207</v>
          </cell>
          <cell r="U142">
            <v>11.61266917294264</v>
          </cell>
          <cell r="V142">
            <v>13.508313750326023</v>
          </cell>
          <cell r="W142">
            <v>19.397462074818378</v>
          </cell>
          <cell r="X142">
            <v>32.025117643040389</v>
          </cell>
          <cell r="Y142">
            <v>49.335711497845104</v>
          </cell>
          <cell r="Z142">
            <v>67.027571695735347</v>
          </cell>
          <cell r="AA142">
            <v>92.846668661830947</v>
          </cell>
          <cell r="AB142">
            <v>111.78871136995677</v>
          </cell>
          <cell r="AC142">
            <v>116.87380445667826</v>
          </cell>
          <cell r="AD142">
            <v>121.42341046451835</v>
          </cell>
        </row>
        <row r="143">
          <cell r="B143">
            <v>1141</v>
          </cell>
          <cell r="C143">
            <v>2125.8504770058416</v>
          </cell>
          <cell r="D143">
            <v>2173.0557972950237</v>
          </cell>
          <cell r="E143">
            <v>2494.3420349061007</v>
          </cell>
          <cell r="F143">
            <v>2633.0451774006387</v>
          </cell>
          <cell r="G143">
            <v>2821.9797167319789</v>
          </cell>
          <cell r="H143">
            <v>2864.2706861842516</v>
          </cell>
          <cell r="I143">
            <v>3200.7565702039219</v>
          </cell>
          <cell r="J143">
            <v>3284.9099907155419</v>
          </cell>
          <cell r="K143">
            <v>3707.5424678856216</v>
          </cell>
          <cell r="L143">
            <v>3623.2122127367975</v>
          </cell>
          <cell r="M143">
            <v>3839.6269951203776</v>
          </cell>
          <cell r="N143">
            <v>3751.5166311731427</v>
          </cell>
          <cell r="O143">
            <v>3955.8179919423246</v>
          </cell>
          <cell r="P143">
            <v>4106.9687910953935</v>
          </cell>
          <cell r="Q143">
            <v>6.1856026674948268</v>
          </cell>
          <cell r="R143">
            <v>4.0744839471201288</v>
          </cell>
          <cell r="S143">
            <v>6.6756113085564115</v>
          </cell>
          <cell r="T143">
            <v>9.0930626719382186</v>
          </cell>
          <cell r="U143">
            <v>11.875340924220001</v>
          </cell>
          <cell r="V143">
            <v>14.153557077973135</v>
          </cell>
          <cell r="W143">
            <v>20.637863234906085</v>
          </cell>
          <cell r="X143">
            <v>32.983774733580439</v>
          </cell>
          <cell r="Y143">
            <v>53.62979567344707</v>
          </cell>
          <cell r="Z143">
            <v>69.397193538546247</v>
          </cell>
          <cell r="AA143">
            <v>96.012872648852536</v>
          </cell>
          <cell r="AB143">
            <v>109.80316481183318</v>
          </cell>
          <cell r="AC143">
            <v>119.99286497321596</v>
          </cell>
          <cell r="AD143">
            <v>138.21219872291721</v>
          </cell>
        </row>
        <row r="144">
          <cell r="B144">
            <v>1142</v>
          </cell>
          <cell r="C144">
            <v>2930.8559925586164</v>
          </cell>
          <cell r="D144">
            <v>3051.3999415701428</v>
          </cell>
          <cell r="E144">
            <v>3474.9123609500052</v>
          </cell>
          <cell r="F144">
            <v>3683.9928678344695</v>
          </cell>
          <cell r="G144">
            <v>3823.0068227316001</v>
          </cell>
          <cell r="H144">
            <v>4622.5508133288758</v>
          </cell>
          <cell r="I144">
            <v>4799.6369564455381</v>
          </cell>
          <cell r="J144">
            <v>4577.316648150585</v>
          </cell>
          <cell r="K144">
            <v>5218.3670313795001</v>
          </cell>
          <cell r="L144">
            <v>4986.0739741141433</v>
          </cell>
          <cell r="M144">
            <v>5080.469482833535</v>
          </cell>
          <cell r="N144">
            <v>4860.0261696600555</v>
          </cell>
          <cell r="O144">
            <v>6031.6844935180461</v>
          </cell>
          <cell r="P144">
            <v>6206.4337992408155</v>
          </cell>
          <cell r="Q144">
            <v>8.5279330986381296</v>
          </cell>
          <cell r="R144">
            <v>5.7213809666769917</v>
          </cell>
          <cell r="S144">
            <v>9.2999131347572277</v>
          </cell>
          <cell r="T144">
            <v>12.722447118534628</v>
          </cell>
          <cell r="U144">
            <v>16.087822710551649</v>
          </cell>
          <cell r="V144">
            <v>22.841953135875055</v>
          </cell>
          <cell r="W144">
            <v>30.947136688377753</v>
          </cell>
          <cell r="X144">
            <v>45.960827430154183</v>
          </cell>
          <cell r="Y144">
            <v>75.483951988697427</v>
          </cell>
          <cell r="Z144">
            <v>95.500765691486066</v>
          </cell>
          <cell r="AA144">
            <v>127.04110843881206</v>
          </cell>
          <cell r="AB144">
            <v>142.2481377431954</v>
          </cell>
          <cell r="AC144">
            <v>182.96066817684456</v>
          </cell>
          <cell r="AD144">
            <v>208.86568787207949</v>
          </cell>
        </row>
        <row r="145">
          <cell r="B145">
            <v>1143</v>
          </cell>
          <cell r="C145">
            <v>2279.7184281854238</v>
          </cell>
          <cell r="D145">
            <v>2160.0268902538269</v>
          </cell>
          <cell r="E145">
            <v>2413.8839787852185</v>
          </cell>
          <cell r="F145">
            <v>2658.1579601917906</v>
          </cell>
          <cell r="G145">
            <v>2882.6794298386312</v>
          </cell>
          <cell r="H145">
            <v>2756.0099928329537</v>
          </cell>
          <cell r="I145">
            <v>3034.0640747152888</v>
          </cell>
          <cell r="J145">
            <v>3151.0474298411473</v>
          </cell>
          <cell r="K145">
            <v>3739.3069971843502</v>
          </cell>
          <cell r="L145">
            <v>3348.0500530318031</v>
          </cell>
          <cell r="M145">
            <v>3599.3426854600057</v>
          </cell>
          <cell r="N145">
            <v>3277.7338524568295</v>
          </cell>
          <cell r="O145">
            <v>3330.7559391937011</v>
          </cell>
          <cell r="P145">
            <v>3364.4930477814464</v>
          </cell>
          <cell r="Q145">
            <v>6.6333133694247675</v>
          </cell>
          <cell r="R145">
            <v>4.0500547204735051</v>
          </cell>
          <cell r="S145">
            <v>6.4602812929496114</v>
          </cell>
          <cell r="T145">
            <v>9.1797881522857114</v>
          </cell>
          <cell r="U145">
            <v>12.130775002243286</v>
          </cell>
          <cell r="V145">
            <v>13.618595801429183</v>
          </cell>
          <cell r="W145">
            <v>19.563062059395129</v>
          </cell>
          <cell r="X145">
            <v>31.639661024035707</v>
          </cell>
          <cell r="Y145">
            <v>54.0892712507897</v>
          </cell>
          <cell r="Z145">
            <v>64.126875232484878</v>
          </cell>
          <cell r="AA145">
            <v>90.004375768229011</v>
          </cell>
          <cell r="AB145">
            <v>95.936013563158724</v>
          </cell>
          <cell r="AC145">
            <v>101.03269373982711</v>
          </cell>
          <cell r="AD145">
            <v>113.22559419737303</v>
          </cell>
        </row>
        <row r="146">
          <cell r="B146">
            <v>1144</v>
          </cell>
          <cell r="C146">
            <v>2864.9983363141437</v>
          </cell>
          <cell r="D146">
            <v>2835.9184177928237</v>
          </cell>
          <cell r="E146">
            <v>5115.3038508779891</v>
          </cell>
          <cell r="F146">
            <v>4789.833943866267</v>
          </cell>
          <cell r="G146">
            <v>5300.8370365432238</v>
          </cell>
          <cell r="H146">
            <v>5713.7501584823731</v>
          </cell>
          <cell r="I146">
            <v>5462.5744975465932</v>
          </cell>
          <cell r="J146">
            <v>5054.469168165725</v>
          </cell>
          <cell r="K146">
            <v>6118.7170594372537</v>
          </cell>
          <cell r="L146">
            <v>6220.4755940218784</v>
          </cell>
          <cell r="M146">
            <v>5933.5512328737832</v>
          </cell>
          <cell r="N146">
            <v>6272.1954261580649</v>
          </cell>
          <cell r="O146">
            <v>6521.136002829252</v>
          </cell>
          <cell r="P146">
            <v>6115.1910118374981</v>
          </cell>
          <cell r="Q146">
            <v>8.3363065950119086</v>
          </cell>
          <cell r="R146">
            <v>5.3173526805075539</v>
          </cell>
          <cell r="S146">
            <v>13.690095326044071</v>
          </cell>
          <cell r="T146">
            <v>16.541402560646556</v>
          </cell>
          <cell r="U146">
            <v>22.306768053450718</v>
          </cell>
          <cell r="V146">
            <v>28.234024593915823</v>
          </cell>
          <cell r="W146">
            <v>35.221630548326878</v>
          </cell>
          <cell r="X146">
            <v>50.751914941904062</v>
          </cell>
          <cell r="Y146">
            <v>88.507562225819427</v>
          </cell>
          <cell r="Z146">
            <v>119.14387658073916</v>
          </cell>
          <cell r="AA146">
            <v>148.37308405252833</v>
          </cell>
          <cell r="AB146">
            <v>183.58092894688667</v>
          </cell>
          <cell r="AC146">
            <v>197.8073292182134</v>
          </cell>
          <cell r="AD146">
            <v>205.79508594981436</v>
          </cell>
        </row>
        <row r="147">
          <cell r="B147">
            <v>1145</v>
          </cell>
          <cell r="C147">
            <v>889.63778171195804</v>
          </cell>
          <cell r="D147">
            <v>898.02512121767938</v>
          </cell>
          <cell r="E147">
            <v>896.96419917953745</v>
          </cell>
          <cell r="F147">
            <v>985.2953587254176</v>
          </cell>
          <cell r="G147">
            <v>994.62954812284636</v>
          </cell>
          <cell r="H147">
            <v>1020.4886085868318</v>
          </cell>
          <cell r="I147">
            <v>1082.7999751778575</v>
          </cell>
          <cell r="J147">
            <v>1128.7052571599322</v>
          </cell>
          <cell r="K147">
            <v>1140.8179883380515</v>
          </cell>
          <cell r="L147">
            <v>1104.8860576237053</v>
          </cell>
          <cell r="M147">
            <v>1126.0999828181191</v>
          </cell>
          <cell r="N147">
            <v>1128.9331509267863</v>
          </cell>
          <cell r="O147">
            <v>1150.7325415877133</v>
          </cell>
          <cell r="P147">
            <v>1105.1783330755766</v>
          </cell>
          <cell r="Q147">
            <v>2.5885855544329264</v>
          </cell>
          <cell r="R147">
            <v>1.6837988905147661</v>
          </cell>
          <cell r="S147">
            <v>2.4005466241675939</v>
          </cell>
          <cell r="T147">
            <v>3.4026580797617796</v>
          </cell>
          <cell r="U147">
            <v>4.1855598419892903</v>
          </cell>
          <cell r="V147">
            <v>5.0426601922518133</v>
          </cell>
          <cell r="W147">
            <v>6.9816861446156837</v>
          </cell>
          <cell r="X147">
            <v>11.333327259497212</v>
          </cell>
          <cell r="Y147">
            <v>16.501991857170573</v>
          </cell>
          <cell r="Z147">
            <v>21.162434623457052</v>
          </cell>
          <cell r="AA147">
            <v>28.159009814650339</v>
          </cell>
          <cell r="AB147">
            <v>33.042751777430404</v>
          </cell>
          <cell r="AC147">
            <v>34.905472082961602</v>
          </cell>
          <cell r="AD147">
            <v>37.192668161124104</v>
          </cell>
        </row>
        <row r="148">
          <cell r="B148">
            <v>1146</v>
          </cell>
          <cell r="C148">
            <v>9365.6295971462696</v>
          </cell>
          <cell r="D148">
            <v>9303.3415660227984</v>
          </cell>
          <cell r="E148">
            <v>10116.41181063644</v>
          </cell>
          <cell r="F148">
            <v>10729.711051247268</v>
          </cell>
          <cell r="G148">
            <v>12565.771472352935</v>
          </cell>
          <cell r="H148">
            <v>13738.252616277256</v>
          </cell>
          <cell r="I148">
            <v>12461.750124546119</v>
          </cell>
          <cell r="J148">
            <v>11890.654834200812</v>
          </cell>
          <cell r="K148">
            <v>13928.351381470307</v>
          </cell>
          <cell r="L148">
            <v>15083.178355716387</v>
          </cell>
          <cell r="M148">
            <v>13993.309041291388</v>
          </cell>
          <cell r="N148">
            <v>14062.738426187427</v>
          </cell>
          <cell r="O148">
            <v>14470.071366624841</v>
          </cell>
          <cell r="P148">
            <v>13168.109031751856</v>
          </cell>
          <cell r="Q148">
            <v>27.251240877707922</v>
          </cell>
          <cell r="R148">
            <v>17.443783961976653</v>
          </cell>
          <cell r="S148">
            <v>27.074568018351414</v>
          </cell>
          <cell r="T148">
            <v>37.05440980587251</v>
          </cell>
          <cell r="U148">
            <v>52.878771355181094</v>
          </cell>
          <cell r="V148">
            <v>67.886440863985314</v>
          </cell>
          <cell r="W148">
            <v>80.350969871342457</v>
          </cell>
          <cell r="X148">
            <v>119.39404172246664</v>
          </cell>
          <cell r="Y148">
            <v>201.47433107683855</v>
          </cell>
          <cell r="Z148">
            <v>288.89565006666089</v>
          </cell>
          <cell r="AA148">
            <v>349.91362458514675</v>
          </cell>
          <cell r="AB148">
            <v>411.60238296304419</v>
          </cell>
          <cell r="AC148">
            <v>438.9244710411154</v>
          </cell>
          <cell r="AD148">
            <v>443.14758520872698</v>
          </cell>
        </row>
        <row r="149">
          <cell r="B149">
            <v>1147</v>
          </cell>
          <cell r="C149">
            <v>3743.5568935625897</v>
          </cell>
          <cell r="D149">
            <v>3892.9469279905838</v>
          </cell>
          <cell r="E149">
            <v>4376.0998701224098</v>
          </cell>
          <cell r="F149">
            <v>4826.6863952283538</v>
          </cell>
          <cell r="G149">
            <v>5112.8230339747943</v>
          </cell>
          <cell r="H149">
            <v>5151.1737358531518</v>
          </cell>
          <cell r="I149">
            <v>5769.9339201933508</v>
          </cell>
          <cell r="J149">
            <v>5792.7789603271103</v>
          </cell>
          <cell r="K149">
            <v>6394.9653187189078</v>
          </cell>
          <cell r="L149">
            <v>6475.232597049624</v>
          </cell>
          <cell r="M149">
            <v>6777.5119004284443</v>
          </cell>
          <cell r="N149">
            <v>6498.5213218749759</v>
          </cell>
          <cell r="O149">
            <v>6813.8691065846642</v>
          </cell>
          <cell r="P149">
            <v>6832.7524128772993</v>
          </cell>
          <cell r="Q149">
            <v>10.892654849062449</v>
          </cell>
          <cell r="R149">
            <v>7.2992832419823923</v>
          </cell>
          <cell r="S149">
            <v>11.711762609758182</v>
          </cell>
          <cell r="T149">
            <v>16.668670278164729</v>
          </cell>
          <cell r="U149">
            <v>21.515575131053343</v>
          </cell>
          <cell r="V149">
            <v>25.454099656370161</v>
          </cell>
          <cell r="W149">
            <v>37.203425036415474</v>
          </cell>
          <cell r="X149">
            <v>58.165282107846757</v>
          </cell>
          <cell r="Y149">
            <v>92.503507741952518</v>
          </cell>
          <cell r="Z149">
            <v>124.02336472727038</v>
          </cell>
          <cell r="AA149">
            <v>169.47697987301956</v>
          </cell>
          <cell r="AB149">
            <v>190.2052630687424</v>
          </cell>
          <cell r="AC149">
            <v>206.68687925404979</v>
          </cell>
          <cell r="AD149">
            <v>229.94324582174661</v>
          </cell>
        </row>
        <row r="150">
          <cell r="B150">
            <v>1148</v>
          </cell>
          <cell r="C150">
            <v>16405.470510502444</v>
          </cell>
          <cell r="D150">
            <v>10478.360160432969</v>
          </cell>
          <cell r="E150">
            <v>11731.384733300083</v>
          </cell>
          <cell r="F150">
            <v>18203.791007995118</v>
          </cell>
          <cell r="G150">
            <v>17361.941030848815</v>
          </cell>
          <cell r="H150">
            <v>16657.534301443418</v>
          </cell>
          <cell r="I150">
            <v>17952.684231505293</v>
          </cell>
          <cell r="J150">
            <v>17545.62889670406</v>
          </cell>
          <cell r="K150">
            <v>17364.93022446816</v>
          </cell>
          <cell r="L150">
            <v>18110.963088587931</v>
          </cell>
          <cell r="M150">
            <v>17496.876198392154</v>
          </cell>
          <cell r="N150">
            <v>18787.855222241433</v>
          </cell>
          <cell r="O150">
            <v>22662.649486509745</v>
          </cell>
          <cell r="P150">
            <v>22792.190305758912</v>
          </cell>
          <cell r="Q150">
            <v>47.735117426601946</v>
          </cell>
          <cell r="R150">
            <v>19.646946166302655</v>
          </cell>
          <cell r="S150">
            <v>31.396722460154606</v>
          </cell>
          <cell r="T150">
            <v>62.86569403491044</v>
          </cell>
          <cell r="U150">
            <v>73.061818136064019</v>
          </cell>
          <cell r="V150">
            <v>82.311830250881755</v>
          </cell>
          <cell r="W150">
            <v>115.75545773093774</v>
          </cell>
          <cell r="X150">
            <v>176.17562512323977</v>
          </cell>
          <cell r="Y150">
            <v>251.18462374700511</v>
          </cell>
          <cell r="Z150">
            <v>346.88832362894937</v>
          </cell>
          <cell r="AA150">
            <v>437.52305844393544</v>
          </cell>
          <cell r="AB150">
            <v>549.90185736788897</v>
          </cell>
          <cell r="AC150">
            <v>687.43209250506197</v>
          </cell>
          <cell r="AD150">
            <v>767.02767810171304</v>
          </cell>
        </row>
        <row r="151">
          <cell r="B151">
            <v>1149</v>
          </cell>
          <cell r="C151">
            <v>5753.7163961884135</v>
          </cell>
          <cell r="D151">
            <v>5940.4256515458392</v>
          </cell>
          <cell r="E151">
            <v>6823.2813419084359</v>
          </cell>
          <cell r="F151">
            <v>7412.0221028184624</v>
          </cell>
          <cell r="G151">
            <v>8031.5807436262821</v>
          </cell>
          <cell r="H151">
            <v>8112.3167966606898</v>
          </cell>
          <cell r="I151">
            <v>8658.6195676226362</v>
          </cell>
          <cell r="J151">
            <v>8567.3049082887737</v>
          </cell>
          <cell r="K151">
            <v>9703.0360035769081</v>
          </cell>
          <cell r="L151">
            <v>9518.1911263278726</v>
          </cell>
          <cell r="M151">
            <v>9996.2637566543217</v>
          </cell>
          <cell r="N151">
            <v>9594.208003622447</v>
          </cell>
          <cell r="O151">
            <v>10070.967461657972</v>
          </cell>
          <cell r="P151">
            <v>9829.3827384014912</v>
          </cell>
          <cell r="Q151">
            <v>16.74163064299746</v>
          </cell>
          <cell r="R151">
            <v>11.138309925779639</v>
          </cell>
          <cell r="S151">
            <v>18.261158032892084</v>
          </cell>
          <cell r="T151">
            <v>25.596971174362977</v>
          </cell>
          <cell r="U151">
            <v>33.798173291413882</v>
          </cell>
          <cell r="V151">
            <v>40.086343574285792</v>
          </cell>
          <cell r="W151">
            <v>55.829114935876831</v>
          </cell>
          <cell r="X151">
            <v>86.024291675444331</v>
          </cell>
          <cell r="Y151">
            <v>140.35492318465424</v>
          </cell>
          <cell r="Z151">
            <v>182.30666959242566</v>
          </cell>
          <cell r="AA151">
            <v>249.96438462687226</v>
          </cell>
          <cell r="AB151">
            <v>280.81293680186383</v>
          </cell>
          <cell r="AC151">
            <v>305.4852981704106</v>
          </cell>
          <cell r="AD151">
            <v>330.78912196973744</v>
          </cell>
        </row>
        <row r="152">
          <cell r="B152">
            <v>1150</v>
          </cell>
          <cell r="C152">
            <v>3829.0970316836583</v>
          </cell>
          <cell r="D152">
            <v>3728.8207025951833</v>
          </cell>
          <cell r="E152">
            <v>4325.3125360751956</v>
          </cell>
          <cell r="F152">
            <v>4861.007753126165</v>
          </cell>
          <cell r="G152">
            <v>5171.2752324378544</v>
          </cell>
          <cell r="H152">
            <v>5075.5442509341301</v>
          </cell>
          <cell r="I152">
            <v>5250.5172573328118</v>
          </cell>
          <cell r="J152">
            <v>6037.1819434419804</v>
          </cell>
          <cell r="K152">
            <v>6475.9496630291806</v>
          </cell>
          <cell r="L152">
            <v>6093.3329710600228</v>
          </cell>
          <cell r="M152">
            <v>6228.9821263722415</v>
          </cell>
          <cell r="N152">
            <v>6527.6963014962002</v>
          </cell>
          <cell r="O152">
            <v>7310.3582973732682</v>
          </cell>
          <cell r="P152">
            <v>7440.0830644565976</v>
          </cell>
          <cell r="Q152">
            <v>11.1415516140338</v>
          </cell>
          <cell r="R152">
            <v>6.9915462425425234</v>
          </cell>
          <cell r="S152">
            <v>11.57584039189371</v>
          </cell>
          <cell r="T152">
            <v>16.787197017101626</v>
          </cell>
          <cell r="U152">
            <v>21.761551308842055</v>
          </cell>
          <cell r="V152">
            <v>25.080382801764813</v>
          </cell>
          <cell r="W152">
            <v>33.854326217143466</v>
          </cell>
          <cell r="X152">
            <v>60.619331978942306</v>
          </cell>
          <cell r="Y152">
            <v>93.67495051724859</v>
          </cell>
          <cell r="Z152">
            <v>116.70865040721682</v>
          </cell>
          <cell r="AA152">
            <v>155.76056434424734</v>
          </cell>
          <cell r="AB152">
            <v>191.05918573807344</v>
          </cell>
          <cell r="AC152">
            <v>221.74701613403465</v>
          </cell>
          <cell r="AD152">
            <v>250.3818001366939</v>
          </cell>
        </row>
        <row r="153">
          <cell r="B153">
            <v>1151</v>
          </cell>
          <cell r="C153">
            <v>1077.9576375071422</v>
          </cell>
          <cell r="D153">
            <v>899.50538596121589</v>
          </cell>
          <cell r="E153">
            <v>891.49823039153034</v>
          </cell>
          <cell r="F153">
            <v>1024.9135589622538</v>
          </cell>
          <cell r="G153">
            <v>1067.0239802082565</v>
          </cell>
          <cell r="H153">
            <v>1004.5173049009558</v>
          </cell>
          <cell r="I153">
            <v>1157.5751815292331</v>
          </cell>
          <cell r="J153">
            <v>1186.5478860027195</v>
          </cell>
          <cell r="K153">
            <v>1277.6759391320954</v>
          </cell>
          <cell r="L153">
            <v>1210.3867368937624</v>
          </cell>
          <cell r="M153">
            <v>1346.6968538296144</v>
          </cell>
          <cell r="N153">
            <v>1191.103049373904</v>
          </cell>
          <cell r="O153">
            <v>1177.4705079819012</v>
          </cell>
          <cell r="P153">
            <v>1086.5373315959303</v>
          </cell>
          <cell r="Q153">
            <v>3.1365412149785348</v>
          </cell>
          <cell r="R153">
            <v>1.6865743898565391</v>
          </cell>
          <cell r="S153">
            <v>2.3859180437472634</v>
          </cell>
          <cell r="T153">
            <v>3.5394771441648416</v>
          </cell>
          <cell r="U153">
            <v>4.4902071634892211</v>
          </cell>
          <cell r="V153">
            <v>4.9637393139221064</v>
          </cell>
          <cell r="W153">
            <v>7.4638223046746308</v>
          </cell>
          <cell r="X153">
            <v>11.914124981547735</v>
          </cell>
          <cell r="Y153">
            <v>18.481649272007143</v>
          </cell>
          <cell r="Z153">
            <v>23.183141837904756</v>
          </cell>
          <cell r="AA153">
            <v>33.675206911420155</v>
          </cell>
          <cell r="AB153">
            <v>34.862402941655432</v>
          </cell>
          <cell r="AC153">
            <v>35.716521832401888</v>
          </cell>
          <cell r="AD153">
            <v>36.56534082265366</v>
          </cell>
        </row>
        <row r="154">
          <cell r="B154">
            <v>1152</v>
          </cell>
          <cell r="C154">
            <v>5375.3791310471761</v>
          </cell>
          <cell r="D154">
            <v>5422.8364600958303</v>
          </cell>
          <cell r="E154">
            <v>6057.5194492944274</v>
          </cell>
          <cell r="F154">
            <v>6576.3408388542857</v>
          </cell>
          <cell r="G154">
            <v>7050.6292595446457</v>
          </cell>
          <cell r="H154">
            <v>6969.6845611046601</v>
          </cell>
          <cell r="I154">
            <v>7748.6999636849769</v>
          </cell>
          <cell r="J154">
            <v>7639.7951315688388</v>
          </cell>
          <cell r="K154">
            <v>8323.554541477728</v>
          </cell>
          <cell r="L154">
            <v>8041.1118334086341</v>
          </cell>
          <cell r="M154">
            <v>8521.6733752312612</v>
          </cell>
          <cell r="N154">
            <v>8301.5457856858629</v>
          </cell>
          <cell r="O154">
            <v>8722.25913925442</v>
          </cell>
          <cell r="P154">
            <v>8749.1578806440248</v>
          </cell>
          <cell r="Q154">
            <v>15.640779937934491</v>
          </cell>
          <cell r="R154">
            <v>10.167829161138862</v>
          </cell>
          <cell r="S154">
            <v>16.211748337485947</v>
          </cell>
          <cell r="T154">
            <v>22.710996344834044</v>
          </cell>
          <cell r="U154">
            <v>29.670172925387369</v>
          </cell>
          <cell r="V154">
            <v>34.440120735403589</v>
          </cell>
          <cell r="W154">
            <v>49.962128200416061</v>
          </cell>
          <cell r="X154">
            <v>76.711167837959877</v>
          </cell>
          <cell r="Y154">
            <v>120.40065169929544</v>
          </cell>
          <cell r="Z154">
            <v>154.01543199884625</v>
          </cell>
          <cell r="AA154">
            <v>213.09110014358183</v>
          </cell>
          <cell r="AB154">
            <v>242.97799789137443</v>
          </cell>
          <cell r="AC154">
            <v>264.57457478827644</v>
          </cell>
          <cell r="AD154">
            <v>294.43621541015546</v>
          </cell>
        </row>
        <row r="155">
          <cell r="B155">
            <v>1153</v>
          </cell>
          <cell r="C155">
            <v>1036.7117530159601</v>
          </cell>
          <cell r="D155">
            <v>1112.6049728078872</v>
          </cell>
          <cell r="E155">
            <v>1393.0333173822105</v>
          </cell>
          <cell r="F155">
            <v>1475.0300946496448</v>
          </cell>
          <cell r="G155">
            <v>1667.915778540744</v>
          </cell>
          <cell r="H155">
            <v>1642.4822293312102</v>
          </cell>
          <cell r="I155">
            <v>1771.9652774552546</v>
          </cell>
          <cell r="J155">
            <v>1864.643679908469</v>
          </cell>
          <cell r="K155">
            <v>1875.7171124537335</v>
          </cell>
          <cell r="L155">
            <v>1878.1273580260781</v>
          </cell>
          <cell r="M155">
            <v>2143.3477680773499</v>
          </cell>
          <cell r="N155">
            <v>2109.8171589999783</v>
          </cell>
          <cell r="O155">
            <v>2196.1564712874183</v>
          </cell>
          <cell r="P155">
            <v>2309.9631755768291</v>
          </cell>
          <cell r="Q155">
            <v>3.0165277634722094</v>
          </cell>
          <cell r="R155">
            <v>2.0861365395378768</v>
          </cell>
          <cell r="S155">
            <v>3.7281771451454579</v>
          </cell>
          <cell r="T155">
            <v>5.0939274452119898</v>
          </cell>
          <cell r="U155">
            <v>7.0188557294079095</v>
          </cell>
          <cell r="V155">
            <v>8.1161903078948114</v>
          </cell>
          <cell r="W155">
            <v>11.425291568110131</v>
          </cell>
          <cell r="X155">
            <v>18.722883509845705</v>
          </cell>
          <cell r="Y155">
            <v>27.132346116981875</v>
          </cell>
          <cell r="Z155">
            <v>35.972711533924844</v>
          </cell>
          <cell r="AA155">
            <v>53.596085390622989</v>
          </cell>
          <cell r="AB155">
            <v>61.752252224472763</v>
          </cell>
          <cell r="AC155">
            <v>66.616590413416489</v>
          </cell>
          <cell r="AD155">
            <v>77.737403351509926</v>
          </cell>
        </row>
        <row r="156">
          <cell r="B156">
            <v>1154</v>
          </cell>
          <cell r="C156">
            <v>3130.3705655914537</v>
          </cell>
          <cell r="D156">
            <v>3113.1294796127522</v>
          </cell>
          <cell r="E156">
            <v>3394.1571151601875</v>
          </cell>
          <cell r="F156">
            <v>3763.8820540656552</v>
          </cell>
          <cell r="G156">
            <v>3956.5376309237522</v>
          </cell>
          <cell r="H156">
            <v>4060.4025018724083</v>
          </cell>
          <cell r="I156">
            <v>4371.7545068796908</v>
          </cell>
          <cell r="J156">
            <v>4316.9321002896313</v>
          </cell>
          <cell r="K156">
            <v>4777.8111622178794</v>
          </cell>
          <cell r="L156">
            <v>4798.6788763317272</v>
          </cell>
          <cell r="M156">
            <v>5108.5383003703901</v>
          </cell>
          <cell r="N156">
            <v>4973.9328804875986</v>
          </cell>
          <cell r="O156">
            <v>5038.9528870450968</v>
          </cell>
          <cell r="P156">
            <v>5205.660646228418</v>
          </cell>
          <cell r="Q156">
            <v>9.1084621097349991</v>
          </cell>
          <cell r="R156">
            <v>5.8371239734285147</v>
          </cell>
          <cell r="S156">
            <v>9.083787749996171</v>
          </cell>
          <cell r="T156">
            <v>12.9983396035726</v>
          </cell>
          <cell r="U156">
            <v>16.649741657653369</v>
          </cell>
          <cell r="V156">
            <v>20.064143674338183</v>
          </cell>
          <cell r="W156">
            <v>28.188232885145393</v>
          </cell>
          <cell r="X156">
            <v>43.346306698984911</v>
          </cell>
          <cell r="Y156">
            <v>69.111288303647385</v>
          </cell>
          <cell r="Z156">
            <v>91.911493767731429</v>
          </cell>
          <cell r="AA156">
            <v>127.74299114955321</v>
          </cell>
          <cell r="AB156">
            <v>145.58207400732948</v>
          </cell>
          <cell r="AC156">
            <v>152.84787991085466</v>
          </cell>
          <cell r="AD156">
            <v>175.18657684483978</v>
          </cell>
        </row>
        <row r="157">
          <cell r="B157">
            <v>1155</v>
          </cell>
          <cell r="C157">
            <v>2894.6920177436232</v>
          </cell>
          <cell r="D157">
            <v>2952.0238191556955</v>
          </cell>
          <cell r="E157">
            <v>3367.9172166401072</v>
          </cell>
          <cell r="F157">
            <v>3536.0115602895698</v>
          </cell>
          <cell r="G157">
            <v>3818.8990917567794</v>
          </cell>
          <cell r="H157">
            <v>3641.9472357361046</v>
          </cell>
          <cell r="I157">
            <v>3909.655053289749</v>
          </cell>
          <cell r="J157">
            <v>3928.1995394941273</v>
          </cell>
          <cell r="K157">
            <v>4558.7162382895749</v>
          </cell>
          <cell r="L157">
            <v>4344.7844195569969</v>
          </cell>
          <cell r="M157">
            <v>4583.3922226300892</v>
          </cell>
          <cell r="N157">
            <v>4472.3533627632114</v>
          </cell>
          <cell r="O157">
            <v>4534.0628532755354</v>
          </cell>
          <cell r="P157">
            <v>4555.2594215569807</v>
          </cell>
          <cell r="Q157">
            <v>8.4227065168524238</v>
          </cell>
          <cell r="R157">
            <v>5.5350505392628726</v>
          </cell>
          <cell r="S157">
            <v>9.0135618704476936</v>
          </cell>
          <cell r="T157">
            <v>12.211402600449476</v>
          </cell>
          <cell r="U157">
            <v>16.070536723178407</v>
          </cell>
          <cell r="V157">
            <v>17.996381530764847</v>
          </cell>
          <cell r="W157">
            <v>25.208704415878998</v>
          </cell>
          <cell r="X157">
            <v>39.44304382325118</v>
          </cell>
          <cell r="Y157">
            <v>65.942068772073043</v>
          </cell>
          <cell r="Z157">
            <v>83.217826487592632</v>
          </cell>
          <cell r="AA157">
            <v>114.61130321522997</v>
          </cell>
          <cell r="AB157">
            <v>130.90133982284371</v>
          </cell>
          <cell r="AC157">
            <v>137.53291805673592</v>
          </cell>
          <cell r="AD157">
            <v>153.29856456950384</v>
          </cell>
        </row>
        <row r="158">
          <cell r="B158">
            <v>1156</v>
          </cell>
          <cell r="C158">
            <v>3937.8503767895781</v>
          </cell>
          <cell r="D158">
            <v>1634.7030376512814</v>
          </cell>
          <cell r="E158">
            <v>1634.4586524322883</v>
          </cell>
          <cell r="F158">
            <v>1683.2150123287304</v>
          </cell>
          <cell r="G158">
            <v>1463.5307755998026</v>
          </cell>
          <cell r="H158">
            <v>1490.7703895723012</v>
          </cell>
          <cell r="I158">
            <v>1770.6564686298925</v>
          </cell>
          <cell r="J158">
            <v>1646.2218207186604</v>
          </cell>
          <cell r="K158">
            <v>1947.8909488036097</v>
          </cell>
          <cell r="L158">
            <v>2005.580174949408</v>
          </cell>
          <cell r="M158">
            <v>1881.1847414562744</v>
          </cell>
          <cell r="N158">
            <v>1915.1481485843512</v>
          </cell>
          <cell r="O158">
            <v>2469.3286481530749</v>
          </cell>
          <cell r="P158">
            <v>2547.9094281716962</v>
          </cell>
          <cell r="Q158">
            <v>11.457992016998375</v>
          </cell>
          <cell r="R158">
            <v>3.0650714507697425</v>
          </cell>
          <cell r="S158">
            <v>4.3743041294477498</v>
          </cell>
          <cell r="T158">
            <v>5.8128814988895083</v>
          </cell>
          <cell r="U158">
            <v>6.1587710252796448</v>
          </cell>
          <cell r="V158">
            <v>7.3665187793659941</v>
          </cell>
          <cell r="W158">
            <v>11.416852620334499</v>
          </cell>
          <cell r="X158">
            <v>16.529710052804599</v>
          </cell>
          <cell r="Y158">
            <v>28.176344433910145</v>
          </cell>
          <cell r="Z158">
            <v>38.413879007353124</v>
          </cell>
          <cell r="AA158">
            <v>47.040494100063817</v>
          </cell>
          <cell r="AB158">
            <v>56.054483685528737</v>
          </cell>
          <cell r="AC158">
            <v>74.902793722023645</v>
          </cell>
          <cell r="AD158">
            <v>85.745030490123668</v>
          </cell>
        </row>
        <row r="159">
          <cell r="B159">
            <v>1157</v>
          </cell>
          <cell r="C159">
            <v>544.15327985990427</v>
          </cell>
          <cell r="D159">
            <v>556.23641088912655</v>
          </cell>
          <cell r="E159">
            <v>584.17164355511534</v>
          </cell>
          <cell r="F159">
            <v>734.49001735371576</v>
          </cell>
          <cell r="G159">
            <v>859.83770874615254</v>
          </cell>
          <cell r="H159">
            <v>856.62156561379959</v>
          </cell>
          <cell r="I159">
            <v>868.32461180047983</v>
          </cell>
          <cell r="J159">
            <v>800.44127817437118</v>
          </cell>
          <cell r="K159">
            <v>831.83192146845352</v>
          </cell>
          <cell r="L159">
            <v>783.03363948324886</v>
          </cell>
          <cell r="M159">
            <v>800.52734276229035</v>
          </cell>
          <cell r="N159">
            <v>789.16570887952821</v>
          </cell>
          <cell r="O159">
            <v>832.1423618035077</v>
          </cell>
          <cell r="P159">
            <v>682.26097289210111</v>
          </cell>
          <cell r="Q159">
            <v>1.5833267747824924</v>
          </cell>
          <cell r="R159">
            <v>1.0429443780470806</v>
          </cell>
          <cell r="S159">
            <v>1.563419440991507</v>
          </cell>
          <cell r="T159">
            <v>2.5365169640969296</v>
          </cell>
          <cell r="U159">
            <v>3.6183342744523808</v>
          </cell>
          <cell r="V159">
            <v>4.2329247307590876</v>
          </cell>
          <cell r="W159">
            <v>5.5987902199946156</v>
          </cell>
          <cell r="X159">
            <v>8.0372292943745727</v>
          </cell>
          <cell r="Y159">
            <v>12.032492242346517</v>
          </cell>
          <cell r="Z159">
            <v>14.997834472788234</v>
          </cell>
          <cell r="AA159">
            <v>20.017811602595636</v>
          </cell>
          <cell r="AB159">
            <v>23.098096294150945</v>
          </cell>
          <cell r="AC159">
            <v>25.241592576243349</v>
          </cell>
          <cell r="AD159">
            <v>22.960191314505582</v>
          </cell>
        </row>
        <row r="160">
          <cell r="B160">
            <v>1158</v>
          </cell>
          <cell r="C160">
            <v>1219.3329448229229</v>
          </cell>
          <cell r="D160">
            <v>1470.6522449860147</v>
          </cell>
          <cell r="E160">
            <v>1930.8405915224384</v>
          </cell>
          <cell r="F160">
            <v>2134.7421427653599</v>
          </cell>
          <cell r="G160">
            <v>2374.2428220748284</v>
          </cell>
          <cell r="H160">
            <v>2112.8904864271517</v>
          </cell>
          <cell r="I160">
            <v>2287.9449852415855</v>
          </cell>
          <cell r="J160">
            <v>2259.7001325440242</v>
          </cell>
          <cell r="K160">
            <v>2282.7672300411145</v>
          </cell>
          <cell r="L160">
            <v>2535.4712811046866</v>
          </cell>
          <cell r="M160">
            <v>2609.0986144187727</v>
          </cell>
          <cell r="N160">
            <v>2978.3621599205858</v>
          </cell>
          <cell r="O160">
            <v>3880.1382894308972</v>
          </cell>
          <cell r="P160">
            <v>4218.5095192813251</v>
          </cell>
          <cell r="Q160">
            <v>3.5479019797685742</v>
          </cell>
          <cell r="R160">
            <v>2.7574758878490844</v>
          </cell>
          <cell r="S160">
            <v>5.1675115551152428</v>
          </cell>
          <cell r="T160">
            <v>7.3722032038037906</v>
          </cell>
          <cell r="U160">
            <v>9.9911926304247913</v>
          </cell>
          <cell r="V160">
            <v>10.440673866265097</v>
          </cell>
          <cell r="W160">
            <v>14.752229561586677</v>
          </cell>
          <cell r="X160">
            <v>22.689644571064367</v>
          </cell>
          <cell r="Y160">
            <v>33.020347353421741</v>
          </cell>
          <cell r="Z160">
            <v>48.563148078301559</v>
          </cell>
          <cell r="AA160">
            <v>65.242549162417674</v>
          </cell>
          <cell r="AB160">
            <v>87.173701536495756</v>
          </cell>
          <cell r="AC160">
            <v>117.69725270208409</v>
          </cell>
          <cell r="AD160">
            <v>141.9658891145165</v>
          </cell>
        </row>
        <row r="161">
          <cell r="B161">
            <v>1159</v>
          </cell>
          <cell r="C161">
            <v>3083.4792836234224</v>
          </cell>
          <cell r="D161">
            <v>3091.7198216353522</v>
          </cell>
          <cell r="E161">
            <v>3558.8216658762053</v>
          </cell>
          <cell r="F161">
            <v>3791.2509509301362</v>
          </cell>
          <cell r="G161">
            <v>3988.0859403861414</v>
          </cell>
          <cell r="H161">
            <v>3893.3977025128602</v>
          </cell>
          <cell r="I161">
            <v>4852.6505253307314</v>
          </cell>
          <cell r="J161">
            <v>4649.929456171647</v>
          </cell>
          <cell r="K161">
            <v>5330.0610581614956</v>
          </cell>
          <cell r="L161">
            <v>5787.148420384874</v>
          </cell>
          <cell r="M161">
            <v>5845.1520939626635</v>
          </cell>
          <cell r="N161">
            <v>6240.5137007080975</v>
          </cell>
          <cell r="O161">
            <v>6252.5213529612138</v>
          </cell>
          <cell r="P161">
            <v>7324.4372824219008</v>
          </cell>
          <cell r="Q161">
            <v>8.9720222039368132</v>
          </cell>
          <cell r="R161">
            <v>5.7969808220879768</v>
          </cell>
          <cell r="S161">
            <v>9.5244797326895494</v>
          </cell>
          <cell r="T161">
            <v>13.092856437763889</v>
          </cell>
          <cell r="U161">
            <v>16.782501977731972</v>
          </cell>
          <cell r="V161">
            <v>19.238903248762444</v>
          </cell>
          <cell r="W161">
            <v>31.28895799226316</v>
          </cell>
          <cell r="X161">
            <v>46.689932492182898</v>
          </cell>
          <cell r="Y161">
            <v>77.099611926823258</v>
          </cell>
          <cell r="Z161">
            <v>110.84414474922055</v>
          </cell>
          <cell r="AA161">
            <v>146.16259452390275</v>
          </cell>
          <cell r="AB161">
            <v>182.65363631750063</v>
          </cell>
          <cell r="AC161">
            <v>189.6593705717093</v>
          </cell>
          <cell r="AD161">
            <v>246.48996199010227</v>
          </cell>
        </row>
        <row r="162">
          <cell r="B162">
            <v>1160</v>
          </cell>
          <cell r="C162">
            <v>9036.187811941707</v>
          </cell>
          <cell r="D162">
            <v>11827.573932403724</v>
          </cell>
          <cell r="E162">
            <v>9028.4952218694943</v>
          </cell>
          <cell r="F162">
            <v>9038.0474140733895</v>
          </cell>
          <cell r="G162">
            <v>8359.6521534724743</v>
          </cell>
          <cell r="H162">
            <v>9346.4079628027848</v>
          </cell>
          <cell r="I162">
            <v>6444.0069867348448</v>
          </cell>
          <cell r="J162">
            <v>5584.8860194949029</v>
          </cell>
          <cell r="K162">
            <v>5760.6978712447235</v>
          </cell>
          <cell r="L162">
            <v>5452.3332021475844</v>
          </cell>
          <cell r="M162">
            <v>5671.2861639910707</v>
          </cell>
          <cell r="N162">
            <v>3789.1438625640699</v>
          </cell>
          <cell r="O162">
            <v>4297.9330123035461</v>
          </cell>
          <cell r="P162">
            <v>5389.8136768849645</v>
          </cell>
          <cell r="Q162">
            <v>26.292661707918075</v>
          </cell>
          <cell r="R162">
            <v>22.176724675428478</v>
          </cell>
          <cell r="S162">
            <v>24.162975229108238</v>
          </cell>
          <cell r="T162">
            <v>31.212351490774907</v>
          </cell>
          <cell r="U162">
            <v>35.178750131251974</v>
          </cell>
          <cell r="V162">
            <v>46.184503166416945</v>
          </cell>
          <cell r="W162">
            <v>41.549718624350163</v>
          </cell>
          <cell r="X162">
            <v>56.07782949925415</v>
          </cell>
          <cell r="Y162">
            <v>83.328795947010306</v>
          </cell>
          <cell r="Z162">
            <v>104.43126161254307</v>
          </cell>
          <cell r="AA162">
            <v>141.81494111549833</v>
          </cell>
          <cell r="AB162">
            <v>110.90447649348739</v>
          </cell>
          <cell r="AC162">
            <v>130.3703296409866</v>
          </cell>
          <cell r="AD162">
            <v>181.38389573455589</v>
          </cell>
        </row>
        <row r="163">
          <cell r="B163">
            <v>1161</v>
          </cell>
          <cell r="C163">
            <v>8804.3527356169598</v>
          </cell>
          <cell r="D163">
            <v>9681.50813648658</v>
          </cell>
          <cell r="E163">
            <v>8579.924779089295</v>
          </cell>
          <cell r="F163">
            <v>6601.9215157351673</v>
          </cell>
          <cell r="G163">
            <v>6585.6141761031004</v>
          </cell>
          <cell r="H163">
            <v>7261.7021050590183</v>
          </cell>
          <cell r="I163">
            <v>6798.0094834474821</v>
          </cell>
          <cell r="J163">
            <v>8089.6156900740034</v>
          </cell>
          <cell r="K163">
            <v>7399.9168436653454</v>
          </cell>
          <cell r="L163">
            <v>7393.6862449700757</v>
          </cell>
          <cell r="M163">
            <v>9504.1574754146732</v>
          </cell>
          <cell r="N163">
            <v>9832.1218781916032</v>
          </cell>
          <cell r="O163">
            <v>6956.5899144198238</v>
          </cell>
          <cell r="P163">
            <v>9531.4762681957418</v>
          </cell>
          <cell r="Q163">
            <v>25.618089492212199</v>
          </cell>
          <cell r="R163">
            <v>18.152847034636892</v>
          </cell>
          <cell r="S163">
            <v>22.962465484012121</v>
          </cell>
          <cell r="T163">
            <v>22.799337669192969</v>
          </cell>
          <cell r="U163">
            <v>27.713315256272722</v>
          </cell>
          <cell r="V163">
            <v>35.883101315438651</v>
          </cell>
          <cell r="W163">
            <v>43.832258690027579</v>
          </cell>
          <cell r="X163">
            <v>81.227815178131252</v>
          </cell>
          <cell r="Y163">
            <v>107.04018410140968</v>
          </cell>
          <cell r="Z163">
            <v>141.61496627267772</v>
          </cell>
          <cell r="AA163">
            <v>237.65888261576302</v>
          </cell>
          <cell r="AB163">
            <v>287.77643955252864</v>
          </cell>
          <cell r="AC163">
            <v>211.0160669614508</v>
          </cell>
          <cell r="AD163">
            <v>320.76364810926094</v>
          </cell>
        </row>
        <row r="164">
          <cell r="B164">
            <v>1162</v>
          </cell>
          <cell r="C164">
            <v>2818.717596538489</v>
          </cell>
          <cell r="D164">
            <v>2727.0985705170306</v>
          </cell>
          <cell r="E164">
            <v>3113.6566954763002</v>
          </cell>
          <cell r="F164">
            <v>3294.3846978615961</v>
          </cell>
          <cell r="G164">
            <v>4038.5010107710068</v>
          </cell>
          <cell r="H164">
            <v>4091.568315676117</v>
          </cell>
          <cell r="I164">
            <v>4210.3256128953908</v>
          </cell>
          <cell r="J164">
            <v>4215.7929295167323</v>
          </cell>
          <cell r="K164">
            <v>4641.9714456506899</v>
          </cell>
          <cell r="L164">
            <v>4369.7757737265174</v>
          </cell>
          <cell r="M164">
            <v>4847.5774970530329</v>
          </cell>
          <cell r="N164">
            <v>5228.5089642741013</v>
          </cell>
          <cell r="O164">
            <v>5241.2196895959232</v>
          </cell>
          <cell r="P164">
            <v>5397.6341274109172</v>
          </cell>
          <cell r="Q164">
            <v>8.2016431882923886</v>
          </cell>
          <cell r="R164">
            <v>5.1133152501731836</v>
          </cell>
          <cell r="S164">
            <v>8.333084058404383</v>
          </cell>
          <cell r="T164">
            <v>11.376958808091009</v>
          </cell>
          <cell r="U164">
            <v>16.994656638160272</v>
          </cell>
          <cell r="V164">
            <v>20.218146969725016</v>
          </cell>
          <cell r="W164">
            <v>27.14737040056167</v>
          </cell>
          <cell r="X164">
            <v>42.330768484865452</v>
          </cell>
          <cell r="Y164">
            <v>67.146359700147968</v>
          </cell>
          <cell r="Z164">
            <v>83.696498378793407</v>
          </cell>
          <cell r="AA164">
            <v>121.21746239191768</v>
          </cell>
          <cell r="AB164">
            <v>153.03326306854368</v>
          </cell>
          <cell r="AC164">
            <v>158.98329189808021</v>
          </cell>
          <cell r="AD164">
            <v>181.64707807588249</v>
          </cell>
        </row>
        <row r="165">
          <cell r="B165">
            <v>1163</v>
          </cell>
          <cell r="C165">
            <v>2801.1972902554257</v>
          </cell>
          <cell r="D165">
            <v>2674.7303585754612</v>
          </cell>
          <cell r="E165">
            <v>3171.5935429576275</v>
          </cell>
          <cell r="F165">
            <v>3332.2703686512737</v>
          </cell>
          <cell r="G165">
            <v>3901.6257670122418</v>
          </cell>
          <cell r="H165">
            <v>3937.9686885052033</v>
          </cell>
          <cell r="I165">
            <v>4270.3409716069091</v>
          </cell>
          <cell r="J165">
            <v>4297.1987072436659</v>
          </cell>
          <cell r="K165">
            <v>5238.5634944744734</v>
          </cell>
          <cell r="L165">
            <v>4558.3810065401713</v>
          </cell>
          <cell r="M165">
            <v>5331.7868340999166</v>
          </cell>
          <cell r="N165">
            <v>5034.0229906001605</v>
          </cell>
          <cell r="O165">
            <v>5303.6283033651653</v>
          </cell>
          <cell r="P165">
            <v>5395.9904138873917</v>
          </cell>
          <cell r="Q165">
            <v>8.1506642250717558</v>
          </cell>
          <cell r="R165">
            <v>5.0151247485022585</v>
          </cell>
          <cell r="S165">
            <v>8.4881405297367198</v>
          </cell>
          <cell r="T165">
            <v>11.507794686569573</v>
          </cell>
          <cell r="U165">
            <v>16.418663772554776</v>
          </cell>
          <cell r="V165">
            <v>19.459147095584253</v>
          </cell>
          <cell r="W165">
            <v>27.534337899624944</v>
          </cell>
          <cell r="X165">
            <v>43.148163738356764</v>
          </cell>
          <cell r="Y165">
            <v>75.776094883483339</v>
          </cell>
          <cell r="Z165">
            <v>87.308948623341777</v>
          </cell>
          <cell r="AA165">
            <v>133.32549514414868</v>
          </cell>
          <cell r="AB165">
            <v>147.34085183318913</v>
          </cell>
          <cell r="AC165">
            <v>160.87634875267568</v>
          </cell>
          <cell r="AD165">
            <v>181.59176203339157</v>
          </cell>
        </row>
        <row r="166">
          <cell r="B166">
            <v>1164</v>
          </cell>
          <cell r="C166">
            <v>4829.0673166682072</v>
          </cell>
          <cell r="D166">
            <v>4762.616222272959</v>
          </cell>
          <cell r="E166">
            <v>2860.652610085906</v>
          </cell>
          <cell r="F166">
            <v>1996.4382599993428</v>
          </cell>
          <cell r="G166">
            <v>2849.0815119902995</v>
          </cell>
          <cell r="H166">
            <v>4159.1133999656804</v>
          </cell>
          <cell r="I166">
            <v>3543.7484953936319</v>
          </cell>
          <cell r="J166">
            <v>4559.2574103812676</v>
          </cell>
          <cell r="K166">
            <v>2975.779089765721</v>
          </cell>
          <cell r="L166">
            <v>4148.9465564311013</v>
          </cell>
          <cell r="M166">
            <v>3943.0640175551739</v>
          </cell>
          <cell r="N166">
            <v>7690.2322878617388</v>
          </cell>
          <cell r="O166">
            <v>3163.9640416655848</v>
          </cell>
          <cell r="P166">
            <v>2889.5321537728523</v>
          </cell>
          <cell r="Q166">
            <v>14.051172459488487</v>
          </cell>
          <cell r="R166">
            <v>8.9299149005286882</v>
          </cell>
          <cell r="S166">
            <v>7.6559688472955481</v>
          </cell>
          <cell r="T166">
            <v>6.8945790883659726</v>
          </cell>
          <cell r="U166">
            <v>11.989389603040298</v>
          </cell>
          <cell r="V166">
            <v>20.551915426191123</v>
          </cell>
          <cell r="W166">
            <v>22.849409251444108</v>
          </cell>
          <cell r="X166">
            <v>45.779494659354718</v>
          </cell>
          <cell r="Y166">
            <v>43.044800143439723</v>
          </cell>
          <cell r="Z166">
            <v>79.466846061508917</v>
          </cell>
          <cell r="AA166">
            <v>98.599396203049309</v>
          </cell>
          <cell r="AB166">
            <v>225.08545912571529</v>
          </cell>
          <cell r="AC166">
            <v>95.973351353629312</v>
          </cell>
          <cell r="AD166">
            <v>97.241691516967791</v>
          </cell>
        </row>
        <row r="167">
          <cell r="B167">
            <v>1165</v>
          </cell>
          <cell r="C167">
            <v>1997.0005087679012</v>
          </cell>
          <cell r="D167">
            <v>1950.6182367729759</v>
          </cell>
          <cell r="E167">
            <v>2126.9256338972564</v>
          </cell>
          <cell r="F167">
            <v>2292.7191562782482</v>
          </cell>
          <cell r="G167">
            <v>2511.8565932313536</v>
          </cell>
          <cell r="H167">
            <v>2349.0084157372603</v>
          </cell>
          <cell r="I167">
            <v>2579.5440800340457</v>
          </cell>
          <cell r="J167">
            <v>2428.3810054452406</v>
          </cell>
          <cell r="K167">
            <v>2601.4815010329594</v>
          </cell>
          <cell r="L167">
            <v>2545.9581508458346</v>
          </cell>
          <cell r="M167">
            <v>2711.5484472307544</v>
          </cell>
          <cell r="N167">
            <v>2703.098719483939</v>
          </cell>
          <cell r="O167">
            <v>2644.44962333693</v>
          </cell>
          <cell r="P167">
            <v>2662.2582800493165</v>
          </cell>
          <cell r="Q167">
            <v>5.8106869733478961</v>
          </cell>
          <cell r="R167">
            <v>3.6574130782028127</v>
          </cell>
          <cell r="S167">
            <v>5.6922942465015796</v>
          </cell>
          <cell r="T167">
            <v>7.9177672894213575</v>
          </cell>
          <cell r="U167">
            <v>10.570293337159795</v>
          </cell>
          <cell r="V167">
            <v>11.607431116459036</v>
          </cell>
          <cell r="W167">
            <v>16.632404484531786</v>
          </cell>
          <cell r="X167">
            <v>24.383368882951977</v>
          </cell>
          <cell r="Y167">
            <v>37.630565949583108</v>
          </cell>
          <cell r="Z167">
            <v>48.764008333321023</v>
          </cell>
          <cell r="AA167">
            <v>67.804387268872759</v>
          </cell>
          <cell r="AB167">
            <v>79.117014098198098</v>
          </cell>
          <cell r="AC167">
            <v>80.21478420591761</v>
          </cell>
          <cell r="AD167">
            <v>89.593222926772768</v>
          </cell>
        </row>
        <row r="168">
          <cell r="B168">
            <v>1166</v>
          </cell>
          <cell r="C168">
            <v>19083.609018206716</v>
          </cell>
          <cell r="D168">
            <v>11962.381425203121</v>
          </cell>
          <cell r="E168">
            <v>19326.524888009004</v>
          </cell>
          <cell r="F168">
            <v>19634.614274667943</v>
          </cell>
          <cell r="G168">
            <v>19158.920959869254</v>
          </cell>
          <cell r="H168">
            <v>20366.649765361017</v>
          </cell>
          <cell r="I168">
            <v>22258.787615059562</v>
          </cell>
          <cell r="J168">
            <v>20983.558442043017</v>
          </cell>
          <cell r="K168">
            <v>22030.969056000962</v>
          </cell>
          <cell r="L168">
            <v>22784.566344329949</v>
          </cell>
          <cell r="M168">
            <v>21712.676521292706</v>
          </cell>
          <cell r="N168">
            <v>21869.37814582813</v>
          </cell>
          <cell r="O168">
            <v>26084.106695087903</v>
          </cell>
          <cell r="P168">
            <v>22885.734801596427</v>
          </cell>
          <cell r="Q168">
            <v>55.527716612838432</v>
          </cell>
          <cell r="R168">
            <v>22.429488992868638</v>
          </cell>
          <cell r="S168">
            <v>51.723607385042001</v>
          </cell>
          <cell r="T168">
            <v>67.806955866645339</v>
          </cell>
          <cell r="U168">
            <v>80.623796404217941</v>
          </cell>
          <cell r="V168">
            <v>100.64011803477366</v>
          </cell>
          <cell r="W168">
            <v>143.52038478988541</v>
          </cell>
          <cell r="X168">
            <v>210.69586890279007</v>
          </cell>
          <cell r="Y168">
            <v>318.67911944247385</v>
          </cell>
          <cell r="Z168">
            <v>436.40418155219317</v>
          </cell>
          <cell r="AA168">
            <v>542.94243903221877</v>
          </cell>
          <cell r="AB168">
            <v>640.09497197077496</v>
          </cell>
          <cell r="AC168">
            <v>791.21605164494497</v>
          </cell>
          <cell r="AD168">
            <v>770.1757396297578</v>
          </cell>
        </row>
        <row r="169">
          <cell r="B169">
            <v>1167</v>
          </cell>
          <cell r="C169">
            <v>1720.4360358547046</v>
          </cell>
          <cell r="D169">
            <v>1737.3865391900533</v>
          </cell>
          <cell r="E169">
            <v>2023.2873084492926</v>
          </cell>
          <cell r="F169">
            <v>2231.2787849892934</v>
          </cell>
          <cell r="G169">
            <v>2456.2757555464113</v>
          </cell>
          <cell r="H169">
            <v>2357.2234601023497</v>
          </cell>
          <cell r="I169">
            <v>2568.8362074642509</v>
          </cell>
          <cell r="J169">
            <v>2523.0897675031347</v>
          </cell>
          <cell r="K169">
            <v>2801.5031176355801</v>
          </cell>
          <cell r="L169">
            <v>2698.7218128658933</v>
          </cell>
          <cell r="M169">
            <v>2854.7114951104318</v>
          </cell>
          <cell r="N169">
            <v>2796.6067471612378</v>
          </cell>
          <cell r="O169">
            <v>2856.1724315392003</v>
          </cell>
          <cell r="P169">
            <v>2798.8088718749927</v>
          </cell>
          <cell r="Q169">
            <v>5.005965305530677</v>
          </cell>
          <cell r="R169">
            <v>3.2576032206279328</v>
          </cell>
          <cell r="S169">
            <v>5.4149268415192404</v>
          </cell>
          <cell r="T169">
            <v>7.7055866737931993</v>
          </cell>
          <cell r="U169">
            <v>10.336400303680877</v>
          </cell>
          <cell r="V169">
            <v>11.648025079829958</v>
          </cell>
          <cell r="W169">
            <v>16.563362180068705</v>
          </cell>
          <cell r="X169">
            <v>25.334339375855311</v>
          </cell>
          <cell r="Y169">
            <v>40.523889093306572</v>
          </cell>
          <cell r="Z169">
            <v>51.689967067285252</v>
          </cell>
          <cell r="AA169">
            <v>71.384291124523727</v>
          </cell>
          <cell r="AB169">
            <v>81.853901171805234</v>
          </cell>
          <cell r="AC169">
            <v>86.637027693386827</v>
          </cell>
          <cell r="AD169">
            <v>94.188572561292034</v>
          </cell>
        </row>
        <row r="170">
          <cell r="B170">
            <v>1168</v>
          </cell>
          <cell r="C170">
            <v>1921.1389960188858</v>
          </cell>
          <cell r="D170">
            <v>1484.3716422676794</v>
          </cell>
          <cell r="E170">
            <v>1078.1550804646954</v>
          </cell>
          <cell r="F170">
            <v>614.556883106545</v>
          </cell>
          <cell r="G170">
            <v>1013.9551225472861</v>
          </cell>
          <cell r="H170">
            <v>723.10754472982762</v>
          </cell>
          <cell r="I170">
            <v>1153.3888102791718</v>
          </cell>
          <cell r="J170">
            <v>1655.6140486937261</v>
          </cell>
          <cell r="K170">
            <v>1513.5208992580267</v>
          </cell>
          <cell r="L170">
            <v>1288.3400623090192</v>
          </cell>
          <cell r="M170">
            <v>1034.8857904628921</v>
          </cell>
          <cell r="N170">
            <v>806.07868610875278</v>
          </cell>
          <cell r="O170">
            <v>1320.1595366642332</v>
          </cell>
          <cell r="P170">
            <v>1347.2886166162236</v>
          </cell>
          <cell r="Q170">
            <v>5.5899521753477002</v>
          </cell>
          <cell r="R170">
            <v>2.7831997850715524</v>
          </cell>
          <cell r="S170">
            <v>2.8854680500136833</v>
          </cell>
          <cell r="T170">
            <v>2.1223351203854168</v>
          </cell>
          <cell r="U170">
            <v>4.2668849427637152</v>
          </cell>
          <cell r="V170">
            <v>3.5731762215117198</v>
          </cell>
          <cell r="W170">
            <v>7.4368293874020113</v>
          </cell>
          <cell r="X170">
            <v>16.62401739536546</v>
          </cell>
          <cell r="Y170">
            <v>21.893158953076068</v>
          </cell>
          <cell r="Z170">
            <v>24.676220822292912</v>
          </cell>
          <cell r="AA170">
            <v>25.878127675447708</v>
          </cell>
          <cell r="AB170">
            <v>23.593122335279972</v>
          </cell>
          <cell r="AC170">
            <v>40.044745574422819</v>
          </cell>
          <cell r="AD170">
            <v>45.340427816404258</v>
          </cell>
        </row>
        <row r="171">
          <cell r="B171">
            <v>1169</v>
          </cell>
          <cell r="C171">
            <v>2958.7253269043522</v>
          </cell>
          <cell r="D171">
            <v>3007.7154206413757</v>
          </cell>
          <cell r="E171">
            <v>3471.3956026952724</v>
          </cell>
          <cell r="F171">
            <v>3807.8313361330374</v>
          </cell>
          <cell r="G171">
            <v>4124.3090519769239</v>
          </cell>
          <cell r="H171">
            <v>4137.8692819125199</v>
          </cell>
          <cell r="I171">
            <v>4541.8662161480397</v>
          </cell>
          <cell r="J171">
            <v>4432.3921457430051</v>
          </cell>
          <cell r="K171">
            <v>5119.5667806187957</v>
          </cell>
          <cell r="L171">
            <v>5047.022379012551</v>
          </cell>
          <cell r="M171">
            <v>5405.481269658274</v>
          </cell>
          <cell r="N171">
            <v>5282.6664013214331</v>
          </cell>
          <cell r="O171">
            <v>5366.2026210669046</v>
          </cell>
          <cell r="P171">
            <v>5356.1182971568569</v>
          </cell>
          <cell r="Q171">
            <v>8.6090247044377488</v>
          </cell>
          <cell r="R171">
            <v>5.6394724029468506</v>
          </cell>
          <cell r="S171">
            <v>9.2905012293945237</v>
          </cell>
          <cell r="T171">
            <v>13.150115797788882</v>
          </cell>
          <cell r="U171">
            <v>17.355750567120136</v>
          </cell>
          <cell r="V171">
            <v>20.446939371069337</v>
          </cell>
          <cell r="W171">
            <v>29.285080493994514</v>
          </cell>
          <cell r="X171">
            <v>44.505640787506898</v>
          </cell>
          <cell r="Y171">
            <v>74.054801194963261</v>
          </cell>
          <cell r="Z171">
            <v>96.668140938161343</v>
          </cell>
          <cell r="AA171">
            <v>135.16828207766736</v>
          </cell>
          <cell r="AB171">
            <v>154.61839744765879</v>
          </cell>
          <cell r="AC171">
            <v>162.77443194812852</v>
          </cell>
          <cell r="AD171">
            <v>180.24994201931878</v>
          </cell>
        </row>
        <row r="172">
          <cell r="B172">
            <v>1170</v>
          </cell>
          <cell r="C172">
            <v>3112.2518491390515</v>
          </cell>
          <cell r="D172">
            <v>3134.8571012597058</v>
          </cell>
          <cell r="E172">
            <v>3511.782410168465</v>
          </cell>
          <cell r="F172">
            <v>3900.7402569473529</v>
          </cell>
          <cell r="G172">
            <v>5522.7471952543228</v>
          </cell>
          <cell r="H172">
            <v>5141.559534107123</v>
          </cell>
          <cell r="I172">
            <v>5633.6901953751885</v>
          </cell>
          <cell r="J172">
            <v>5714.8533452670263</v>
          </cell>
          <cell r="K172">
            <v>5338.8031817160454</v>
          </cell>
          <cell r="L172">
            <v>5469.145788798869</v>
          </cell>
          <cell r="M172">
            <v>5133.8764365353509</v>
          </cell>
          <cell r="N172">
            <v>5495.1159889460996</v>
          </cell>
          <cell r="O172">
            <v>4916.0397694537778</v>
          </cell>
          <cell r="P172">
            <v>5173.2210778475583</v>
          </cell>
          <cell r="Q172">
            <v>9.0557419480717893</v>
          </cell>
          <cell r="R172">
            <v>5.8778633072826256</v>
          </cell>
          <cell r="S172">
            <v>9.3985885024756115</v>
          </cell>
          <cell r="T172">
            <v>13.470971150745925</v>
          </cell>
          <cell r="U172">
            <v>23.240601409380666</v>
          </cell>
          <cell r="V172">
            <v>25.406591872337071</v>
          </cell>
          <cell r="W172">
            <v>36.324951682463329</v>
          </cell>
          <cell r="X172">
            <v>57.382831160824715</v>
          </cell>
          <cell r="Y172">
            <v>77.226067201184534</v>
          </cell>
          <cell r="Z172">
            <v>104.75328148364562</v>
          </cell>
          <cell r="AA172">
            <v>128.37659103929701</v>
          </cell>
          <cell r="AB172">
            <v>160.83658581721494</v>
          </cell>
          <cell r="AC172">
            <v>149.11952406824156</v>
          </cell>
          <cell r="AD172">
            <v>174.09488506445371</v>
          </cell>
        </row>
        <row r="173">
          <cell r="B173">
            <v>1171</v>
          </cell>
          <cell r="C173">
            <v>7836.1060588073324</v>
          </cell>
          <cell r="D173">
            <v>7978.3020397014798</v>
          </cell>
          <cell r="E173">
            <v>5742.8591916214737</v>
          </cell>
          <cell r="F173">
            <v>5324.965194241775</v>
          </cell>
          <cell r="G173">
            <v>8509.1924577004283</v>
          </cell>
          <cell r="H173">
            <v>9483.4647305432336</v>
          </cell>
          <cell r="I173">
            <v>6007.7946783008738</v>
          </cell>
          <cell r="J173">
            <v>6665.2133801786522</v>
          </cell>
          <cell r="K173">
            <v>8087.7977976691582</v>
          </cell>
          <cell r="L173">
            <v>6264.2556958845335</v>
          </cell>
          <cell r="M173">
            <v>6367.0180408978613</v>
          </cell>
          <cell r="N173">
            <v>10389.583720114273</v>
          </cell>
          <cell r="O173">
            <v>4121.901387359937</v>
          </cell>
          <cell r="P173">
            <v>5104.3783806695819</v>
          </cell>
          <cell r="Q173">
            <v>22.800775061282835</v>
          </cell>
          <cell r="R173">
            <v>14.95933221158154</v>
          </cell>
          <cell r="S173">
            <v>15.369622620531528</v>
          </cell>
          <cell r="T173">
            <v>18.389446050041176</v>
          </cell>
          <cell r="U173">
            <v>35.808039592153932</v>
          </cell>
          <cell r="V173">
            <v>46.861757866712452</v>
          </cell>
          <cell r="W173">
            <v>38.737105491990199</v>
          </cell>
          <cell r="X173">
            <v>66.925394395714022</v>
          </cell>
          <cell r="Y173">
            <v>116.99041807187015</v>
          </cell>
          <cell r="Z173">
            <v>119.98241874269688</v>
          </cell>
          <cell r="AA173">
            <v>159.21226022490433</v>
          </cell>
          <cell r="AB173">
            <v>304.09279384943102</v>
          </cell>
          <cell r="AC173">
            <v>125.03071617901765</v>
          </cell>
          <cell r="AD173">
            <v>171.77811544019605</v>
          </cell>
        </row>
        <row r="174">
          <cell r="B174">
            <v>1172</v>
          </cell>
          <cell r="C174">
            <v>2079.434609033357</v>
          </cell>
          <cell r="D174">
            <v>2050.269979347961</v>
          </cell>
          <cell r="E174">
            <v>3339.518821762525</v>
          </cell>
          <cell r="F174">
            <v>3610.3909384398353</v>
          </cell>
          <cell r="G174">
            <v>3301.4322073350454</v>
          </cell>
          <cell r="H174">
            <v>2835.0548057724141</v>
          </cell>
          <cell r="I174">
            <v>3873.2685819807857</v>
          </cell>
          <cell r="J174">
            <v>3885.918183642636</v>
          </cell>
          <cell r="K174">
            <v>3772.1702068464742</v>
          </cell>
          <cell r="L174">
            <v>3964.1107142630203</v>
          </cell>
          <cell r="M174">
            <v>3581.6449869191006</v>
          </cell>
          <cell r="N174">
            <v>3625.6150271759129</v>
          </cell>
          <cell r="O174">
            <v>3724.4774635446752</v>
          </cell>
          <cell r="P174">
            <v>3584.3499570109734</v>
          </cell>
          <cell r="Q174">
            <v>6.0505460772735464</v>
          </cell>
          <cell r="R174">
            <v>3.84426029396678</v>
          </cell>
          <cell r="S174">
            <v>8.9375592038780383</v>
          </cell>
          <cell r="T174">
            <v>12.468267295679599</v>
          </cell>
          <cell r="U174">
            <v>13.892953506308791</v>
          </cell>
          <cell r="V174">
            <v>14.009189217426041</v>
          </cell>
          <cell r="W174">
            <v>24.974091441726021</v>
          </cell>
          <cell r="X174">
            <v>39.018496812594073</v>
          </cell>
          <cell r="Y174">
            <v>54.564639297041211</v>
          </cell>
          <cell r="Z174">
            <v>75.926592839048737</v>
          </cell>
          <cell r="AA174">
            <v>89.561830990221878</v>
          </cell>
          <cell r="AB174">
            <v>106.11814994107174</v>
          </cell>
          <cell r="AC174">
            <v>112.97555203227807</v>
          </cell>
          <cell r="AD174">
            <v>120.62445899881048</v>
          </cell>
        </row>
        <row r="175">
          <cell r="B175">
            <v>1173</v>
          </cell>
          <cell r="C175">
            <v>1340.6758466511251</v>
          </cell>
          <cell r="D175">
            <v>1801.2561803205117</v>
          </cell>
          <cell r="E175">
            <v>1936.0587408980111</v>
          </cell>
          <cell r="F175">
            <v>2259.7632551958236</v>
          </cell>
          <cell r="G175">
            <v>2061.2666847453365</v>
          </cell>
          <cell r="H175">
            <v>1687.0110648361285</v>
          </cell>
          <cell r="I175">
            <v>2058.9946814501445</v>
          </cell>
          <cell r="J175">
            <v>2332.3623597192122</v>
          </cell>
          <cell r="K175">
            <v>2527.2537299766577</v>
          </cell>
          <cell r="L175">
            <v>1998.5029995279231</v>
          </cell>
          <cell r="M175">
            <v>1933.1444657947086</v>
          </cell>
          <cell r="N175">
            <v>1795.1724802158269</v>
          </cell>
          <cell r="O175">
            <v>2096.8644738666685</v>
          </cell>
          <cell r="P175">
            <v>1979.9186533521199</v>
          </cell>
          <cell r="Q175">
            <v>3.9009743079255594</v>
          </cell>
          <cell r="R175">
            <v>3.3773589249307459</v>
          </cell>
          <cell r="S175">
            <v>5.1814768960724296</v>
          </cell>
          <cell r="T175">
            <v>7.8039560732201547</v>
          </cell>
          <cell r="U175">
            <v>8.674139105944688</v>
          </cell>
          <cell r="V175">
            <v>8.3362258715635988</v>
          </cell>
          <cell r="W175">
            <v>13.276002003007635</v>
          </cell>
          <cell r="X175">
            <v>23.419245850722131</v>
          </cell>
          <cell r="Y175">
            <v>36.556857359721668</v>
          </cell>
          <cell r="Z175">
            <v>38.278326331000201</v>
          </cell>
          <cell r="AA175">
            <v>48.339787599696876</v>
          </cell>
          <cell r="AB175">
            <v>52.542915063438073</v>
          </cell>
          <cell r="AC175">
            <v>63.604740206026385</v>
          </cell>
          <cell r="AD175">
            <v>66.630384668525181</v>
          </cell>
        </row>
        <row r="176">
          <cell r="B176">
            <v>1174</v>
          </cell>
          <cell r="C176">
            <v>2030.5841242008769</v>
          </cell>
          <cell r="D176">
            <v>2147.4342495981396</v>
          </cell>
          <cell r="E176">
            <v>1928.6573176980376</v>
          </cell>
          <cell r="F176">
            <v>1890.4585338767049</v>
          </cell>
          <cell r="G176">
            <v>1623.7807026417327</v>
          </cell>
          <cell r="H176">
            <v>2086.0549824696395</v>
          </cell>
          <cell r="I176">
            <v>1857.0376783960016</v>
          </cell>
          <cell r="J176">
            <v>1722.0246032353414</v>
          </cell>
          <cell r="K176">
            <v>1878.1403850241993</v>
          </cell>
          <cell r="L176">
            <v>1705.6545126182759</v>
          </cell>
          <cell r="M176">
            <v>1911.0723247615119</v>
          </cell>
          <cell r="N176">
            <v>2031.6042025948843</v>
          </cell>
          <cell r="O176">
            <v>1693.0652236500332</v>
          </cell>
          <cell r="P176">
            <v>2260.0430716258725</v>
          </cell>
          <cell r="Q176">
            <v>5.9084054645838933</v>
          </cell>
          <cell r="R176">
            <v>4.0264434941684488</v>
          </cell>
          <cell r="S176">
            <v>5.1616684561224471</v>
          </cell>
          <cell r="T176">
            <v>6.528584497821444</v>
          </cell>
          <cell r="U176">
            <v>6.8331282878145121</v>
          </cell>
          <cell r="V176">
            <v>10.308068439406918</v>
          </cell>
          <cell r="W176">
            <v>11.973822059939561</v>
          </cell>
          <cell r="X176">
            <v>17.290845642448001</v>
          </cell>
          <cell r="Y176">
            <v>27.167398881431872</v>
          </cell>
          <cell r="Z176">
            <v>32.669252964527892</v>
          </cell>
          <cell r="AA176">
            <v>47.787856469719671</v>
          </cell>
          <cell r="AB176">
            <v>59.463036691957932</v>
          </cell>
          <cell r="AC176">
            <v>51.3561916109633</v>
          </cell>
          <cell r="AD176">
            <v>76.057437498714108</v>
          </cell>
        </row>
        <row r="177">
          <cell r="B177">
            <v>1175</v>
          </cell>
          <cell r="C177">
            <v>9198.728657295469</v>
          </cell>
          <cell r="D177">
            <v>9944.8674080110504</v>
          </cell>
          <cell r="E177">
            <v>10624.177002482047</v>
          </cell>
          <cell r="F177">
            <v>10201.518225255604</v>
          </cell>
          <cell r="G177">
            <v>11248.24768974799</v>
          </cell>
          <cell r="H177">
            <v>10619.88327837352</v>
          </cell>
          <cell r="I177">
            <v>11497.054367533396</v>
          </cell>
          <cell r="J177">
            <v>11533.612778522202</v>
          </cell>
          <cell r="K177">
            <v>11334.550756748908</v>
          </cell>
          <cell r="L177">
            <v>13307.105856279319</v>
          </cell>
          <cell r="M177">
            <v>15112.07533588074</v>
          </cell>
          <cell r="N177">
            <v>14160.774303885488</v>
          </cell>
          <cell r="O177">
            <v>21341.745118325398</v>
          </cell>
          <cell r="P177">
            <v>18548.229862370343</v>
          </cell>
          <cell r="Q177">
            <v>26.765607993403378</v>
          </cell>
          <cell r="R177">
            <v>18.646646193170891</v>
          </cell>
          <cell r="S177">
            <v>28.433500758665605</v>
          </cell>
          <cell r="T177">
            <v>35.23032774650131</v>
          </cell>
          <cell r="U177">
            <v>47.334421053357978</v>
          </cell>
          <cell r="V177">
            <v>52.477276280794584</v>
          </cell>
          <cell r="W177">
            <v>74.130797027878018</v>
          </cell>
          <cell r="X177">
            <v>115.80898314606634</v>
          </cell>
          <cell r="Y177">
            <v>163.95486940475189</v>
          </cell>
          <cell r="Z177">
            <v>254.87764622227013</v>
          </cell>
          <cell r="AA177">
            <v>377.88924979633174</v>
          </cell>
          <cell r="AB177">
            <v>414.47179570852029</v>
          </cell>
          <cell r="AC177">
            <v>647.3647537607302</v>
          </cell>
          <cell r="AD177">
            <v>624.20528669576947</v>
          </cell>
        </row>
        <row r="178">
          <cell r="B178">
            <v>1176</v>
          </cell>
          <cell r="C178">
            <v>3441.8699192825197</v>
          </cell>
          <cell r="D178">
            <v>4098.2198499815631</v>
          </cell>
          <cell r="E178">
            <v>3852.8830451956101</v>
          </cell>
          <cell r="F178">
            <v>3531.4333810821563</v>
          </cell>
          <cell r="G178">
            <v>4531.1776697213072</v>
          </cell>
          <cell r="H178">
            <v>4182.70518641937</v>
          </cell>
          <cell r="I178">
            <v>3968.847344766371</v>
          </cell>
          <cell r="J178">
            <v>3751.4493926441055</v>
          </cell>
          <cell r="K178">
            <v>3647.0026393317426</v>
          </cell>
          <cell r="L178">
            <v>4061.7357931194797</v>
          </cell>
          <cell r="M178">
            <v>3529.30236421778</v>
          </cell>
          <cell r="N178">
            <v>3795.3574596738708</v>
          </cell>
          <cell r="O178">
            <v>3936.4273842443376</v>
          </cell>
          <cell r="P178">
            <v>3503.3312254199936</v>
          </cell>
          <cell r="Q178">
            <v>10.014834055436557</v>
          </cell>
          <cell r="R178">
            <v>7.6841703794741196</v>
          </cell>
          <cell r="S178">
            <v>10.311476640781271</v>
          </cell>
          <cell r="T178">
            <v>12.19559213475231</v>
          </cell>
          <cell r="U178">
            <v>19.067918630707805</v>
          </cell>
          <cell r="V178">
            <v>20.668492290854875</v>
          </cell>
          <cell r="W178">
            <v>25.59036493559087</v>
          </cell>
          <cell r="X178">
            <v>37.668295947569362</v>
          </cell>
          <cell r="Y178">
            <v>52.754083887655547</v>
          </cell>
          <cell r="Z178">
            <v>77.796454744404841</v>
          </cell>
          <cell r="AA178">
            <v>88.252962817892737</v>
          </cell>
          <cell r="AB178">
            <v>111.0863423079296</v>
          </cell>
          <cell r="AC178">
            <v>119.40468458271448</v>
          </cell>
          <cell r="AD178">
            <v>117.89792816779715</v>
          </cell>
        </row>
        <row r="179">
          <cell r="B179">
            <v>1177</v>
          </cell>
          <cell r="C179">
            <v>2309.7640004666605</v>
          </cell>
          <cell r="D179">
            <v>2136.0107808354378</v>
          </cell>
          <cell r="E179">
            <v>2610.6325199900689</v>
          </cell>
          <cell r="F179">
            <v>2647.9910111356967</v>
          </cell>
          <cell r="G179">
            <v>3703.580494203437</v>
          </cell>
          <cell r="H179">
            <v>3631.7369624857192</v>
          </cell>
          <cell r="I179">
            <v>3966.0328818880721</v>
          </cell>
          <cell r="J179">
            <v>3426.411441853485</v>
          </cell>
          <cell r="K179">
            <v>3717.4834497135357</v>
          </cell>
          <cell r="L179">
            <v>3928.0296270152244</v>
          </cell>
          <cell r="M179">
            <v>4279.5292226797255</v>
          </cell>
          <cell r="N179">
            <v>4506.5812850655211</v>
          </cell>
          <cell r="O179">
            <v>4060.5686961598844</v>
          </cell>
          <cell r="P179">
            <v>4522.039515939613</v>
          </cell>
          <cell r="Q179">
            <v>6.7207371906480668</v>
          </cell>
          <cell r="R179">
            <v>4.0050244674909043</v>
          </cell>
          <cell r="S179">
            <v>6.9868397072444353</v>
          </cell>
          <cell r="T179">
            <v>9.1446772070793969</v>
          </cell>
          <cell r="U179">
            <v>15.58525766439241</v>
          </cell>
          <cell r="V179">
            <v>17.94592830861372</v>
          </cell>
          <cell r="W179">
            <v>25.572217819842439</v>
          </cell>
          <cell r="X179">
            <v>34.404590525185135</v>
          </cell>
          <cell r="Y179">
            <v>53.773592495423465</v>
          </cell>
          <cell r="Z179">
            <v>75.235513750163378</v>
          </cell>
          <cell r="AA179">
            <v>107.01297151425759</v>
          </cell>
          <cell r="AB179">
            <v>131.90315710455243</v>
          </cell>
          <cell r="AC179">
            <v>123.17029556598575</v>
          </cell>
          <cell r="AD179">
            <v>152.18061202827707</v>
          </cell>
        </row>
        <row r="180">
          <cell r="B180">
            <v>1178</v>
          </cell>
          <cell r="C180">
            <v>4671.4246196449485</v>
          </cell>
          <cell r="D180">
            <v>5039.8607142604915</v>
          </cell>
          <cell r="E180">
            <v>4331.913095322604</v>
          </cell>
          <cell r="F180">
            <v>4160.2627704846236</v>
          </cell>
          <cell r="G180">
            <v>3337.0891935038685</v>
          </cell>
          <cell r="H180">
            <v>3771.1096976292069</v>
          </cell>
          <cell r="I180">
            <v>3586.1510036165137</v>
          </cell>
          <cell r="J180">
            <v>3104.5763527637209</v>
          </cell>
          <cell r="K180">
            <v>2793.0387529018899</v>
          </cell>
          <cell r="L180">
            <v>3060.7842402606429</v>
          </cell>
          <cell r="M180">
            <v>2420.2068530296101</v>
          </cell>
          <cell r="N180">
            <v>2153.5539816399196</v>
          </cell>
          <cell r="O180">
            <v>3017.5684125583521</v>
          </cell>
          <cell r="P180">
            <v>3362.425253083301</v>
          </cell>
          <cell r="Q180">
            <v>13.592478351993424</v>
          </cell>
          <cell r="R180">
            <v>9.449748875080477</v>
          </cell>
          <cell r="S180">
            <v>11.593505478452885</v>
          </cell>
          <cell r="T180">
            <v>14.367216494588826</v>
          </cell>
          <cell r="U180">
            <v>14.043003793550165</v>
          </cell>
          <cell r="V180">
            <v>18.634627170589813</v>
          </cell>
          <cell r="W180">
            <v>23.122812475440323</v>
          </cell>
          <cell r="X180">
            <v>31.173045030817949</v>
          </cell>
          <cell r="Y180">
            <v>40.401451614813652</v>
          </cell>
          <cell r="Z180">
            <v>58.624729612692505</v>
          </cell>
          <cell r="AA180">
            <v>60.519163100770676</v>
          </cell>
          <cell r="AB180">
            <v>63.032385572349632</v>
          </cell>
          <cell r="AC180">
            <v>91.532694328479337</v>
          </cell>
          <cell r="AD180">
            <v>113.15600651208116</v>
          </cell>
        </row>
        <row r="181">
          <cell r="B181">
            <v>1179</v>
          </cell>
          <cell r="C181">
            <v>1291.2801577954833</v>
          </cell>
          <cell r="D181">
            <v>1165.1066637040005</v>
          </cell>
          <cell r="E181">
            <v>1874.0009262178303</v>
          </cell>
          <cell r="F181">
            <v>1663.1724084569205</v>
          </cell>
          <cell r="G181">
            <v>1233.7285967782152</v>
          </cell>
          <cell r="H181">
            <v>1189.0836837169015</v>
          </cell>
          <cell r="I181">
            <v>1360.628119808049</v>
          </cell>
          <cell r="J181">
            <v>1281.3031962398863</v>
          </cell>
          <cell r="K181">
            <v>1197.5471193673679</v>
          </cell>
          <cell r="L181">
            <v>1268.8179843509406</v>
          </cell>
          <cell r="M181">
            <v>1852.4770308318828</v>
          </cell>
          <cell r="N181">
            <v>1351.0332714398783</v>
          </cell>
          <cell r="O181">
            <v>1103.7241985894875</v>
          </cell>
          <cell r="P181">
            <v>1230.3682859341932</v>
          </cell>
          <cell r="Q181">
            <v>3.757247311105659</v>
          </cell>
          <cell r="R181">
            <v>2.1845773145143679</v>
          </cell>
          <cell r="S181">
            <v>5.0153914740790082</v>
          </cell>
          <cell r="T181">
            <v>5.7436655755626171</v>
          </cell>
          <cell r="U181">
            <v>5.1917267894708772</v>
          </cell>
          <cell r="V181">
            <v>5.8757588342302016</v>
          </cell>
          <cell r="W181">
            <v>8.7730686274517016</v>
          </cell>
          <cell r="X181">
            <v>12.865562864627286</v>
          </cell>
          <cell r="Y181">
            <v>17.322581703999617</v>
          </cell>
          <cell r="Z181">
            <v>24.302304710625791</v>
          </cell>
          <cell r="AA181">
            <v>46.322635368545704</v>
          </cell>
          <cell r="AB181">
            <v>39.543401657210055</v>
          </cell>
          <cell r="AC181">
            <v>33.479555681982013</v>
          </cell>
          <cell r="AD181">
            <v>41.405697166877232</v>
          </cell>
        </row>
        <row r="182">
          <cell r="B182">
            <v>1180</v>
          </cell>
          <cell r="C182">
            <v>2884.052403770766</v>
          </cell>
          <cell r="D182">
            <v>2798.4795988149622</v>
          </cell>
          <cell r="E182">
            <v>3128.7002471412047</v>
          </cell>
          <cell r="F182">
            <v>3056.5191866725718</v>
          </cell>
          <cell r="G182">
            <v>4371.1753674422162</v>
          </cell>
          <cell r="H182">
            <v>3801.5492262955981</v>
          </cell>
          <cell r="I182">
            <v>3824.5285708414185</v>
          </cell>
          <cell r="J182">
            <v>3841.8442098138084</v>
          </cell>
          <cell r="K182">
            <v>4624.8357064037637</v>
          </cell>
          <cell r="L182">
            <v>5037.5782806669222</v>
          </cell>
          <cell r="M182">
            <v>4822.8301785578678</v>
          </cell>
          <cell r="N182">
            <v>5163.4851577765512</v>
          </cell>
          <cell r="O182">
            <v>6157.5903856193781</v>
          </cell>
          <cell r="P182">
            <v>5135.3812057958667</v>
          </cell>
          <cell r="Q182">
            <v>8.3917483543271292</v>
          </cell>
          <cell r="R182">
            <v>5.2471548203723835</v>
          </cell>
          <cell r="S182">
            <v>8.3733451381639892</v>
          </cell>
          <cell r="T182">
            <v>10.555504615318792</v>
          </cell>
          <cell r="U182">
            <v>18.394603412686077</v>
          </cell>
          <cell r="V182">
            <v>18.785041587943748</v>
          </cell>
          <cell r="W182">
            <v>24.659825216882194</v>
          </cell>
          <cell r="X182">
            <v>38.575950128364504</v>
          </cell>
          <cell r="Y182">
            <v>66.898490335875991</v>
          </cell>
          <cell r="Z182">
            <v>96.487253404611778</v>
          </cell>
          <cell r="AA182">
            <v>120.59863635957218</v>
          </cell>
          <cell r="AB182">
            <v>151.13008085092667</v>
          </cell>
          <cell r="AC182">
            <v>186.77980463383543</v>
          </cell>
          <cell r="AD182">
            <v>172.82145636760123</v>
          </cell>
        </row>
        <row r="183">
          <cell r="B183">
            <v>1181</v>
          </cell>
          <cell r="C183">
            <v>7383.5754231042829</v>
          </cell>
          <cell r="D183">
            <v>7884.4976799602446</v>
          </cell>
          <cell r="E183">
            <v>7322.2712078834902</v>
          </cell>
          <cell r="F183">
            <v>8632.1103192070277</v>
          </cell>
          <cell r="G183">
            <v>8244.9598846133322</v>
          </cell>
          <cell r="H183">
            <v>8640.8577046170813</v>
          </cell>
          <cell r="I183">
            <v>5178.5066691320608</v>
          </cell>
          <cell r="J183">
            <v>4912.4081979008579</v>
          </cell>
          <cell r="K183">
            <v>5136.2201572645909</v>
          </cell>
          <cell r="L183">
            <v>5198.5204355822725</v>
          </cell>
          <cell r="M183">
            <v>4938.7980203818252</v>
          </cell>
          <cell r="N183">
            <v>6308.9913228918622</v>
          </cell>
          <cell r="O183">
            <v>5488.6176619896605</v>
          </cell>
          <cell r="P183">
            <v>6795.2362684040099</v>
          </cell>
          <cell r="Q183">
            <v>21.48404336373164</v>
          </cell>
          <cell r="R183">
            <v>14.783448850274713</v>
          </cell>
          <cell r="S183">
            <v>19.596605355489732</v>
          </cell>
          <cell r="T183">
            <v>29.810472223314584</v>
          </cell>
          <cell r="U183">
            <v>34.696106763548435</v>
          </cell>
          <cell r="V183">
            <v>42.698084826566081</v>
          </cell>
          <cell r="W183">
            <v>33.390015783608185</v>
          </cell>
          <cell r="X183">
            <v>49.325481019850208</v>
          </cell>
          <cell r="Y183">
            <v>74.295693158986097</v>
          </cell>
          <cell r="Z183">
            <v>99.569858898683776</v>
          </cell>
          <cell r="AA183">
            <v>123.49850284206022</v>
          </cell>
          <cell r="AB183">
            <v>184.65790828902459</v>
          </cell>
          <cell r="AC183">
            <v>166.48767950048185</v>
          </cell>
          <cell r="AD183">
            <v>228.68071155888535</v>
          </cell>
        </row>
        <row r="184">
          <cell r="B184">
            <v>1182</v>
          </cell>
          <cell r="C184">
            <v>1806.0548144884224</v>
          </cell>
          <cell r="D184">
            <v>1691.6994364147045</v>
          </cell>
          <cell r="E184">
            <v>1872.8321639120056</v>
          </cell>
          <cell r="F184">
            <v>2130.1127792765938</v>
          </cell>
          <cell r="G184">
            <v>2253.0859358767461</v>
          </cell>
          <cell r="H184">
            <v>2069.8250157270322</v>
          </cell>
          <cell r="I184">
            <v>2256.4526218840315</v>
          </cell>
          <cell r="J184">
            <v>2328.3314003681144</v>
          </cell>
          <cell r="K184">
            <v>2502.4978091001353</v>
          </cell>
          <cell r="L184">
            <v>2301.7600704703041</v>
          </cell>
          <cell r="M184">
            <v>2363.6311638474735</v>
          </cell>
          <cell r="N184">
            <v>2190.9127859441269</v>
          </cell>
          <cell r="O184">
            <v>2215.700683954376</v>
          </cell>
          <cell r="P184">
            <v>2245.2702213529064</v>
          </cell>
          <cell r="Q184">
            <v>5.2550908913763452</v>
          </cell>
          <cell r="R184">
            <v>3.1719398119477202</v>
          </cell>
          <cell r="S184">
            <v>5.0122635137766132</v>
          </cell>
          <cell r="T184">
            <v>7.3562159762788575</v>
          </cell>
          <cell r="U184">
            <v>9.4813451214620628</v>
          </cell>
          <cell r="V184">
            <v>10.227869398941536</v>
          </cell>
          <cell r="W184">
            <v>14.549172854941922</v>
          </cell>
          <cell r="X184">
            <v>23.378770995833371</v>
          </cell>
          <cell r="Y184">
            <v>36.198761669701675</v>
          </cell>
          <cell r="Z184">
            <v>44.086760507209988</v>
          </cell>
          <cell r="AA184">
            <v>59.104443794085718</v>
          </cell>
          <cell r="AB184">
            <v>64.125840659847157</v>
          </cell>
          <cell r="AC184">
            <v>67.209430143740533</v>
          </cell>
          <cell r="AD184">
            <v>75.560285408818032</v>
          </cell>
        </row>
        <row r="185">
          <cell r="B185">
            <v>1183</v>
          </cell>
          <cell r="C185">
            <v>10120.795210264647</v>
          </cell>
          <cell r="D185">
            <v>10439.786614897581</v>
          </cell>
          <cell r="E185">
            <v>11931.309534696595</v>
          </cell>
          <cell r="F185">
            <v>12918.415900363272</v>
          </cell>
          <cell r="G185">
            <v>14218.109859324297</v>
          </cell>
          <cell r="H185">
            <v>14383.272833308598</v>
          </cell>
          <cell r="I185">
            <v>15584.007615895012</v>
          </cell>
          <cell r="J185">
            <v>17070.039157099891</v>
          </cell>
          <cell r="K185">
            <v>16291.998891274243</v>
          </cell>
          <cell r="L185">
            <v>18165.050893517564</v>
          </cell>
          <cell r="M185">
            <v>17627.795628333424</v>
          </cell>
          <cell r="N185">
            <v>18148.205331289573</v>
          </cell>
          <cell r="O185">
            <v>21496.188130378661</v>
          </cell>
          <cell r="P185">
            <v>19551.78858979321</v>
          </cell>
          <cell r="Q185">
            <v>29.448551780535134</v>
          </cell>
          <cell r="R185">
            <v>19.574620691612548</v>
          </cell>
          <cell r="S185">
            <v>31.931781504338037</v>
          </cell>
          <cell r="T185">
            <v>44.612969960557876</v>
          </cell>
          <cell r="U185">
            <v>59.832074935330198</v>
          </cell>
          <cell r="V185">
            <v>71.073755003753917</v>
          </cell>
          <cell r="W185">
            <v>100.48268613194958</v>
          </cell>
          <cell r="X185">
            <v>171.40022948651207</v>
          </cell>
          <cell r="Y185">
            <v>235.6646159064357</v>
          </cell>
          <cell r="Z185">
            <v>347.92429437711087</v>
          </cell>
          <cell r="AA185">
            <v>440.79680106794194</v>
          </cell>
          <cell r="AB185">
            <v>531.17994052646077</v>
          </cell>
          <cell r="AC185">
            <v>652.04951416404322</v>
          </cell>
          <cell r="AD185">
            <v>657.97814091502255</v>
          </cell>
        </row>
        <row r="186">
          <cell r="B186">
            <v>1184</v>
          </cell>
          <cell r="C186">
            <v>8653.2903962499604</v>
          </cell>
          <cell r="D186">
            <v>8199.6576673725049</v>
          </cell>
          <cell r="E186">
            <v>8920.3159556113533</v>
          </cell>
          <cell r="F186">
            <v>11515.12972487047</v>
          </cell>
          <cell r="G186">
            <v>8573.3769592564713</v>
          </cell>
          <cell r="H186">
            <v>7450.1834812092948</v>
          </cell>
          <cell r="I186">
            <v>7291.6835699640787</v>
          </cell>
          <cell r="J186">
            <v>6878.2479264142885</v>
          </cell>
          <cell r="K186">
            <v>6486.9304368247431</v>
          </cell>
          <cell r="L186">
            <v>6579.3499662562408</v>
          </cell>
          <cell r="M186">
            <v>6175.7553912048043</v>
          </cell>
          <cell r="N186">
            <v>7203.2644738803856</v>
          </cell>
          <cell r="O186">
            <v>9153.0612570444846</v>
          </cell>
          <cell r="P186">
            <v>9066.8953039279095</v>
          </cell>
          <cell r="Q186">
            <v>25.178542299475207</v>
          </cell>
          <cell r="R186">
            <v>15.374374454248741</v>
          </cell>
          <cell r="S186">
            <v>23.873454897462388</v>
          </cell>
          <cell r="T186">
            <v>39.766805811936059</v>
          </cell>
          <cell r="U186">
            <v>36.078138216006487</v>
          </cell>
          <cell r="V186">
            <v>36.814466471792542</v>
          </cell>
          <cell r="W186">
            <v>47.015374324309519</v>
          </cell>
          <cell r="X186">
            <v>69.064473854014821</v>
          </cell>
          <cell r="Y186">
            <v>93.833787984410037</v>
          </cell>
          <cell r="Z186">
            <v>126.01757671302047</v>
          </cell>
          <cell r="AA186">
            <v>154.42958824900691</v>
          </cell>
          <cell r="AB186">
            <v>210.83239499364137</v>
          </cell>
          <cell r="AC186">
            <v>277.6422084497475</v>
          </cell>
          <cell r="AD186">
            <v>305.12906215976699</v>
          </cell>
        </row>
        <row r="187">
          <cell r="B187">
            <v>1185</v>
          </cell>
          <cell r="C187">
            <v>966.57559905967548</v>
          </cell>
          <cell r="D187">
            <v>1129.1811799640143</v>
          </cell>
          <cell r="E187">
            <v>1111.4230211112204</v>
          </cell>
          <cell r="F187">
            <v>1080.1417202138259</v>
          </cell>
          <cell r="G187">
            <v>1780.6704014231179</v>
          </cell>
          <cell r="H187">
            <v>2494.5329211048856</v>
          </cell>
          <cell r="I187">
            <v>1983.7682215433447</v>
          </cell>
          <cell r="J187">
            <v>2148.481829881709</v>
          </cell>
          <cell r="K187">
            <v>1976.2589319517153</v>
          </cell>
          <cell r="L187">
            <v>2151.5268820461688</v>
          </cell>
          <cell r="M187">
            <v>2016.8271288521435</v>
          </cell>
          <cell r="N187">
            <v>2102.444128818815</v>
          </cell>
          <cell r="O187">
            <v>2295.2561045350799</v>
          </cell>
          <cell r="P187">
            <v>2306.1170645415527</v>
          </cell>
          <cell r="Q187">
            <v>2.812452083789009</v>
          </cell>
          <cell r="R187">
            <v>2.1172169609637099</v>
          </cell>
          <cell r="S187">
            <v>2.9745030891881266</v>
          </cell>
          <cell r="T187">
            <v>3.7302042672035078</v>
          </cell>
          <cell r="U187">
            <v>7.4933451736696446</v>
          </cell>
          <cell r="V187">
            <v>12.326528443013878</v>
          </cell>
          <cell r="W187">
            <v>12.790956246746397</v>
          </cell>
          <cell r="X187">
            <v>21.572901813535747</v>
          </cell>
          <cell r="Y187">
            <v>28.586688793571213</v>
          </cell>
          <cell r="Z187">
            <v>41.209269198163106</v>
          </cell>
          <cell r="AA187">
            <v>50.432337964943606</v>
          </cell>
          <cell r="AB187">
            <v>61.536450955882458</v>
          </cell>
          <cell r="AC187">
            <v>69.622605587876819</v>
          </cell>
          <cell r="AD187">
            <v>77.607969822852311</v>
          </cell>
        </row>
        <row r="188">
          <cell r="B188">
            <v>1186</v>
          </cell>
          <cell r="C188">
            <v>5471.93731376091</v>
          </cell>
          <cell r="D188">
            <v>5245.413117253629</v>
          </cell>
          <cell r="E188">
            <v>5760.7210278377579</v>
          </cell>
          <cell r="F188">
            <v>5999.0905968143315</v>
          </cell>
          <cell r="G188">
            <v>6651.1610706330794</v>
          </cell>
          <cell r="H188">
            <v>6663.6387744453405</v>
          </cell>
          <cell r="I188">
            <v>7036.3074184984334</v>
          </cell>
          <cell r="J188">
            <v>6834.2323042599483</v>
          </cell>
          <cell r="K188">
            <v>7506.2071215021861</v>
          </cell>
          <cell r="L188">
            <v>7365.8927827968264</v>
          </cell>
          <cell r="M188">
            <v>7734.8983855556053</v>
          </cell>
          <cell r="N188">
            <v>7517.9558439432758</v>
          </cell>
          <cell r="O188">
            <v>7733.5517471691674</v>
          </cell>
          <cell r="P188">
            <v>7684.0951190816922</v>
          </cell>
          <cell r="Q188">
            <v>15.921735987770958</v>
          </cell>
          <cell r="R188">
            <v>9.8351600400077803</v>
          </cell>
          <cell r="S188">
            <v>15.417426279439717</v>
          </cell>
          <cell r="T188">
            <v>20.717497458710621</v>
          </cell>
          <cell r="U188">
            <v>27.989147047143568</v>
          </cell>
          <cell r="V188">
            <v>32.927820752427323</v>
          </cell>
          <cell r="W188">
            <v>45.36875797851571</v>
          </cell>
          <cell r="X188">
            <v>68.622513078833634</v>
          </cell>
          <cell r="Y188">
            <v>108.57767852847006</v>
          </cell>
          <cell r="Z188">
            <v>141.08262420704796</v>
          </cell>
          <cell r="AA188">
            <v>193.41717687368282</v>
          </cell>
          <cell r="AB188">
            <v>220.04309876201884</v>
          </cell>
          <cell r="AC188">
            <v>234.58385407307631</v>
          </cell>
          <cell r="AD188">
            <v>258.59356026931374</v>
          </cell>
        </row>
        <row r="189">
          <cell r="B189">
            <v>1187</v>
          </cell>
          <cell r="C189">
            <v>3129.9083053762274</v>
          </cell>
          <cell r="D189">
            <v>3181.0967744111867</v>
          </cell>
          <cell r="E189">
            <v>3548.4166632559882</v>
          </cell>
          <cell r="F189">
            <v>3762.3670207890987</v>
          </cell>
          <cell r="G189">
            <v>3998.7047268372244</v>
          </cell>
          <cell r="H189">
            <v>4203.657846417942</v>
          </cell>
          <cell r="I189">
            <v>4647.6027111049816</v>
          </cell>
          <cell r="J189">
            <v>4705.5771066641837</v>
          </cell>
          <cell r="K189">
            <v>5032.1302525227857</v>
          </cell>
          <cell r="L189">
            <v>4918.8789062737505</v>
          </cell>
          <cell r="M189">
            <v>5173.5454881999876</v>
          </cell>
          <cell r="N189">
            <v>4962.5653515839322</v>
          </cell>
          <cell r="O189">
            <v>5183.0879740540795</v>
          </cell>
          <cell r="P189">
            <v>5416.0911970625948</v>
          </cell>
          <cell r="Q189">
            <v>9.1071170678088116</v>
          </cell>
          <cell r="R189">
            <v>5.9645627865184148</v>
          </cell>
          <cell r="S189">
            <v>9.4966328086570577</v>
          </cell>
          <cell r="T189">
            <v>12.993107527552015</v>
          </cell>
          <cell r="U189">
            <v>16.82718752545594</v>
          </cell>
          <cell r="V189">
            <v>20.772028130067135</v>
          </cell>
          <cell r="W189">
            <v>29.966849092760739</v>
          </cell>
          <cell r="X189">
            <v>47.248690440950639</v>
          </cell>
          <cell r="Y189">
            <v>72.790027243807742</v>
          </cell>
          <cell r="Z189">
            <v>94.21374498887225</v>
          </cell>
          <cell r="AA189">
            <v>129.36854666686654</v>
          </cell>
          <cell r="AB189">
            <v>145.24935772950718</v>
          </cell>
          <cell r="AC189">
            <v>157.21996731947669</v>
          </cell>
          <cell r="AD189">
            <v>182.26821553961761</v>
          </cell>
        </row>
        <row r="190">
          <cell r="B190">
            <v>1188</v>
          </cell>
          <cell r="C190">
            <v>3679.4673774885409</v>
          </cell>
          <cell r="D190">
            <v>3527.1429135814078</v>
          </cell>
          <cell r="E190">
            <v>3842.3885818651702</v>
          </cell>
          <cell r="F190">
            <v>4013.4518067916174</v>
          </cell>
          <cell r="G190">
            <v>4489.8276557065719</v>
          </cell>
          <cell r="H190">
            <v>4523.7814201253304</v>
          </cell>
          <cell r="I190">
            <v>5154.9004595937167</v>
          </cell>
          <cell r="J190">
            <v>4987.4642331398409</v>
          </cell>
          <cell r="K190">
            <v>5627.5974131278417</v>
          </cell>
          <cell r="L190">
            <v>5328.6057765215801</v>
          </cell>
          <cell r="M190">
            <v>5819.3339078092586</v>
          </cell>
          <cell r="N190">
            <v>5653.7344042365603</v>
          </cell>
          <cell r="O190">
            <v>5854.6487517920377</v>
          </cell>
          <cell r="P190">
            <v>5939.4323088620167</v>
          </cell>
          <cell r="Q190">
            <v>10.706173115810707</v>
          </cell>
          <cell r="R190">
            <v>6.6133999865420163</v>
          </cell>
          <cell r="S190">
            <v>10.283390292916573</v>
          </cell>
          <cell r="T190">
            <v>13.860213688390857</v>
          </cell>
          <cell r="U190">
            <v>18.893911173909039</v>
          </cell>
          <cell r="V190">
            <v>22.353892335264952</v>
          </cell>
          <cell r="W190">
            <v>33.23780748120803</v>
          </cell>
          <cell r="X190">
            <v>50.079118521552054</v>
          </cell>
          <cell r="Y190">
            <v>81.403490860236374</v>
          </cell>
          <cell r="Z190">
            <v>102.0614484197055</v>
          </cell>
          <cell r="AA190">
            <v>145.51699060916795</v>
          </cell>
          <cell r="AB190">
            <v>165.47918925167818</v>
          </cell>
          <cell r="AC190">
            <v>177.59059657708127</v>
          </cell>
          <cell r="AD190">
            <v>199.88026214214418</v>
          </cell>
        </row>
        <row r="191">
          <cell r="B191">
            <v>1189</v>
          </cell>
          <cell r="C191">
            <v>1609.5995248688862</v>
          </cell>
          <cell r="D191">
            <v>1022.4770651422904</v>
          </cell>
          <cell r="E191">
            <v>475.12175604967399</v>
          </cell>
          <cell r="F191">
            <v>470.99300215401553</v>
          </cell>
          <cell r="G191">
            <v>366.62673146091856</v>
          </cell>
          <cell r="H191">
            <v>384.63969542023318</v>
          </cell>
          <cell r="I191">
            <v>331.63924981602003</v>
          </cell>
          <cell r="J191">
            <v>850.38367487075061</v>
          </cell>
          <cell r="K191">
            <v>376.66756017426741</v>
          </cell>
          <cell r="L191">
            <v>690.50557276202051</v>
          </cell>
          <cell r="M191">
            <v>1065.0718128635224</v>
          </cell>
          <cell r="N191">
            <v>925.71743960922356</v>
          </cell>
          <cell r="O191">
            <v>994.47316241950773</v>
          </cell>
          <cell r="P191">
            <v>1256.4228767294478</v>
          </cell>
          <cell r="Q191">
            <v>4.6834634995827269</v>
          </cell>
          <cell r="R191">
            <v>1.9171465331937636</v>
          </cell>
          <cell r="S191">
            <v>1.2715690644029032</v>
          </cell>
          <cell r="T191">
            <v>1.626545918539376</v>
          </cell>
          <cell r="U191">
            <v>1.5428237850953948</v>
          </cell>
          <cell r="V191">
            <v>1.9006652932083494</v>
          </cell>
          <cell r="W191">
            <v>2.1383461475153105</v>
          </cell>
          <cell r="X191">
            <v>8.5387008010351462</v>
          </cell>
          <cell r="Y191">
            <v>5.448515954688987</v>
          </cell>
          <cell r="Z191">
            <v>13.225598187144243</v>
          </cell>
          <cell r="AA191">
            <v>26.632952747833748</v>
          </cell>
          <cell r="AB191">
            <v>27.094829793894242</v>
          </cell>
          <cell r="AC191">
            <v>30.165615339420501</v>
          </cell>
          <cell r="AD191">
            <v>42.282514708915954</v>
          </cell>
        </row>
        <row r="192">
          <cell r="B192">
            <v>1190</v>
          </cell>
          <cell r="C192">
            <v>11126.914571540532</v>
          </cell>
          <cell r="D192">
            <v>10895.343535587708</v>
          </cell>
          <cell r="E192">
            <v>12092.88173370022</v>
          </cell>
          <cell r="F192">
            <v>12287.006110026799</v>
          </cell>
          <cell r="G192">
            <v>14963.797562190268</v>
          </cell>
          <cell r="H192">
            <v>14801.409544613973</v>
          </cell>
          <cell r="I192">
            <v>15437.281145062831</v>
          </cell>
          <cell r="J192">
            <v>14063.400515607167</v>
          </cell>
          <cell r="K192">
            <v>14681.14814436151</v>
          </cell>
          <cell r="L192">
            <v>15144.421901684673</v>
          </cell>
          <cell r="M192">
            <v>16588.315662075755</v>
          </cell>
          <cell r="N192">
            <v>14725.496316214196</v>
          </cell>
          <cell r="O192">
            <v>18926.210143065007</v>
          </cell>
          <cell r="P192">
            <v>17674.614915900816</v>
          </cell>
          <cell r="Q192">
            <v>32.37606463820881</v>
          </cell>
          <cell r="R192">
            <v>20.428790825054087</v>
          </cell>
          <cell r="S192">
            <v>32.364197421531024</v>
          </cell>
          <cell r="T192">
            <v>42.432434341768037</v>
          </cell>
          <cell r="U192">
            <v>62.970047771218205</v>
          </cell>
          <cell r="V192">
            <v>73.13994303493493</v>
          </cell>
          <cell r="W192">
            <v>99.536622046300593</v>
          </cell>
          <cell r="X192">
            <v>141.21057682127349</v>
          </cell>
          <cell r="Y192">
            <v>212.3635756174443</v>
          </cell>
          <cell r="Z192">
            <v>290.06867829768953</v>
          </cell>
          <cell r="AA192">
            <v>414.80379243763304</v>
          </cell>
          <cell r="AB192">
            <v>431.00064798051682</v>
          </cell>
          <cell r="AC192">
            <v>574.09369763153131</v>
          </cell>
          <cell r="AD192">
            <v>594.80544249667287</v>
          </cell>
        </row>
        <row r="193">
          <cell r="B193">
            <v>1191</v>
          </cell>
          <cell r="C193">
            <v>24573.021821259408</v>
          </cell>
          <cell r="D193">
            <v>22702.435143843912</v>
          </cell>
          <cell r="E193">
            <v>13050.300413404409</v>
          </cell>
          <cell r="F193">
            <v>8930.7712659594436</v>
          </cell>
          <cell r="G193">
            <v>10532.425769013065</v>
          </cell>
          <cell r="H193">
            <v>9307.459777756485</v>
          </cell>
          <cell r="I193">
            <v>12331.772584164086</v>
          </cell>
          <cell r="J193">
            <v>15542.54973596263</v>
          </cell>
          <cell r="K193">
            <v>10595.007880927771</v>
          </cell>
          <cell r="L193">
            <v>10232.136543926388</v>
          </cell>
          <cell r="M193">
            <v>15156.463366998187</v>
          </cell>
          <cell r="N193">
            <v>14936.127375033035</v>
          </cell>
          <cell r="O193">
            <v>13696.333650724231</v>
          </cell>
          <cell r="P193">
            <v>20279.635066642179</v>
          </cell>
          <cell r="Q193">
            <v>71.500301159502996</v>
          </cell>
          <cell r="R193">
            <v>42.567111101919657</v>
          </cell>
          <cell r="S193">
            <v>34.926538462100076</v>
          </cell>
          <cell r="T193">
            <v>30.841879785094861</v>
          </cell>
          <cell r="U193">
            <v>44.322128194073549</v>
          </cell>
          <cell r="V193">
            <v>45.99204392616592</v>
          </cell>
          <cell r="W193">
            <v>79.512899670382765</v>
          </cell>
          <cell r="X193">
            <v>156.0627112235706</v>
          </cell>
          <cell r="Y193">
            <v>153.2573430336893</v>
          </cell>
          <cell r="Z193">
            <v>195.98122283743635</v>
          </cell>
          <cell r="AA193">
            <v>378.99920719173207</v>
          </cell>
          <cell r="AB193">
            <v>437.16560981856242</v>
          </cell>
          <cell r="AC193">
            <v>415.4544819117217</v>
          </cell>
          <cell r="AD193">
            <v>682.47242538977616</v>
          </cell>
        </row>
        <row r="194">
          <cell r="B194">
            <v>1192</v>
          </cell>
          <cell r="C194">
            <v>19898.352920757734</v>
          </cell>
          <cell r="D194">
            <v>22404.857259976416</v>
          </cell>
          <cell r="E194">
            <v>20767.735730352622</v>
          </cell>
          <cell r="F194">
            <v>20073.129182353474</v>
          </cell>
          <cell r="G194">
            <v>11380.37424075317</v>
          </cell>
          <cell r="H194">
            <v>17079.348970794144</v>
          </cell>
          <cell r="I194">
            <v>16701.805893590878</v>
          </cell>
          <cell r="J194">
            <v>18407.364955050634</v>
          </cell>
          <cell r="K194">
            <v>16386.252612604654</v>
          </cell>
          <cell r="L194">
            <v>18552.819078254215</v>
          </cell>
          <cell r="M194">
            <v>20589.771695600582</v>
          </cell>
          <cell r="N194">
            <v>21166.179497974357</v>
          </cell>
          <cell r="O194">
            <v>21930.578306438529</v>
          </cell>
          <cell r="P194">
            <v>19424.282186929595</v>
          </cell>
          <cell r="Q194">
            <v>57.898382899793326</v>
          </cell>
          <cell r="R194">
            <v>42.009151977103173</v>
          </cell>
          <cell r="S194">
            <v>55.580722112102826</v>
          </cell>
          <cell r="T194">
            <v>69.321340645299273</v>
          </cell>
          <cell r="U194">
            <v>47.890430662153072</v>
          </cell>
          <cell r="V194">
            <v>84.396192608035676</v>
          </cell>
          <cell r="W194">
            <v>107.69003460513605</v>
          </cell>
          <cell r="X194">
            <v>184.82831518435026</v>
          </cell>
          <cell r="Y194">
            <v>237.02800091421267</v>
          </cell>
          <cell r="Z194">
            <v>355.35141213457007</v>
          </cell>
          <cell r="AA194">
            <v>514.86332661766005</v>
          </cell>
          <cell r="AB194">
            <v>619.51304614799108</v>
          </cell>
          <cell r="AC194">
            <v>665.22598533835253</v>
          </cell>
          <cell r="AD194">
            <v>653.68715620405032</v>
          </cell>
        </row>
        <row r="195">
          <cell r="B195">
            <v>1193</v>
          </cell>
          <cell r="C195">
            <v>1032.8132670983405</v>
          </cell>
          <cell r="D195">
            <v>1179.7087073177863</v>
          </cell>
          <cell r="E195">
            <v>1729.356289047239</v>
          </cell>
          <cell r="F195">
            <v>1324.3011829857876</v>
          </cell>
          <cell r="G195">
            <v>1513.2001513659088</v>
          </cell>
          <cell r="H195">
            <v>1320.0164627464765</v>
          </cell>
          <cell r="I195">
            <v>1722.9095533259454</v>
          </cell>
          <cell r="J195">
            <v>2035.6212800396775</v>
          </cell>
          <cell r="K195">
            <v>1314.0608620764767</v>
          </cell>
          <cell r="L195">
            <v>1196.0810166321526</v>
          </cell>
          <cell r="M195">
            <v>1422.3038522919662</v>
          </cell>
          <cell r="N195">
            <v>2060.4523893292903</v>
          </cell>
          <cell r="O195">
            <v>1570.5164763215134</v>
          </cell>
          <cell r="P195">
            <v>1492.8979480806236</v>
          </cell>
          <cell r="Q195">
            <v>3.0051843105097111</v>
          </cell>
          <cell r="R195">
            <v>2.2119561753671713</v>
          </cell>
          <cell r="S195">
            <v>4.628278815868768</v>
          </cell>
          <cell r="T195">
            <v>4.5733942420614273</v>
          </cell>
          <cell r="U195">
            <v>6.3677876837688761</v>
          </cell>
          <cell r="V195">
            <v>6.5227523500007027</v>
          </cell>
          <cell r="W195">
            <v>11.108989686581705</v>
          </cell>
          <cell r="X195">
            <v>20.439669255316787</v>
          </cell>
          <cell r="Y195">
            <v>19.007959085044597</v>
          </cell>
          <cell r="Z195">
            <v>22.909137231104939</v>
          </cell>
          <cell r="AA195">
            <v>35.565818974506811</v>
          </cell>
          <cell r="AB195">
            <v>60.307394458147542</v>
          </cell>
          <cell r="AC195">
            <v>47.638888307125569</v>
          </cell>
          <cell r="AD195">
            <v>50.240632049731552</v>
          </cell>
        </row>
        <row r="196">
          <cell r="B196">
            <v>1194</v>
          </cell>
          <cell r="C196">
            <v>10566.483748080092</v>
          </cell>
          <cell r="D196">
            <v>12081.041175401575</v>
          </cell>
          <cell r="E196">
            <v>10187.532349925203</v>
          </cell>
          <cell r="F196">
            <v>10363.824650959597</v>
          </cell>
          <cell r="G196">
            <v>9597.0795342322108</v>
          </cell>
          <cell r="H196">
            <v>13021.506747167767</v>
          </cell>
          <cell r="I196">
            <v>14277.302718965571</v>
          </cell>
          <cell r="J196">
            <v>14760.195426010152</v>
          </cell>
          <cell r="K196">
            <v>17010.904719321505</v>
          </cell>
          <cell r="L196">
            <v>12582.005783938264</v>
          </cell>
          <cell r="M196">
            <v>13246.01713205435</v>
          </cell>
          <cell r="N196">
            <v>14195.214472209638</v>
          </cell>
          <cell r="O196">
            <v>17902.727131371037</v>
          </cell>
          <cell r="P196">
            <v>18162.138236643706</v>
          </cell>
          <cell r="Q196">
            <v>30.745374975864465</v>
          </cell>
          <cell r="R196">
            <v>22.651976260777129</v>
          </cell>
          <cell r="S196">
            <v>27.264908023732652</v>
          </cell>
          <cell r="T196">
            <v>35.790843195933007</v>
          </cell>
          <cell r="U196">
            <v>40.386041993896534</v>
          </cell>
          <cell r="V196">
            <v>64.344700337234698</v>
          </cell>
          <cell r="W196">
            <v>92.05730408251317</v>
          </cell>
          <cell r="X196">
            <v>148.20709314141507</v>
          </cell>
          <cell r="Y196">
            <v>246.06362630229302</v>
          </cell>
          <cell r="Z196">
            <v>240.98944230250675</v>
          </cell>
          <cell r="AA196">
            <v>331.22700658702428</v>
          </cell>
          <cell r="AB196">
            <v>415.47982522043026</v>
          </cell>
          <cell r="AC196">
            <v>543.0481189232263</v>
          </cell>
          <cell r="AD196">
            <v>611.21210968018477</v>
          </cell>
        </row>
        <row r="197">
          <cell r="B197">
            <v>1195</v>
          </cell>
          <cell r="C197">
            <v>5352.9521528471359</v>
          </cell>
          <cell r="D197">
            <v>5490.3883373569415</v>
          </cell>
          <cell r="E197">
            <v>5412.0010522844632</v>
          </cell>
          <cell r="F197">
            <v>4131.385419518695</v>
          </cell>
          <cell r="G197">
            <v>2370.037219620684</v>
          </cell>
          <cell r="H197">
            <v>2068.5758527244893</v>
          </cell>
          <cell r="I197">
            <v>3608.3020542781915</v>
          </cell>
          <cell r="J197">
            <v>4688.564641858241</v>
          </cell>
          <cell r="K197">
            <v>4796.3985355557916</v>
          </cell>
          <cell r="L197">
            <v>3450.9501647559714</v>
          </cell>
          <cell r="M197">
            <v>3943.1660141345533</v>
          </cell>
          <cell r="N197">
            <v>3399.212251576389</v>
          </cell>
          <cell r="O197">
            <v>4401.645637867352</v>
          </cell>
          <cell r="P197">
            <v>4622.4231721158321</v>
          </cell>
          <cell r="Q197">
            <v>15.575523995581758</v>
          </cell>
          <cell r="R197">
            <v>10.294489065519063</v>
          </cell>
          <cell r="S197">
            <v>14.484146488718983</v>
          </cell>
          <cell r="T197">
            <v>14.267490305161282</v>
          </cell>
          <cell r="U197">
            <v>9.9734947842501445</v>
          </cell>
          <cell r="V197">
            <v>10.221696763114393</v>
          </cell>
          <cell r="W197">
            <v>23.265638193059974</v>
          </cell>
          <cell r="X197">
            <v>47.07786831541047</v>
          </cell>
          <cell r="Y197">
            <v>69.38015563095459</v>
          </cell>
          <cell r="Z197">
            <v>66.097772477575091</v>
          </cell>
          <cell r="AA197">
            <v>98.601946707199588</v>
          </cell>
          <cell r="AB197">
            <v>99.491565621428975</v>
          </cell>
          <cell r="AC197">
            <v>133.51627192160831</v>
          </cell>
          <cell r="AD197">
            <v>155.55883244866163</v>
          </cell>
        </row>
        <row r="198">
          <cell r="B198">
            <v>1196</v>
          </cell>
          <cell r="C198">
            <v>4388.7393283029605</v>
          </cell>
          <cell r="D198">
            <v>4497.8101233663874</v>
          </cell>
          <cell r="E198">
            <v>5108.2481789291733</v>
          </cell>
          <cell r="F198">
            <v>5323.997976568462</v>
          </cell>
          <cell r="G198">
            <v>5516.2534565254882</v>
          </cell>
          <cell r="H198">
            <v>5358.4883787863237</v>
          </cell>
          <cell r="I198">
            <v>5935.7392038346188</v>
          </cell>
          <cell r="J198">
            <v>6046.4387322391067</v>
          </cell>
          <cell r="K198">
            <v>6317.8128660279908</v>
          </cell>
          <cell r="L198">
            <v>7221.0433369389784</v>
          </cell>
          <cell r="M198">
            <v>6769.7785666076297</v>
          </cell>
          <cell r="N198">
            <v>7880.649481052491</v>
          </cell>
          <cell r="O198">
            <v>8278.5057232248637</v>
          </cell>
          <cell r="P198">
            <v>8400.8330666510083</v>
          </cell>
          <cell r="Q198">
            <v>12.769946894066361</v>
          </cell>
          <cell r="R198">
            <v>8.4334029377721951</v>
          </cell>
          <cell r="S198">
            <v>13.671212220683284</v>
          </cell>
          <cell r="T198">
            <v>18.386105822157383</v>
          </cell>
          <cell r="U198">
            <v>23.213274720666181</v>
          </cell>
          <cell r="V198">
            <v>26.478527845370429</v>
          </cell>
          <cell r="W198">
            <v>38.27250564044131</v>
          </cell>
          <cell r="X198">
            <v>60.712279376984782</v>
          </cell>
          <cell r="Y198">
            <v>91.38749347930839</v>
          </cell>
          <cell r="Z198">
            <v>138.30825040889962</v>
          </cell>
          <cell r="AA198">
            <v>169.28360181930955</v>
          </cell>
          <cell r="AB198">
            <v>230.65878119849856</v>
          </cell>
          <cell r="AC198">
            <v>251.11408599948524</v>
          </cell>
          <cell r="AD198">
            <v>282.71400838581491</v>
          </cell>
        </row>
        <row r="199">
          <cell r="B199">
            <v>1197</v>
          </cell>
          <cell r="C199">
            <v>3971.6316541760816</v>
          </cell>
          <cell r="D199">
            <v>3422.1588025950932</v>
          </cell>
          <cell r="E199">
            <v>3822.3526531715979</v>
          </cell>
          <cell r="F199">
            <v>1791.5740002906111</v>
          </cell>
          <cell r="G199">
            <v>2592.7005692380944</v>
          </cell>
          <cell r="H199">
            <v>2313.2799620324604</v>
          </cell>
          <cell r="I199">
            <v>3373.088815646081</v>
          </cell>
          <cell r="J199">
            <v>4559.5116644673835</v>
          </cell>
          <cell r="K199">
            <v>4340.5704350295655</v>
          </cell>
          <cell r="L199">
            <v>3031.425664066167</v>
          </cell>
          <cell r="M199">
            <v>3198.8205271795237</v>
          </cell>
          <cell r="N199">
            <v>4124.7561666936272</v>
          </cell>
          <cell r="O199">
            <v>4080.6447482347266</v>
          </cell>
          <cell r="P199">
            <v>4173.3495235497103</v>
          </cell>
          <cell r="Q199">
            <v>11.556285646664955</v>
          </cell>
          <cell r="R199">
            <v>6.4165545693884978</v>
          </cell>
          <cell r="S199">
            <v>10.229768107068558</v>
          </cell>
          <cell r="T199">
            <v>6.1870927266580678</v>
          </cell>
          <cell r="U199">
            <v>10.910497687693294</v>
          </cell>
          <cell r="V199">
            <v>11.430881912761993</v>
          </cell>
          <cell r="W199">
            <v>21.749028434255489</v>
          </cell>
          <cell r="X199">
            <v>45.782047624131579</v>
          </cell>
          <cell r="Y199">
            <v>62.786578320597201</v>
          </cell>
          <cell r="Z199">
            <v>58.062410136338883</v>
          </cell>
          <cell r="AA199">
            <v>79.989006300075275</v>
          </cell>
          <cell r="AB199">
            <v>120.72751521788003</v>
          </cell>
          <cell r="AC199">
            <v>123.77926772059921</v>
          </cell>
          <cell r="AD199">
            <v>140.44611562173588</v>
          </cell>
        </row>
        <row r="200">
          <cell r="B200">
            <v>1198</v>
          </cell>
          <cell r="C200">
            <v>3298.613374334464</v>
          </cell>
          <cell r="D200">
            <v>1925.8210859105354</v>
          </cell>
          <cell r="E200">
            <v>1611.0836659879469</v>
          </cell>
          <cell r="F200">
            <v>1776.9520813551551</v>
          </cell>
          <cell r="G200">
            <v>1682.7781847473873</v>
          </cell>
          <cell r="H200">
            <v>1506.8132327323963</v>
          </cell>
          <cell r="I200">
            <v>1309.2460079625891</v>
          </cell>
          <cell r="J200">
            <v>1281.6006500671781</v>
          </cell>
          <cell r="K200">
            <v>1401.2432298587546</v>
          </cell>
          <cell r="L200">
            <v>1573.035868898384</v>
          </cell>
          <cell r="M200">
            <v>1504.4132548619918</v>
          </cell>
          <cell r="N200">
            <v>1541.4765876059575</v>
          </cell>
          <cell r="O200">
            <v>2134.4122460810622</v>
          </cell>
          <cell r="P200">
            <v>1936.2616428073056</v>
          </cell>
          <cell r="Q200">
            <v>9.5979994397608355</v>
          </cell>
          <cell r="R200">
            <v>3.6109183709573314</v>
          </cell>
          <cell r="S200">
            <v>4.311745618360848</v>
          </cell>
          <cell r="T200">
            <v>6.1365968117359539</v>
          </cell>
          <cell r="U200">
            <v>7.0813991061769412</v>
          </cell>
          <cell r="V200">
            <v>7.445793164100162</v>
          </cell>
          <cell r="W200">
            <v>8.4417666450208113</v>
          </cell>
          <cell r="X200">
            <v>12.868549597920056</v>
          </cell>
          <cell r="Y200">
            <v>20.269056593971392</v>
          </cell>
          <cell r="Z200">
            <v>30.129141829801647</v>
          </cell>
          <cell r="AA200">
            <v>37.619028732185917</v>
          </cell>
          <cell r="AB200">
            <v>45.117488323529024</v>
          </cell>
          <cell r="AC200">
            <v>64.743686631403918</v>
          </cell>
          <cell r="AD200">
            <v>65.161191274567344</v>
          </cell>
        </row>
        <row r="201">
          <cell r="B201">
            <v>1199</v>
          </cell>
          <cell r="C201">
            <v>9111.641871293732</v>
          </cell>
          <cell r="D201">
            <v>9150.8504115614269</v>
          </cell>
          <cell r="E201">
            <v>10122.21835969832</v>
          </cell>
          <cell r="F201">
            <v>10594.568603500902</v>
          </cell>
          <cell r="G201">
            <v>11080.028234181153</v>
          </cell>
          <cell r="H201">
            <v>11213.998532274209</v>
          </cell>
          <cell r="I201">
            <v>14441.388393912524</v>
          </cell>
          <cell r="J201">
            <v>12709.983948202016</v>
          </cell>
          <cell r="K201">
            <v>13060.879085658795</v>
          </cell>
          <cell r="L201">
            <v>13001.354607000541</v>
          </cell>
          <cell r="M201">
            <v>11939.542317595158</v>
          </cell>
          <cell r="N201">
            <v>14167.37995278201</v>
          </cell>
          <cell r="O201">
            <v>12708.9265593736</v>
          </cell>
          <cell r="P201">
            <v>10902.49861533394</v>
          </cell>
          <cell r="Q201">
            <v>26.512210935791597</v>
          </cell>
          <cell r="R201">
            <v>17.157862743706936</v>
          </cell>
          <cell r="S201">
            <v>27.090108094266704</v>
          </cell>
          <cell r="T201">
            <v>36.587703515549762</v>
          </cell>
          <cell r="U201">
            <v>46.626526743169144</v>
          </cell>
          <cell r="V201">
            <v>55.413047748742002</v>
          </cell>
          <cell r="W201">
            <v>93.11529698015697</v>
          </cell>
          <cell r="X201">
            <v>127.62092373910087</v>
          </cell>
          <cell r="Y201">
            <v>188.92629895590676</v>
          </cell>
          <cell r="Z201">
            <v>249.02143980238054</v>
          </cell>
          <cell r="AA201">
            <v>298.55758319276794</v>
          </cell>
          <cell r="AB201">
            <v>414.6651364892719</v>
          </cell>
          <cell r="AC201">
            <v>385.50320355984354</v>
          </cell>
          <cell r="AD201">
            <v>366.90278934332036</v>
          </cell>
        </row>
        <row r="202">
          <cell r="B202">
            <v>1200</v>
          </cell>
          <cell r="C202">
            <v>2615.5911274669634</v>
          </cell>
          <cell r="D202">
            <v>3004.5530298848366</v>
          </cell>
          <cell r="E202">
            <v>1565.5732848972248</v>
          </cell>
          <cell r="F202">
            <v>1633.586740548337</v>
          </cell>
          <cell r="G202">
            <v>1025.7286703415311</v>
          </cell>
          <cell r="H202">
            <v>946.37805968249108</v>
          </cell>
          <cell r="I202">
            <v>1094.2919835139517</v>
          </cell>
          <cell r="J202">
            <v>2237.1117885439776</v>
          </cell>
          <cell r="K202">
            <v>1709.8898945084472</v>
          </cell>
          <cell r="L202">
            <v>1643.8064637793725</v>
          </cell>
          <cell r="M202">
            <v>1981.1297868886572</v>
          </cell>
          <cell r="N202">
            <v>2371.2952513225086</v>
          </cell>
          <cell r="O202">
            <v>2320.064502231201</v>
          </cell>
          <cell r="P202">
            <v>2762.9274353762771</v>
          </cell>
          <cell r="Q202">
            <v>7.6106046168979873</v>
          </cell>
          <cell r="R202">
            <v>5.6335429139810902</v>
          </cell>
          <cell r="S202">
            <v>4.1899461175648893</v>
          </cell>
          <cell r="T202">
            <v>5.6414932563054592</v>
          </cell>
          <cell r="U202">
            <v>4.3164299104738904</v>
          </cell>
          <cell r="V202">
            <v>4.6764490345365219</v>
          </cell>
          <cell r="W202">
            <v>7.0557844058025987</v>
          </cell>
          <cell r="X202">
            <v>22.46283505354091</v>
          </cell>
          <cell r="Y202">
            <v>24.733646737936432</v>
          </cell>
          <cell r="Z202">
            <v>31.484646388030175</v>
          </cell>
          <cell r="AA202">
            <v>49.539698041274342</v>
          </cell>
          <cell r="AB202">
            <v>69.405456218665449</v>
          </cell>
          <cell r="AC202">
            <v>70.375125223769089</v>
          </cell>
          <cell r="AD202">
            <v>92.981051276353895</v>
          </cell>
        </row>
        <row r="203">
          <cell r="B203">
            <v>1201</v>
          </cell>
          <cell r="C203">
            <v>2281.5643127204498</v>
          </cell>
          <cell r="D203">
            <v>1532.1252873653725</v>
          </cell>
          <cell r="E203">
            <v>2076.6522870902159</v>
          </cell>
          <cell r="F203">
            <v>1691.4910536384159</v>
          </cell>
          <cell r="G203">
            <v>1944.3715127028656</v>
          </cell>
          <cell r="H203">
            <v>1986.1261577874386</v>
          </cell>
          <cell r="I203">
            <v>146.09012685272327</v>
          </cell>
          <cell r="J203">
            <v>219.04369077666021</v>
          </cell>
          <cell r="K203">
            <v>342.80133825311952</v>
          </cell>
          <cell r="L203">
            <v>399.81041862393681</v>
          </cell>
          <cell r="M203">
            <v>1772.8650224485048</v>
          </cell>
          <cell r="N203">
            <v>1558.3383955294785</v>
          </cell>
          <cell r="O203">
            <v>1792.0666364919068</v>
          </cell>
          <cell r="P203">
            <v>1658.934318674884</v>
          </cell>
          <cell r="Q203">
            <v>6.6386843531450452</v>
          </cell>
          <cell r="R203">
            <v>2.8727379647212516</v>
          </cell>
          <cell r="S203">
            <v>5.5577476134546444</v>
          </cell>
          <cell r="T203">
            <v>5.8414623082696222</v>
          </cell>
          <cell r="U203">
            <v>8.1822255701495852</v>
          </cell>
          <cell r="V203">
            <v>9.8142784038853534</v>
          </cell>
          <cell r="W203">
            <v>0.94196106196370266</v>
          </cell>
          <cell r="X203">
            <v>2.1994172667774188</v>
          </cell>
          <cell r="Y203">
            <v>4.9586392836609789</v>
          </cell>
          <cell r="Z203">
            <v>7.6577686789741701</v>
          </cell>
          <cell r="AA203">
            <v>44.331874903545632</v>
          </cell>
          <cell r="AB203">
            <v>45.611016689914763</v>
          </cell>
          <cell r="AC203">
            <v>54.359227440086379</v>
          </cell>
          <cell r="AD203">
            <v>55.82826931095488</v>
          </cell>
        </row>
        <row r="204">
          <cell r="B204">
            <v>1202</v>
          </cell>
          <cell r="C204">
            <v>4945.1839343587526</v>
          </cell>
          <cell r="D204">
            <v>4937.0275664556566</v>
          </cell>
          <cell r="E204">
            <v>4415.2034670990879</v>
          </cell>
          <cell r="F204">
            <v>4999.7378609457583</v>
          </cell>
          <cell r="G204">
            <v>5487.0781557332857</v>
          </cell>
          <cell r="H204">
            <v>5398.7644168127381</v>
          </cell>
          <cell r="I204">
            <v>5251.7409373939336</v>
          </cell>
          <cell r="J204">
            <v>4528.1626091753587</v>
          </cell>
          <cell r="K204">
            <v>5351.1392209001806</v>
          </cell>
          <cell r="L204">
            <v>4540.8533761301933</v>
          </cell>
          <cell r="M204">
            <v>4397.0897351309231</v>
          </cell>
          <cell r="N204">
            <v>3887.8892799418954</v>
          </cell>
          <cell r="O204">
            <v>4781.212300991795</v>
          </cell>
          <cell r="P204">
            <v>3284.5387227297851</v>
          </cell>
          <cell r="Q204">
            <v>14.389037830499305</v>
          </cell>
          <cell r="R204">
            <v>9.2569365181754293</v>
          </cell>
          <cell r="S204">
            <v>11.816415624673427</v>
          </cell>
          <cell r="T204">
            <v>17.26629307504836</v>
          </cell>
          <cell r="U204">
            <v>23.090500399709935</v>
          </cell>
          <cell r="V204">
            <v>26.677548561474907</v>
          </cell>
          <cell r="W204">
            <v>33.862216271007533</v>
          </cell>
          <cell r="X204">
            <v>45.467271821815778</v>
          </cell>
          <cell r="Y204">
            <v>77.404508653061455</v>
          </cell>
          <cell r="Z204">
            <v>86.973233161918515</v>
          </cell>
          <cell r="AA204">
            <v>109.95266397002355</v>
          </cell>
          <cell r="AB204">
            <v>113.79465676049051</v>
          </cell>
          <cell r="AC204">
            <v>145.02976709489417</v>
          </cell>
          <cell r="AD204">
            <v>110.53488393759299</v>
          </cell>
        </row>
        <row r="205">
          <cell r="B205">
            <v>1203</v>
          </cell>
          <cell r="C205">
            <v>3452.630794045619</v>
          </cell>
          <cell r="D205">
            <v>3297.5932631107576</v>
          </cell>
          <cell r="E205">
            <v>2654.7825086272214</v>
          </cell>
          <cell r="F205">
            <v>2567.6606702753966</v>
          </cell>
          <cell r="G205">
            <v>3118.3780190637199</v>
          </cell>
          <cell r="H205">
            <v>2887.0572224892203</v>
          </cell>
          <cell r="I205">
            <v>3143.1837261090031</v>
          </cell>
          <cell r="J205">
            <v>3289.5830778752547</v>
          </cell>
          <cell r="K205">
            <v>1774.6909433194899</v>
          </cell>
          <cell r="L205">
            <v>3465.9713606042228</v>
          </cell>
          <cell r="M205">
            <v>1553.9228978555839</v>
          </cell>
          <cell r="N205">
            <v>1232.8158494516936</v>
          </cell>
          <cell r="O205">
            <v>3240.9646704690349</v>
          </cell>
          <cell r="P205">
            <v>2770.6489452690676</v>
          </cell>
          <cell r="Q205">
            <v>10.046145051369326</v>
          </cell>
          <cell r="R205">
            <v>6.1829939348088141</v>
          </cell>
          <cell r="S205">
            <v>7.1049983876877558</v>
          </cell>
          <cell r="T205">
            <v>8.8672612211440658</v>
          </cell>
          <cell r="U205">
            <v>13.122632273863584</v>
          </cell>
          <cell r="V205">
            <v>14.266154865520694</v>
          </cell>
          <cell r="W205">
            <v>20.266644600681801</v>
          </cell>
          <cell r="X205">
            <v>33.03069719252818</v>
          </cell>
          <cell r="Y205">
            <v>25.670997297576328</v>
          </cell>
          <cell r="Z205">
            <v>66.385480945712004</v>
          </cell>
          <cell r="AA205">
            <v>38.857056033711565</v>
          </cell>
          <cell r="AB205">
            <v>36.083295159924049</v>
          </cell>
          <cell r="AC205">
            <v>98.309031628526981</v>
          </cell>
          <cell r="AD205">
            <v>93.240903959446428</v>
          </cell>
        </row>
        <row r="206">
          <cell r="B206">
            <v>1204</v>
          </cell>
          <cell r="C206">
            <v>2060.8059478263326</v>
          </cell>
          <cell r="D206">
            <v>2130.596210113059</v>
          </cell>
          <cell r="E206">
            <v>2381.5378357687305</v>
          </cell>
          <cell r="F206">
            <v>2610.8232334230379</v>
          </cell>
          <cell r="G206">
            <v>2792.9035286080889</v>
          </cell>
          <cell r="H206">
            <v>2678.2450620990371</v>
          </cell>
          <cell r="I206">
            <v>2705.0685682862263</v>
          </cell>
          <cell r="J206">
            <v>2697.1520714367625</v>
          </cell>
          <cell r="K206">
            <v>3228.1555358621004</v>
          </cell>
          <cell r="L206">
            <v>3139.2357504803877</v>
          </cell>
          <cell r="M206">
            <v>3268.0548193017994</v>
          </cell>
          <cell r="N206">
            <v>3274.7039841430756</v>
          </cell>
          <cell r="O206">
            <v>3369.1594326604327</v>
          </cell>
          <cell r="P206">
            <v>3412.2813634384243</v>
          </cell>
          <cell r="Q206">
            <v>5.9963421256314149</v>
          </cell>
          <cell r="R206">
            <v>3.9948721366044428</v>
          </cell>
          <cell r="S206">
            <v>6.3737132621473807</v>
          </cell>
          <cell r="T206">
            <v>9.0163205290327575</v>
          </cell>
          <cell r="U206">
            <v>11.75298368518647</v>
          </cell>
          <cell r="V206">
            <v>13.234326817664456</v>
          </cell>
          <cell r="W206">
            <v>17.441762261157404</v>
          </cell>
          <cell r="X206">
            <v>27.082098626118423</v>
          </cell>
          <cell r="Y206">
            <v>46.695438633538636</v>
          </cell>
          <cell r="Z206">
            <v>60.127350579516445</v>
          </cell>
          <cell r="AA206">
            <v>81.720263862572196</v>
          </cell>
          <cell r="AB206">
            <v>95.847332327668838</v>
          </cell>
          <cell r="AC206">
            <v>102.19759698245348</v>
          </cell>
          <cell r="AD206">
            <v>114.83381878250655</v>
          </cell>
        </row>
        <row r="207">
          <cell r="B207">
            <v>1205</v>
          </cell>
          <cell r="C207">
            <v>5863.2492790916704</v>
          </cell>
          <cell r="D207">
            <v>5878.2614998181052</v>
          </cell>
          <cell r="E207">
            <v>6955.7873068394583</v>
          </cell>
          <cell r="F207">
            <v>7566.1718311090344</v>
          </cell>
          <cell r="G207">
            <v>7895.4093878118338</v>
          </cell>
          <cell r="H207">
            <v>7759.4683830361246</v>
          </cell>
          <cell r="I207">
            <v>8937.6326939597238</v>
          </cell>
          <cell r="J207">
            <v>8790.6077788200455</v>
          </cell>
          <cell r="K207">
            <v>9439.6179155355967</v>
          </cell>
          <cell r="L207">
            <v>9463.5870873708882</v>
          </cell>
          <cell r="M207">
            <v>10161.615225856489</v>
          </cell>
          <cell r="N207">
            <v>10233.066286367588</v>
          </cell>
          <cell r="O207">
            <v>10639.329937872257</v>
          </cell>
          <cell r="P207">
            <v>10923.823564534921</v>
          </cell>
          <cell r="Q207">
            <v>17.060339272787385</v>
          </cell>
          <cell r="R207">
            <v>11.021752017503063</v>
          </cell>
          <cell r="S207">
            <v>18.615783944481635</v>
          </cell>
          <cell r="T207">
            <v>26.129317961360446</v>
          </cell>
          <cell r="U207">
            <v>33.225142498590706</v>
          </cell>
          <cell r="V207">
            <v>38.34277227489838</v>
          </cell>
          <cell r="W207">
            <v>57.62813795302602</v>
          </cell>
          <cell r="X207">
            <v>88.266475357731792</v>
          </cell>
          <cell r="Y207">
            <v>136.54456676643036</v>
          </cell>
          <cell r="Z207">
            <v>181.26081115604612</v>
          </cell>
          <cell r="AA207">
            <v>254.099127291976</v>
          </cell>
          <cell r="AB207">
            <v>299.51168405751247</v>
          </cell>
          <cell r="AC207">
            <v>322.72558627343756</v>
          </cell>
          <cell r="AD207">
            <v>367.62043982148157</v>
          </cell>
        </row>
        <row r="208">
          <cell r="B208">
            <v>1206</v>
          </cell>
          <cell r="C208">
            <v>3349.2929310460472</v>
          </cell>
          <cell r="D208">
            <v>3392.5269818971237</v>
          </cell>
          <cell r="E208">
            <v>3857.1190106247218</v>
          </cell>
          <cell r="F208">
            <v>4130.1105189033724</v>
          </cell>
          <cell r="G208">
            <v>4586.6081491170216</v>
          </cell>
          <cell r="H208">
            <v>4742.9418786149954</v>
          </cell>
          <cell r="I208">
            <v>5238.330241159545</v>
          </cell>
          <cell r="J208">
            <v>5173.0959883089117</v>
          </cell>
          <cell r="K208">
            <v>5731.4484586849258</v>
          </cell>
          <cell r="L208">
            <v>5712.0870436029963</v>
          </cell>
          <cell r="M208">
            <v>5912.7050640608677</v>
          </cell>
          <cell r="N208">
            <v>5782.1604858254495</v>
          </cell>
          <cell r="O208">
            <v>6028.460706986376</v>
          </cell>
          <cell r="P208">
            <v>5870.5854100396518</v>
          </cell>
          <cell r="Q208">
            <v>9.7454621162629689</v>
          </cell>
          <cell r="R208">
            <v>6.3609948465741502</v>
          </cell>
          <cell r="S208">
            <v>10.322813361377532</v>
          </cell>
          <cell r="T208">
            <v>14.263087512799368</v>
          </cell>
          <cell r="U208">
            <v>19.301178932514436</v>
          </cell>
          <cell r="V208">
            <v>23.4368556436667</v>
          </cell>
          <cell r="W208">
            <v>33.775746678990863</v>
          </cell>
          <cell r="X208">
            <v>51.943046608836426</v>
          </cell>
          <cell r="Y208">
            <v>82.905701664817258</v>
          </cell>
          <cell r="Z208">
            <v>109.40645670172221</v>
          </cell>
          <cell r="AA208">
            <v>147.85180931568684</v>
          </cell>
          <cell r="AB208">
            <v>169.23809307357936</v>
          </cell>
          <cell r="AC208">
            <v>182.86288021420694</v>
          </cell>
          <cell r="AD208">
            <v>197.56335111956119</v>
          </cell>
        </row>
        <row r="209">
          <cell r="B209">
            <v>1207</v>
          </cell>
          <cell r="C209">
            <v>2783.6211079102027</v>
          </cell>
          <cell r="D209">
            <v>2913.4375677355974</v>
          </cell>
          <cell r="E209">
            <v>3239.6369732083504</v>
          </cell>
          <cell r="F209">
            <v>3508.8292350600154</v>
          </cell>
          <cell r="G209">
            <v>3669.0184717296929</v>
          </cell>
          <cell r="H209">
            <v>3711.4036895539593</v>
          </cell>
          <cell r="I209">
            <v>4042.7435663154861</v>
          </cell>
          <cell r="J209">
            <v>3924.2174873740278</v>
          </cell>
          <cell r="K209">
            <v>4356.78517817788</v>
          </cell>
          <cell r="L209">
            <v>4298.4380173566851</v>
          </cell>
          <cell r="M209">
            <v>4539.3066247864954</v>
          </cell>
          <cell r="N209">
            <v>4390.603724508841</v>
          </cell>
          <cell r="O209">
            <v>4424.5219092752022</v>
          </cell>
          <cell r="P209">
            <v>4539.7905134617959</v>
          </cell>
          <cell r="Q209">
            <v>8.0995226788647461</v>
          </cell>
          <cell r="R209">
            <v>5.4627012410136366</v>
          </cell>
          <cell r="S209">
            <v>8.6702452636096741</v>
          </cell>
          <cell r="T209">
            <v>12.117530080143785</v>
          </cell>
          <cell r="U209">
            <v>15.439815159092777</v>
          </cell>
          <cell r="V209">
            <v>18.339594861923235</v>
          </cell>
          <cell r="W209">
            <v>26.066833570570438</v>
          </cell>
          <cell r="X209">
            <v>39.403060045772349</v>
          </cell>
          <cell r="Y209">
            <v>63.02112542814185</v>
          </cell>
          <cell r="Z209">
            <v>82.330130693235333</v>
          </cell>
          <cell r="AA209">
            <v>113.50890840011257</v>
          </cell>
          <cell r="AB209">
            <v>128.50860912615335</v>
          </cell>
          <cell r="AC209">
            <v>134.2101838638979</v>
          </cell>
          <cell r="AD209">
            <v>152.77798798165304</v>
          </cell>
        </row>
        <row r="210">
          <cell r="B210">
            <v>1208</v>
          </cell>
          <cell r="C210">
            <v>1082.0100566059202</v>
          </cell>
          <cell r="D210">
            <v>1078.7368636485428</v>
          </cell>
          <cell r="E210">
            <v>1236.6463458320275</v>
          </cell>
          <cell r="F210">
            <v>1230.3204666738336</v>
          </cell>
          <cell r="G210">
            <v>1777.9340448865373</v>
          </cell>
          <cell r="H210">
            <v>1661.7917551246253</v>
          </cell>
          <cell r="I210">
            <v>1749.5664461964086</v>
          </cell>
          <cell r="J210">
            <v>1629.3693942506525</v>
          </cell>
          <cell r="K210">
            <v>1646.5723836003042</v>
          </cell>
          <cell r="L210">
            <v>2007.5621943223039</v>
          </cell>
          <cell r="M210">
            <v>1949.7568063719996</v>
          </cell>
          <cell r="N210">
            <v>1836.9267381169641</v>
          </cell>
          <cell r="O210">
            <v>2018.9671957199071</v>
          </cell>
          <cell r="P210">
            <v>2202.8681839412779</v>
          </cell>
          <cell r="Q210">
            <v>3.148332568443108</v>
          </cell>
          <cell r="R210">
            <v>2.0226337674227599</v>
          </cell>
          <cell r="S210">
            <v>3.3096384599203614</v>
          </cell>
          <cell r="T210">
            <v>4.2488375080133309</v>
          </cell>
          <cell r="U210">
            <v>7.481830148749574</v>
          </cell>
          <cell r="V210">
            <v>8.211606735114465</v>
          </cell>
          <cell r="W210">
            <v>11.280868208819063</v>
          </cell>
          <cell r="X210">
            <v>16.360494871899771</v>
          </cell>
          <cell r="Y210">
            <v>23.817755631639407</v>
          </cell>
          <cell r="Z210">
            <v>38.451841614548606</v>
          </cell>
          <cell r="AA210">
            <v>48.755192153908489</v>
          </cell>
          <cell r="AB210">
            <v>53.765020711009385</v>
          </cell>
          <cell r="AC210">
            <v>61.241861631358738</v>
          </cell>
          <cell r="AD210">
            <v>74.133325741216183</v>
          </cell>
        </row>
        <row r="211">
          <cell r="B211">
            <v>1209</v>
          </cell>
          <cell r="C211">
            <v>1448.8624635926694</v>
          </cell>
          <cell r="D211">
            <v>1517.6386538035745</v>
          </cell>
          <cell r="E211">
            <v>1630.6792914567616</v>
          </cell>
          <cell r="F211">
            <v>1668.2069309134893</v>
          </cell>
          <cell r="G211">
            <v>1662.6976760664907</v>
          </cell>
          <cell r="H211">
            <v>1586.775063712455</v>
          </cell>
          <cell r="I211">
            <v>1682.9177526166873</v>
          </cell>
          <cell r="J211">
            <v>1731.589982841147</v>
          </cell>
          <cell r="K211">
            <v>1674.2316018337676</v>
          </cell>
          <cell r="L211">
            <v>2108.0166551002217</v>
          </cell>
          <cell r="M211">
            <v>1959.0171393970395</v>
          </cell>
          <cell r="N211">
            <v>1594.7343364975175</v>
          </cell>
          <cell r="O211">
            <v>1767.30200970142</v>
          </cell>
          <cell r="P211">
            <v>2077.6166913420407</v>
          </cell>
          <cell r="Q211">
            <v>4.2157656978089122</v>
          </cell>
          <cell r="R211">
            <v>2.8455754979457413</v>
          </cell>
          <cell r="S211">
            <v>4.3641894200316882</v>
          </cell>
          <cell r="T211">
            <v>5.7610519951401402</v>
          </cell>
          <cell r="U211">
            <v>6.9968971215937339</v>
          </cell>
          <cell r="V211">
            <v>7.8409179490216596</v>
          </cell>
          <cell r="W211">
            <v>10.851130241337263</v>
          </cell>
          <cell r="X211">
            <v>17.386891600191387</v>
          </cell>
          <cell r="Y211">
            <v>24.217847669747293</v>
          </cell>
          <cell r="Z211">
            <v>40.375896085305023</v>
          </cell>
          <cell r="AA211">
            <v>48.986754015659379</v>
          </cell>
          <cell r="AB211">
            <v>46.676289724129099</v>
          </cell>
          <cell r="AC211">
            <v>53.608035518558182</v>
          </cell>
          <cell r="AD211">
            <v>69.918225732907985</v>
          </cell>
        </row>
        <row r="212">
          <cell r="B212">
            <v>1210</v>
          </cell>
          <cell r="C212">
            <v>3435.3879614003367</v>
          </cell>
          <cell r="D212">
            <v>3552.9647938365129</v>
          </cell>
          <cell r="E212">
            <v>3901.9786972273964</v>
          </cell>
          <cell r="F212">
            <v>3886.6263646880293</v>
          </cell>
          <cell r="G212">
            <v>4197.4970271615775</v>
          </cell>
          <cell r="H212">
            <v>4100.3599707304174</v>
          </cell>
          <cell r="I212">
            <v>4422.5723919519414</v>
          </cell>
          <cell r="J212">
            <v>4427.3040658281961</v>
          </cell>
          <cell r="K212">
            <v>4905.1214679360046</v>
          </cell>
          <cell r="L212">
            <v>4974.1847902184663</v>
          </cell>
          <cell r="M212">
            <v>5493.0851130073161</v>
          </cell>
          <cell r="N212">
            <v>4312.8970136597391</v>
          </cell>
          <cell r="O212">
            <v>4289.2739680850582</v>
          </cell>
          <cell r="P212">
            <v>4495.470603629753</v>
          </cell>
          <cell r="Q212">
            <v>9.9959734552201738</v>
          </cell>
          <cell r="R212">
            <v>6.6618160634392849</v>
          </cell>
          <cell r="S212">
            <v>10.442871407544555</v>
          </cell>
          <cell r="T212">
            <v>13.422229675301237</v>
          </cell>
          <cell r="U212">
            <v>17.663737244599734</v>
          </cell>
          <cell r="V212">
            <v>20.261590207202914</v>
          </cell>
          <cell r="W212">
            <v>28.515896841777202</v>
          </cell>
          <cell r="X212">
            <v>44.454551387124305</v>
          </cell>
          <cell r="Y212">
            <v>70.952838533193585</v>
          </cell>
          <cell r="Z212">
            <v>95.273046212918601</v>
          </cell>
          <cell r="AA212">
            <v>137.35888461945362</v>
          </cell>
          <cell r="AB212">
            <v>126.23421089812754</v>
          </cell>
          <cell r="AC212">
            <v>130.10767258097459</v>
          </cell>
          <cell r="AD212">
            <v>151.28648597697034</v>
          </cell>
        </row>
        <row r="213">
          <cell r="B213">
            <v>1211</v>
          </cell>
          <cell r="C213">
            <v>4003.2908128738322</v>
          </cell>
          <cell r="D213">
            <v>4035.1003356454867</v>
          </cell>
          <cell r="E213">
            <v>4678.5420035388152</v>
          </cell>
          <cell r="F213">
            <v>5058.7743034881951</v>
          </cell>
          <cell r="G213">
            <v>6724.3485972637054</v>
          </cell>
          <cell r="H213">
            <v>7211.3063816171052</v>
          </cell>
          <cell r="I213">
            <v>6876.5273461610568</v>
          </cell>
          <cell r="J213">
            <v>7201.4060610983124</v>
          </cell>
          <cell r="K213">
            <v>7492.291258680164</v>
          </cell>
          <cell r="L213">
            <v>8629.8355462964992</v>
          </cell>
          <cell r="M213">
            <v>7681.9006206517097</v>
          </cell>
          <cell r="N213">
            <v>7783.0449114526846</v>
          </cell>
          <cell r="O213">
            <v>9086.0843233586493</v>
          </cell>
          <cell r="P213">
            <v>9738.4101294872744</v>
          </cell>
          <cell r="Q213">
            <v>11.648404532075595</v>
          </cell>
          <cell r="R213">
            <v>7.5658211644044968</v>
          </cell>
          <cell r="S213">
            <v>12.521188942540364</v>
          </cell>
          <cell r="T213">
            <v>17.470171867776333</v>
          </cell>
          <cell r="U213">
            <v>28.297131837036257</v>
          </cell>
          <cell r="V213">
            <v>35.634075009488811</v>
          </cell>
          <cell r="W213">
            <v>44.338526779036492</v>
          </cell>
          <cell r="X213">
            <v>72.309304046582795</v>
          </cell>
          <cell r="Y213">
            <v>108.37638484505867</v>
          </cell>
          <cell r="Z213">
            <v>165.29155137722242</v>
          </cell>
          <cell r="AA213">
            <v>192.09192635876087</v>
          </cell>
          <cell r="AB213">
            <v>227.80199241257122</v>
          </cell>
          <cell r="AC213">
            <v>275.61057954860638</v>
          </cell>
          <cell r="AD213">
            <v>327.72761238903269</v>
          </cell>
        </row>
        <row r="214">
          <cell r="B214">
            <v>1212</v>
          </cell>
          <cell r="C214">
            <v>2076.1486205044557</v>
          </cell>
          <cell r="D214">
            <v>1925.340471203436</v>
          </cell>
          <cell r="E214">
            <v>2126.7107070808511</v>
          </cell>
          <cell r="F214">
            <v>2403.8871231188523</v>
          </cell>
          <cell r="G214">
            <v>2457.2451063726085</v>
          </cell>
          <cell r="H214">
            <v>2448.0540091539351</v>
          </cell>
          <cell r="I214">
            <v>2715.602664830054</v>
          </cell>
          <cell r="J214">
            <v>2613.2022462658215</v>
          </cell>
          <cell r="K214">
            <v>2788.2343379142071</v>
          </cell>
          <cell r="L214">
            <v>2743.9694013700264</v>
          </cell>
          <cell r="M214">
            <v>2718.4423870206501</v>
          </cell>
          <cell r="N214">
            <v>2535.0030673921206</v>
          </cell>
          <cell r="O214">
            <v>2558.4956161063378</v>
          </cell>
          <cell r="P214">
            <v>2591.241846452112</v>
          </cell>
          <cell r="Q214">
            <v>6.040984812438797</v>
          </cell>
          <cell r="R214">
            <v>3.6100172174244745</v>
          </cell>
          <cell r="S214">
            <v>5.6917190375422511</v>
          </cell>
          <cell r="T214">
            <v>8.3016791562855214</v>
          </cell>
          <cell r="U214">
            <v>10.340479486627517</v>
          </cell>
          <cell r="V214">
            <v>12.096856737615029</v>
          </cell>
          <cell r="W214">
            <v>17.509684091201777</v>
          </cell>
          <cell r="X214">
            <v>26.239158597262833</v>
          </cell>
          <cell r="Y214">
            <v>40.331955500783486</v>
          </cell>
          <cell r="Z214">
            <v>52.556616733991355</v>
          </cell>
          <cell r="AA214">
            <v>67.976775619078978</v>
          </cell>
          <cell r="AB214">
            <v>74.197021357817093</v>
          </cell>
          <cell r="AC214">
            <v>77.607518754237134</v>
          </cell>
          <cell r="AD214">
            <v>87.20330035073296</v>
          </cell>
        </row>
        <row r="215">
          <cell r="B215">
            <v>1213</v>
          </cell>
          <cell r="C215">
            <v>3038.6589432153364</v>
          </cell>
          <cell r="D215">
            <v>3050.1164981946631</v>
          </cell>
          <cell r="E215">
            <v>3281.3054227472476</v>
          </cell>
          <cell r="F215">
            <v>4786.043041982678</v>
          </cell>
          <cell r="G215">
            <v>3392.3952379328234</v>
          </cell>
          <cell r="H215">
            <v>3032.7323237398082</v>
          </cell>
          <cell r="I215">
            <v>4302.3894306247894</v>
          </cell>
          <cell r="J215">
            <v>3885.2446725286582</v>
          </cell>
          <cell r="K215">
            <v>3588.5779440485157</v>
          </cell>
          <cell r="L215">
            <v>3362.356274004781</v>
          </cell>
          <cell r="M215">
            <v>4227.4145319698946</v>
          </cell>
          <cell r="N215">
            <v>4845.4309867559559</v>
          </cell>
          <cell r="O215">
            <v>5216.6444286371125</v>
          </cell>
          <cell r="P215">
            <v>5072.9792159290319</v>
          </cell>
          <cell r="Q215">
            <v>8.8416081319289077</v>
          </cell>
          <cell r="R215">
            <v>5.7189745077922556</v>
          </cell>
          <cell r="S215">
            <v>8.7817625972628939</v>
          </cell>
          <cell r="T215">
            <v>16.528310909691793</v>
          </cell>
          <cell r="U215">
            <v>14.275740453161767</v>
          </cell>
          <cell r="V215">
            <v>14.985996349195705</v>
          </cell>
          <cell r="W215">
            <v>27.74098020421556</v>
          </cell>
          <cell r="X215">
            <v>39.011734088827879</v>
          </cell>
          <cell r="Y215">
            <v>51.908967615228917</v>
          </cell>
          <cell r="Z215">
            <v>64.400889429659657</v>
          </cell>
          <cell r="AA215">
            <v>105.70980295944322</v>
          </cell>
          <cell r="AB215">
            <v>141.82095123932626</v>
          </cell>
          <cell r="AC215">
            <v>158.2378440600051</v>
          </cell>
          <cell r="AD215">
            <v>170.72143645927366</v>
          </cell>
        </row>
        <row r="216">
          <cell r="B216">
            <v>1214</v>
          </cell>
          <cell r="C216">
            <v>392.05543653679092</v>
          </cell>
          <cell r="D216">
            <v>345.99142922598838</v>
          </cell>
          <cell r="E216">
            <v>351.47496233479342</v>
          </cell>
          <cell r="F216">
            <v>369.32495448161154</v>
          </cell>
          <cell r="G216">
            <v>390.7035215730869</v>
          </cell>
          <cell r="H216">
            <v>260.23921340749183</v>
          </cell>
          <cell r="I216">
            <v>999.14677556771335</v>
          </cell>
          <cell r="J216">
            <v>1470.9924841168386</v>
          </cell>
          <cell r="K216">
            <v>825.44465230669539</v>
          </cell>
          <cell r="L216">
            <v>784.34147842809023</v>
          </cell>
          <cell r="M216">
            <v>990.83780268595876</v>
          </cell>
          <cell r="N216">
            <v>1978.5501729768209</v>
          </cell>
          <cell r="O216">
            <v>623.61428058116849</v>
          </cell>
          <cell r="P216">
            <v>746.02339933507187</v>
          </cell>
          <cell r="Q216">
            <v>1.1407665686174966</v>
          </cell>
          <cell r="R216">
            <v>0.64873461876922422</v>
          </cell>
          <cell r="S216">
            <v>0.94065296595336911</v>
          </cell>
          <cell r="T216">
            <v>1.2754414494047375</v>
          </cell>
          <cell r="U216">
            <v>1.6441427595896554</v>
          </cell>
          <cell r="V216">
            <v>1.2859505837406133</v>
          </cell>
          <cell r="W216">
            <v>6.4423063902201569</v>
          </cell>
          <cell r="X216">
            <v>14.770232629823443</v>
          </cell>
          <cell r="Y216">
            <v>11.940100059917459</v>
          </cell>
          <cell r="Z216">
            <v>15.022884165448618</v>
          </cell>
          <cell r="AA216">
            <v>24.776673329429304</v>
          </cell>
          <cell r="AB216">
            <v>57.910197952106117</v>
          </cell>
          <cell r="AC216">
            <v>18.916255580404957</v>
          </cell>
          <cell r="AD216">
            <v>25.105994120141411</v>
          </cell>
        </row>
        <row r="217">
          <cell r="B217">
            <v>1215</v>
          </cell>
          <cell r="C217">
            <v>7739.8157717055783</v>
          </cell>
          <cell r="D217">
            <v>8337.0865775014136</v>
          </cell>
          <cell r="E217">
            <v>8435.4874160596446</v>
          </cell>
          <cell r="F217">
            <v>7258.4737490273055</v>
          </cell>
          <cell r="G217">
            <v>6292.7781304708124</v>
          </cell>
          <cell r="H217">
            <v>5868.7148909857706</v>
          </cell>
          <cell r="I217">
            <v>6624.2641082043892</v>
          </cell>
          <cell r="J217">
            <v>7036.4425666141133</v>
          </cell>
          <cell r="K217">
            <v>5686.0009159511119</v>
          </cell>
          <cell r="L217">
            <v>6025.8029882711626</v>
          </cell>
          <cell r="M217">
            <v>4978.6876599046827</v>
          </cell>
          <cell r="N217">
            <v>3412.2386735925393</v>
          </cell>
          <cell r="O217">
            <v>3079.2997650630855</v>
          </cell>
          <cell r="P217">
            <v>4293.7964579929558</v>
          </cell>
          <cell r="Q217">
            <v>22.520598509266179</v>
          </cell>
          <cell r="R217">
            <v>15.632053934401746</v>
          </cell>
          <cell r="S217">
            <v>22.575907553894446</v>
          </cell>
          <cell r="T217">
            <v>25.066701197919087</v>
          </cell>
          <cell r="U217">
            <v>26.481014451215533</v>
          </cell>
          <cell r="V217">
            <v>28.999770023333166</v>
          </cell>
          <cell r="W217">
            <v>42.711981901300732</v>
          </cell>
          <cell r="X217">
            <v>70.652905924043722</v>
          </cell>
          <cell r="Y217">
            <v>82.248300582621525</v>
          </cell>
          <cell r="Z217">
            <v>115.41521491128341</v>
          </cell>
          <cell r="AA217">
            <v>124.49597444135469</v>
          </cell>
          <cell r="AB217">
            <v>99.872836052609358</v>
          </cell>
          <cell r="AC217">
            <v>93.405207639456393</v>
          </cell>
          <cell r="AD217">
            <v>144.49952739221976</v>
          </cell>
        </row>
        <row r="218">
          <cell r="B218">
            <v>1216</v>
          </cell>
          <cell r="C218">
            <v>6998.4974460866624</v>
          </cell>
          <cell r="D218">
            <v>7175.4698341708963</v>
          </cell>
          <cell r="E218">
            <v>7833.6925050394848</v>
          </cell>
          <cell r="F218">
            <v>8155.9815646332863</v>
          </cell>
          <cell r="G218">
            <v>8174.8550337206125</v>
          </cell>
          <cell r="H218">
            <v>7915.9243722770043</v>
          </cell>
          <cell r="I218">
            <v>9086.3319951465182</v>
          </cell>
          <cell r="J218">
            <v>10356.35857780452</v>
          </cell>
          <cell r="K218">
            <v>10963.692626325284</v>
          </cell>
          <cell r="L218">
            <v>11387.963001016376</v>
          </cell>
          <cell r="M218">
            <v>10695.310226369191</v>
          </cell>
          <cell r="N218">
            <v>10172.919818331004</v>
          </cell>
          <cell r="O218">
            <v>11200.864363037419</v>
          </cell>
          <cell r="P218">
            <v>9957.0927061189468</v>
          </cell>
          <cell r="Q218">
            <v>20.363579160064528</v>
          </cell>
          <cell r="R218">
            <v>13.454020227537118</v>
          </cell>
          <cell r="S218">
            <v>20.965322935899536</v>
          </cell>
          <cell r="T218">
            <v>28.166190293626986</v>
          </cell>
          <cell r="U218">
            <v>34.401094365033828</v>
          </cell>
          <cell r="V218">
            <v>39.115886626343119</v>
          </cell>
          <cell r="W218">
            <v>58.586922469657878</v>
          </cell>
          <cell r="X218">
            <v>103.98817604012338</v>
          </cell>
          <cell r="Y218">
            <v>158.59038715519375</v>
          </cell>
          <cell r="Z218">
            <v>218.11934437988353</v>
          </cell>
          <cell r="AA218">
            <v>267.44458771890703</v>
          </cell>
          <cell r="AB218">
            <v>297.75125669120615</v>
          </cell>
          <cell r="AC218">
            <v>339.75875731262676</v>
          </cell>
          <cell r="AD218">
            <v>335.08695726747169</v>
          </cell>
        </row>
        <row r="219">
          <cell r="B219">
            <v>1217</v>
          </cell>
          <cell r="C219">
            <v>21370.825884878144</v>
          </cell>
          <cell r="D219">
            <v>23562.506158870918</v>
          </cell>
          <cell r="E219">
            <v>20876.063182186772</v>
          </cell>
          <cell r="F219">
            <v>18744.640479698119</v>
          </cell>
          <cell r="G219">
            <v>20512.631744405597</v>
          </cell>
          <cell r="H219">
            <v>23354.814092318225</v>
          </cell>
          <cell r="I219">
            <v>17480.786878868152</v>
          </cell>
          <cell r="J219">
            <v>18093.523236906833</v>
          </cell>
          <cell r="K219">
            <v>17647.750155475664</v>
          </cell>
          <cell r="L219">
            <v>19317.553903283475</v>
          </cell>
          <cell r="M219">
            <v>18867.996786352793</v>
          </cell>
          <cell r="N219">
            <v>19205.411298971954</v>
          </cell>
          <cell r="O219">
            <v>19805.02304324595</v>
          </cell>
          <cell r="P219">
            <v>18495.091137011725</v>
          </cell>
          <cell r="Q219">
            <v>62.182848243520418</v>
          </cell>
          <cell r="R219">
            <v>44.179745967749128</v>
          </cell>
          <cell r="S219">
            <v>55.870639033026748</v>
          </cell>
          <cell r="T219">
            <v>64.733485056686661</v>
          </cell>
          <cell r="U219">
            <v>86.320427384180874</v>
          </cell>
          <cell r="V219">
            <v>115.40588530808071</v>
          </cell>
          <cell r="W219">
            <v>112.71275429160089</v>
          </cell>
          <cell r="X219">
            <v>181.67703111187555</v>
          </cell>
          <cell r="Y219">
            <v>255.2756288382997</v>
          </cell>
          <cell r="Z219">
            <v>369.99876027268385</v>
          </cell>
          <cell r="AA219">
            <v>471.80899990788157</v>
          </cell>
          <cell r="AB219">
            <v>562.12330890843202</v>
          </cell>
          <cell r="AC219">
            <v>600.75095989256761</v>
          </cell>
          <cell r="AD219">
            <v>622.41700428050672</v>
          </cell>
        </row>
        <row r="220">
          <cell r="B220">
            <v>1218</v>
          </cell>
          <cell r="C220">
            <v>3897.9093498542088</v>
          </cell>
          <cell r="D220">
            <v>3975.146600492445</v>
          </cell>
          <cell r="E220">
            <v>3697.7024751324902</v>
          </cell>
          <cell r="F220">
            <v>3660.3224870954368</v>
          </cell>
          <cell r="G220">
            <v>3315.3562364586246</v>
          </cell>
          <cell r="H220">
            <v>3598.9583169070083</v>
          </cell>
          <cell r="I220">
            <v>3364.0860169374469</v>
          </cell>
          <cell r="J220">
            <v>3448.3851864707931</v>
          </cell>
          <cell r="K220">
            <v>3960.834102493357</v>
          </cell>
          <cell r="L220">
            <v>4641.1138933552793</v>
          </cell>
          <cell r="M220">
            <v>4546.4983316047628</v>
          </cell>
          <cell r="N220">
            <v>4913.5029765255995</v>
          </cell>
          <cell r="O220">
            <v>4945.4661659859203</v>
          </cell>
          <cell r="P220">
            <v>4740.8678236415326</v>
          </cell>
          <cell r="Q220">
            <v>11.341775319057382</v>
          </cell>
          <cell r="R220">
            <v>7.4534077916070594</v>
          </cell>
          <cell r="S220">
            <v>9.896166649655461</v>
          </cell>
          <cell r="T220">
            <v>12.640702886655877</v>
          </cell>
          <cell r="U220">
            <v>13.951548042584463</v>
          </cell>
          <cell r="V220">
            <v>17.783955338190665</v>
          </cell>
          <cell r="W220">
            <v>21.690980118363619</v>
          </cell>
          <cell r="X220">
            <v>34.625228851519509</v>
          </cell>
          <cell r="Y220">
            <v>57.293672413219952</v>
          </cell>
          <cell r="Z220">
            <v>88.893572934920215</v>
          </cell>
          <cell r="AA220">
            <v>113.68874264748814</v>
          </cell>
          <cell r="AB220">
            <v>143.81335075306859</v>
          </cell>
          <cell r="AC220">
            <v>150.01212267437617</v>
          </cell>
          <cell r="AD220">
            <v>159.54486120783574</v>
          </cell>
        </row>
        <row r="221">
          <cell r="B221">
            <v>1219</v>
          </cell>
          <cell r="C221">
            <v>23851.109443211251</v>
          </cell>
          <cell r="D221">
            <v>24628.433358490445</v>
          </cell>
          <cell r="E221">
            <v>19360.681530223272</v>
          </cell>
          <cell r="F221">
            <v>16075.747393494352</v>
          </cell>
          <cell r="G221">
            <v>20251.801311578016</v>
          </cell>
          <cell r="H221">
            <v>26707.089679120243</v>
          </cell>
          <cell r="I221">
            <v>15913.029286054398</v>
          </cell>
          <cell r="J221">
            <v>20696.270696906242</v>
          </cell>
          <cell r="K221">
            <v>22337.226399530249</v>
          </cell>
          <cell r="L221">
            <v>25017.099746385851</v>
          </cell>
          <cell r="M221">
            <v>27835.307772320881</v>
          </cell>
          <cell r="N221">
            <v>21536.626100064201</v>
          </cell>
          <cell r="O221">
            <v>10703.68048309901</v>
          </cell>
          <cell r="P221">
            <v>15240.855246701247</v>
          </cell>
          <cell r="Q221">
            <v>69.399747437756005</v>
          </cell>
          <cell r="R221">
            <v>46.1783615896097</v>
          </cell>
          <cell r="S221">
            <v>51.815020857547765</v>
          </cell>
          <cell r="T221">
            <v>55.516623794354864</v>
          </cell>
          <cell r="U221">
            <v>85.222811304634249</v>
          </cell>
          <cell r="V221">
            <v>131.97087830534036</v>
          </cell>
          <cell r="W221">
            <v>102.60415462889225</v>
          </cell>
          <cell r="X221">
            <v>207.81121322087117</v>
          </cell>
          <cell r="Y221">
            <v>323.10914793148942</v>
          </cell>
          <cell r="Z221">
            <v>479.16500909607981</v>
          </cell>
          <cell r="AA221">
            <v>696.04361665388069</v>
          </cell>
          <cell r="AB221">
            <v>630.35565016719124</v>
          </cell>
          <cell r="AC221">
            <v>324.67754824440658</v>
          </cell>
          <cell r="AD221">
            <v>512.90190435132536</v>
          </cell>
        </row>
        <row r="222">
          <cell r="B222">
            <v>1220</v>
          </cell>
          <cell r="C222">
            <v>3946.8156973736145</v>
          </cell>
          <cell r="D222">
            <v>4279.1014084510543</v>
          </cell>
          <cell r="E222">
            <v>4299.175015166983</v>
          </cell>
          <cell r="F222">
            <v>4473.0810228638347</v>
          </cell>
          <cell r="G222">
            <v>4079.7114318395115</v>
          </cell>
          <cell r="H222">
            <v>4440.5552243640141</v>
          </cell>
          <cell r="I222">
            <v>3392.4207708968843</v>
          </cell>
          <cell r="J222">
            <v>2826.9671399383819</v>
          </cell>
          <cell r="K222">
            <v>2703.3177022450745</v>
          </cell>
          <cell r="L222">
            <v>3034.4344996187674</v>
          </cell>
          <cell r="M222">
            <v>2606.8004145146688</v>
          </cell>
          <cell r="N222">
            <v>2847.7763204168918</v>
          </cell>
          <cell r="O222">
            <v>2353.5437697195871</v>
          </cell>
          <cell r="P222">
            <v>2680.7259732662492</v>
          </cell>
          <cell r="Q222">
            <v>11.484078475815396</v>
          </cell>
          <cell r="R222">
            <v>8.0233236617926931</v>
          </cell>
          <cell r="S222">
            <v>11.505888505700582</v>
          </cell>
          <cell r="T222">
            <v>15.447515457259282</v>
          </cell>
          <cell r="U222">
            <v>17.168076665567803</v>
          </cell>
          <cell r="V222">
            <v>21.942636961332536</v>
          </cell>
          <cell r="W222">
            <v>21.873677166446946</v>
          </cell>
          <cell r="X222">
            <v>28.385571472736366</v>
          </cell>
          <cell r="Y222">
            <v>39.103631925353412</v>
          </cell>
          <cell r="Z222">
            <v>58.120039866785106</v>
          </cell>
          <cell r="AA222">
            <v>65.185080878390409</v>
          </cell>
          <cell r="AB222">
            <v>83.351583746061777</v>
          </cell>
          <cell r="AC222">
            <v>71.39066062790522</v>
          </cell>
          <cell r="AD222">
            <v>90.214717906327195</v>
          </cell>
        </row>
        <row r="223">
          <cell r="B223">
            <v>1221</v>
          </cell>
          <cell r="C223">
            <v>6471.7624710716455</v>
          </cell>
          <cell r="D223">
            <v>6601.36506859784</v>
          </cell>
          <cell r="E223">
            <v>7337.9847133286476</v>
          </cell>
          <cell r="F223">
            <v>7774.8709287749425</v>
          </cell>
          <cell r="G223">
            <v>8495.1409057516212</v>
          </cell>
          <cell r="H223">
            <v>8499.128094262067</v>
          </cell>
          <cell r="I223">
            <v>9692.5571984669532</v>
          </cell>
          <cell r="J223">
            <v>9789.4596903733254</v>
          </cell>
          <cell r="K223">
            <v>10740.210226622126</v>
          </cell>
          <cell r="L223">
            <v>10679.670017301996</v>
          </cell>
          <cell r="M223">
            <v>11355.15517408316</v>
          </cell>
          <cell r="N223">
            <v>11300.979635365155</v>
          </cell>
          <cell r="O223">
            <v>11595.744694282639</v>
          </cell>
          <cell r="P223">
            <v>11808.931877856538</v>
          </cell>
          <cell r="Q223">
            <v>18.830934554172625</v>
          </cell>
          <cell r="R223">
            <v>12.377572648876528</v>
          </cell>
          <cell r="S223">
            <v>19.638659433550728</v>
          </cell>
          <cell r="T223">
            <v>26.850047704602638</v>
          </cell>
          <cell r="U223">
            <v>35.748908419482113</v>
          </cell>
          <cell r="V223">
            <v>41.997739660351741</v>
          </cell>
          <cell r="W223">
            <v>62.49574607472298</v>
          </cell>
          <cell r="X223">
            <v>98.295945430274926</v>
          </cell>
          <cell r="Y223">
            <v>155.35770255710548</v>
          </cell>
          <cell r="Z223">
            <v>204.5530550248107</v>
          </cell>
          <cell r="AA223">
            <v>283.94452612786284</v>
          </cell>
          <cell r="AB223">
            <v>330.76844685322163</v>
          </cell>
          <cell r="AC223">
            <v>351.7367659986183</v>
          </cell>
          <cell r="AD223">
            <v>397.40707135307508</v>
          </cell>
        </row>
        <row r="224">
          <cell r="B224">
            <v>1222</v>
          </cell>
          <cell r="C224">
            <v>6623.1375948666355</v>
          </cell>
          <cell r="D224">
            <v>4350.964390748547</v>
          </cell>
          <cell r="E224">
            <v>7673.3982385512263</v>
          </cell>
          <cell r="F224">
            <v>7413.9047692964223</v>
          </cell>
          <cell r="G224">
            <v>5772.3442341569598</v>
          </cell>
          <cell r="H224">
            <v>5325.151433459363</v>
          </cell>
          <cell r="I224">
            <v>1820.6762622363353</v>
          </cell>
          <cell r="J224">
            <v>2214.5490041227799</v>
          </cell>
          <cell r="K224">
            <v>1954.6834786669694</v>
          </cell>
          <cell r="L224">
            <v>1431.2400124616745</v>
          </cell>
          <cell r="M224">
            <v>1686.8785700228239</v>
          </cell>
          <cell r="N224">
            <v>1325.8282601154428</v>
          </cell>
          <cell r="O224">
            <v>2435.3379536318898</v>
          </cell>
          <cell r="P224">
            <v>3041.3205401795321</v>
          </cell>
          <cell r="Q224">
            <v>19.271391858045412</v>
          </cell>
          <cell r="R224">
            <v>8.1580668967007863</v>
          </cell>
          <cell r="S224">
            <v>20.536327151403587</v>
          </cell>
          <cell r="T224">
            <v>25.603472849465774</v>
          </cell>
          <cell r="U224">
            <v>24.290945574886276</v>
          </cell>
          <cell r="V224">
            <v>26.313796082843126</v>
          </cell>
          <cell r="W224">
            <v>11.739370636574083</v>
          </cell>
          <cell r="X224">
            <v>22.236282179698232</v>
          </cell>
          <cell r="Y224">
            <v>28.274598733579843</v>
          </cell>
          <cell r="Z224">
            <v>27.413254955301021</v>
          </cell>
          <cell r="AA224">
            <v>42.181716485354094</v>
          </cell>
          <cell r="AB224">
            <v>38.805676015920369</v>
          </cell>
          <cell r="AC224">
            <v>73.871745067526845</v>
          </cell>
          <cell r="AD224">
            <v>102.34984005497401</v>
          </cell>
        </row>
        <row r="225">
          <cell r="B225">
            <v>1223</v>
          </cell>
          <cell r="C225">
            <v>6333.6740127279381</v>
          </cell>
          <cell r="D225">
            <v>6391.3191550975716</v>
          </cell>
          <cell r="E225">
            <v>10562.042379008348</v>
          </cell>
          <cell r="F225">
            <v>9142.183572032538</v>
          </cell>
          <cell r="G225">
            <v>8747.6524328306095</v>
          </cell>
          <cell r="H225">
            <v>8556.5301578875788</v>
          </cell>
          <cell r="I225">
            <v>9090.4742291316834</v>
          </cell>
          <cell r="J225">
            <v>9003.8968419347657</v>
          </cell>
          <cell r="K225">
            <v>8634.5990386886369</v>
          </cell>
          <cell r="L225">
            <v>9462.6581435247372</v>
          </cell>
          <cell r="M225">
            <v>9317.4257648145576</v>
          </cell>
          <cell r="N225">
            <v>9209.5830795766778</v>
          </cell>
          <cell r="O225">
            <v>10254.242240588344</v>
          </cell>
          <cell r="P225">
            <v>9628.2351611803115</v>
          </cell>
          <cell r="Q225">
            <v>18.429137557855128</v>
          </cell>
          <cell r="R225">
            <v>11.983736142800458</v>
          </cell>
          <cell r="S225">
            <v>28.267209773183527</v>
          </cell>
          <cell r="T225">
            <v>31.571979429886909</v>
          </cell>
          <cell r="U225">
            <v>36.811517216270708</v>
          </cell>
          <cell r="V225">
            <v>42.281387217768675</v>
          </cell>
          <cell r="W225">
            <v>58.613630798328863</v>
          </cell>
          <cell r="X225">
            <v>90.408110419513164</v>
          </cell>
          <cell r="Y225">
            <v>124.89992661664638</v>
          </cell>
          <cell r="Z225">
            <v>181.24301863049348</v>
          </cell>
          <cell r="AA225">
            <v>232.98951031159507</v>
          </cell>
          <cell r="AB225">
            <v>269.55534738461262</v>
          </cell>
          <cell r="AC225">
            <v>311.04462012252861</v>
          </cell>
          <cell r="AD225">
            <v>324.01988404034182</v>
          </cell>
        </row>
        <row r="226">
          <cell r="B226">
            <v>1224</v>
          </cell>
          <cell r="C226">
            <v>4489.1289438632411</v>
          </cell>
          <cell r="D226">
            <v>4352.0426061429507</v>
          </cell>
          <cell r="E226">
            <v>4796.3779494078462</v>
          </cell>
          <cell r="F226">
            <v>5161.593459018095</v>
          </cell>
          <cell r="G226">
            <v>5344.8758091211457</v>
          </cell>
          <cell r="H226">
            <v>5104.8472767623844</v>
          </cell>
          <cell r="I226">
            <v>5500.0348481973379</v>
          </cell>
          <cell r="J226">
            <v>5483.9387650672597</v>
          </cell>
          <cell r="K226">
            <v>5837.1870637430784</v>
          </cell>
          <cell r="L226">
            <v>5656.1409238144106</v>
          </cell>
          <cell r="M226">
            <v>5982.1384783230678</v>
          </cell>
          <cell r="N226">
            <v>5766.6008886779437</v>
          </cell>
          <cell r="O226">
            <v>6277.4248676816687</v>
          </cell>
          <cell r="P226">
            <v>6278.0484882194596</v>
          </cell>
          <cell r="Q226">
            <v>13.062051292054438</v>
          </cell>
          <cell r="R226">
            <v>8.1600885527123364</v>
          </cell>
          <cell r="S226">
            <v>12.83655346023264</v>
          </cell>
          <cell r="T226">
            <v>17.825251618451986</v>
          </cell>
          <cell r="U226">
            <v>22.492090235302769</v>
          </cell>
          <cell r="V226">
            <v>25.225181284191077</v>
          </cell>
          <cell r="W226">
            <v>35.463167690094735</v>
          </cell>
          <cell r="X226">
            <v>55.064218316778629</v>
          </cell>
          <cell r="Y226">
            <v>84.435216116285716</v>
          </cell>
          <cell r="Z226">
            <v>108.33489272071917</v>
          </cell>
          <cell r="AA226">
            <v>149.58804608285297</v>
          </cell>
          <cell r="AB226">
            <v>168.78267912291298</v>
          </cell>
          <cell r="AC226">
            <v>190.41477541725493</v>
          </cell>
          <cell r="AD226">
            <v>211.27574359153286</v>
          </cell>
        </row>
        <row r="227">
          <cell r="B227">
            <v>1225</v>
          </cell>
          <cell r="C227">
            <v>2914.1085684487448</v>
          </cell>
          <cell r="D227">
            <v>3230.2031728454604</v>
          </cell>
          <cell r="E227">
            <v>2960.078377085465</v>
          </cell>
          <cell r="F227">
            <v>2730.8336294941687</v>
          </cell>
          <cell r="G227">
            <v>2550.1022280297166</v>
          </cell>
          <cell r="H227">
            <v>2404.911515728928</v>
          </cell>
          <cell r="I227">
            <v>2874.3202457789157</v>
          </cell>
          <cell r="J227">
            <v>2406.5463334294145</v>
          </cell>
          <cell r="K227">
            <v>2342.6358226108837</v>
          </cell>
          <cell r="L227">
            <v>2580.2171412019866</v>
          </cell>
          <cell r="M227">
            <v>2645.3674900176502</v>
          </cell>
          <cell r="N227">
            <v>3143.3353249020938</v>
          </cell>
          <cell r="O227">
            <v>3067.5582928528083</v>
          </cell>
          <cell r="P227">
            <v>4018.894279186788</v>
          </cell>
          <cell r="Q227">
            <v>8.4792029963246325</v>
          </cell>
          <cell r="R227">
            <v>6.0566373813679313</v>
          </cell>
          <cell r="S227">
            <v>7.9220621758190104</v>
          </cell>
          <cell r="T227">
            <v>9.4307691917922085</v>
          </cell>
          <cell r="U227">
            <v>10.731237070880084</v>
          </cell>
          <cell r="V227">
            <v>11.883671668856611</v>
          </cell>
          <cell r="W227">
            <v>18.533064550400226</v>
          </cell>
          <cell r="X227">
            <v>24.164126984334626</v>
          </cell>
          <cell r="Y227">
            <v>33.88634967560273</v>
          </cell>
          <cell r="Z227">
            <v>49.420187890185922</v>
          </cell>
          <cell r="AA227">
            <v>66.149480731139747</v>
          </cell>
          <cell r="AB227">
            <v>92.002302181224778</v>
          </cell>
          <cell r="AC227">
            <v>93.049050482482954</v>
          </cell>
          <cell r="AD227">
            <v>135.2482190674767</v>
          </cell>
        </row>
        <row r="228">
          <cell r="B228">
            <v>1226</v>
          </cell>
          <cell r="C228">
            <v>2517.8409014877739</v>
          </cell>
          <cell r="D228">
            <v>2516.5560626240699</v>
          </cell>
          <cell r="E228">
            <v>2823.3652891893057</v>
          </cell>
          <cell r="F228">
            <v>3176.9620269282436</v>
          </cell>
          <cell r="G228">
            <v>3274.0370619124519</v>
          </cell>
          <cell r="H228">
            <v>3348.6065557242091</v>
          </cell>
          <cell r="I228">
            <v>3604.5153677067774</v>
          </cell>
          <cell r="J228">
            <v>3593.9666019982719</v>
          </cell>
          <cell r="K228">
            <v>3872.1955364746905</v>
          </cell>
          <cell r="L228">
            <v>4154.4342333971344</v>
          </cell>
          <cell r="M228">
            <v>4129.3903135666378</v>
          </cell>
          <cell r="N228">
            <v>3928.7791059356809</v>
          </cell>
          <cell r="O228">
            <v>4209.2838284242225</v>
          </cell>
          <cell r="P228">
            <v>4229.4576681915114</v>
          </cell>
          <cell r="Q228">
            <v>7.3261800700612278</v>
          </cell>
          <cell r="R228">
            <v>4.7185476286219483</v>
          </cell>
          <cell r="S228">
            <v>7.556176734762559</v>
          </cell>
          <cell r="T228">
            <v>10.97144669798076</v>
          </cell>
          <cell r="U228">
            <v>13.777670363190159</v>
          </cell>
          <cell r="V228">
            <v>16.546862783159746</v>
          </cell>
          <cell r="W228">
            <v>23.241222365782825</v>
          </cell>
          <cell r="X228">
            <v>36.087011557507175</v>
          </cell>
          <cell r="Y228">
            <v>56.011510920656015</v>
          </cell>
          <cell r="Z228">
            <v>79.571954279887635</v>
          </cell>
          <cell r="AA228">
            <v>103.25863079870571</v>
          </cell>
          <cell r="AB228">
            <v>114.99146134491234</v>
          </cell>
          <cell r="AC228">
            <v>127.68131068893047</v>
          </cell>
          <cell r="AD228">
            <v>142.33432817743406</v>
          </cell>
        </row>
        <row r="229">
          <cell r="B229">
            <v>1227</v>
          </cell>
          <cell r="C229">
            <v>5387.1732304806328</v>
          </cell>
          <cell r="D229">
            <v>5328.7685700335069</v>
          </cell>
          <cell r="E229">
            <v>5896.1059464298824</v>
          </cell>
          <cell r="F229">
            <v>5943.4787565755196</v>
          </cell>
          <cell r="G229">
            <v>6380.0950229382161</v>
          </cell>
          <cell r="H229">
            <v>6035.6943875465267</v>
          </cell>
          <cell r="I229">
            <v>6681.4717397608574</v>
          </cell>
          <cell r="J229">
            <v>6676.7469626251459</v>
          </cell>
          <cell r="K229">
            <v>7336.4251827692287</v>
          </cell>
          <cell r="L229">
            <v>7319.4121915574633</v>
          </cell>
          <cell r="M229">
            <v>7684.1820921566996</v>
          </cell>
          <cell r="N229">
            <v>7541.1151300285519</v>
          </cell>
          <cell r="O229">
            <v>7930.5412966700223</v>
          </cell>
          <cell r="P229">
            <v>7998.5753180297161</v>
          </cell>
          <cell r="Q229">
            <v>15.675097315240835</v>
          </cell>
          <cell r="R229">
            <v>9.991451679955226</v>
          </cell>
          <cell r="S229">
            <v>15.7797571390067</v>
          </cell>
          <cell r="T229">
            <v>20.525445323436376</v>
          </cell>
          <cell r="U229">
            <v>26.848457867036636</v>
          </cell>
          <cell r="V229">
            <v>29.824885417218066</v>
          </cell>
          <cell r="W229">
            <v>43.080845715264587</v>
          </cell>
          <cell r="X229">
            <v>67.041203074296263</v>
          </cell>
          <cell r="Y229">
            <v>106.12177390642995</v>
          </cell>
          <cell r="Z229">
            <v>140.1923582229897</v>
          </cell>
          <cell r="AA229">
            <v>192.14897633609954</v>
          </cell>
          <cell r="AB229">
            <v>220.72094805790502</v>
          </cell>
          <cell r="AC229">
            <v>240.55918975902998</v>
          </cell>
          <cell r="AD229">
            <v>269.1767913485628</v>
          </cell>
        </row>
        <row r="230">
          <cell r="B230">
            <v>1228</v>
          </cell>
          <cell r="C230">
            <v>771.94259686228156</v>
          </cell>
          <cell r="D230">
            <v>673.34445838512045</v>
          </cell>
          <cell r="E230">
            <v>344.4843056903436</v>
          </cell>
          <cell r="F230">
            <v>253.46083530515006</v>
          </cell>
          <cell r="G230">
            <v>412.46478177557776</v>
          </cell>
          <cell r="H230">
            <v>401.60058647983539</v>
          </cell>
          <cell r="I230">
            <v>189.62723912552158</v>
          </cell>
          <cell r="J230">
            <v>445.21658699405555</v>
          </cell>
          <cell r="K230">
            <v>600.80215126185487</v>
          </cell>
          <cell r="L230">
            <v>989.82978450711823</v>
          </cell>
          <cell r="M230">
            <v>1137.2794386868213</v>
          </cell>
          <cell r="N230">
            <v>1230.7953212502327</v>
          </cell>
          <cell r="O230">
            <v>696.32917177876448</v>
          </cell>
          <cell r="P230">
            <v>455.93060572803506</v>
          </cell>
          <cell r="Q230">
            <v>2.246127015023875</v>
          </cell>
          <cell r="R230">
            <v>1.2625222002985672</v>
          </cell>
          <cell r="S230">
            <v>0.92194386114863025</v>
          </cell>
          <cell r="T230">
            <v>0.87531170376149514</v>
          </cell>
          <cell r="U230">
            <v>1.7357176147571149</v>
          </cell>
          <cell r="V230">
            <v>1.9844761358299192</v>
          </cell>
          <cell r="W230">
            <v>1.2226799948226044</v>
          </cell>
          <cell r="X230">
            <v>4.4704188713148509</v>
          </cell>
          <cell r="Y230">
            <v>8.6906345352575318</v>
          </cell>
          <cell r="Z230">
            <v>18.958704346431833</v>
          </cell>
          <cell r="AA230">
            <v>28.438560842385407</v>
          </cell>
          <cell r="AB230">
            <v>36.024156306781727</v>
          </cell>
          <cell r="AC230">
            <v>21.121935452125008</v>
          </cell>
          <cell r="AD230">
            <v>15.34347463739457</v>
          </cell>
        </row>
        <row r="231">
          <cell r="B231">
            <v>1229</v>
          </cell>
          <cell r="C231">
            <v>5966.8128870697492</v>
          </cell>
          <cell r="D231">
            <v>6162.344637220519</v>
          </cell>
          <cell r="E231">
            <v>7127.8593383725247</v>
          </cell>
          <cell r="F231">
            <v>7948.4044883605684</v>
          </cell>
          <cell r="G231">
            <v>10002.792796029389</v>
          </cell>
          <cell r="H231">
            <v>10315.712218024959</v>
          </cell>
          <cell r="I231">
            <v>11241.944668979075</v>
          </cell>
          <cell r="J231">
            <v>12167.368437161116</v>
          </cell>
          <cell r="K231">
            <v>14937.311487162344</v>
          </cell>
          <cell r="L231">
            <v>13626.285887145925</v>
          </cell>
          <cell r="M231">
            <v>16445.648734728889</v>
          </cell>
          <cell r="N231">
            <v>14603.69250755945</v>
          </cell>
          <cell r="O231">
            <v>14831.414706335259</v>
          </cell>
          <cell r="P231">
            <v>15238.456282303358</v>
          </cell>
          <cell r="Q231">
            <v>17.361679059707324</v>
          </cell>
          <cell r="R231">
            <v>11.554408465825507</v>
          </cell>
          <cell r="S231">
            <v>19.07630057913461</v>
          </cell>
          <cell r="T231">
            <v>27.449335383576074</v>
          </cell>
          <cell r="U231">
            <v>42.093348135309341</v>
          </cell>
          <cell r="V231">
            <v>50.974240103076973</v>
          </cell>
          <cell r="W231">
            <v>72.485898719248823</v>
          </cell>
          <cell r="X231">
            <v>122.17252246366102</v>
          </cell>
          <cell r="Y231">
            <v>216.06899176639826</v>
          </cell>
          <cell r="Z231">
            <v>260.9910608044533</v>
          </cell>
          <cell r="AA231">
            <v>411.23629446348968</v>
          </cell>
          <cell r="AB231">
            <v>427.43557150843304</v>
          </cell>
          <cell r="AC231">
            <v>449.88519336432671</v>
          </cell>
          <cell r="AD231">
            <v>512.82117178164799</v>
          </cell>
        </row>
        <row r="232">
          <cell r="B232">
            <v>1230</v>
          </cell>
          <cell r="C232">
            <v>5566.0642296757933</v>
          </cell>
          <cell r="D232">
            <v>5645.3832918561784</v>
          </cell>
          <cell r="E232">
            <v>6498.1143221915618</v>
          </cell>
          <cell r="F232">
            <v>6918.9455417236759</v>
          </cell>
          <cell r="G232">
            <v>7652.047560520462</v>
          </cell>
          <cell r="H232">
            <v>7633.0270788694752</v>
          </cell>
          <cell r="I232">
            <v>8488.5444464291686</v>
          </cell>
          <cell r="J232">
            <v>8378.7467571929537</v>
          </cell>
          <cell r="K232">
            <v>9251.6916000973251</v>
          </cell>
          <cell r="L232">
            <v>9023.8321912201536</v>
          </cell>
          <cell r="M232">
            <v>9578.0045299842695</v>
          </cell>
          <cell r="N232">
            <v>9307.703733876464</v>
          </cell>
          <cell r="O232">
            <v>9943.3861486724145</v>
          </cell>
          <cell r="P232">
            <v>10240.235236169357</v>
          </cell>
          <cell r="Q232">
            <v>16.195617762836438</v>
          </cell>
          <cell r="R232">
            <v>10.585104913845583</v>
          </cell>
          <cell r="S232">
            <v>17.390913053007733</v>
          </cell>
          <cell r="T232">
            <v>23.894161017294238</v>
          </cell>
          <cell r="U232">
            <v>32.20103709843815</v>
          </cell>
          <cell r="V232">
            <v>37.71797301127846</v>
          </cell>
          <cell r="W232">
            <v>54.732503239902954</v>
          </cell>
          <cell r="X232">
            <v>84.130979652435101</v>
          </cell>
          <cell r="Y232">
            <v>133.82620278653891</v>
          </cell>
          <cell r="Z232">
            <v>172.83796594416046</v>
          </cell>
          <cell r="AA232">
            <v>239.50548590688857</v>
          </cell>
          <cell r="AB232">
            <v>272.42724145699884</v>
          </cell>
          <cell r="AC232">
            <v>301.61534073218564</v>
          </cell>
          <cell r="AD232">
            <v>344.61557889106064</v>
          </cell>
        </row>
        <row r="233">
          <cell r="B233">
            <v>1231</v>
          </cell>
          <cell r="C233">
            <v>4361.5857209487731</v>
          </cell>
          <cell r="D233">
            <v>4001.3199720821317</v>
          </cell>
          <cell r="E233">
            <v>3636.6175911846885</v>
          </cell>
          <cell r="F233">
            <v>3526.1236421824865</v>
          </cell>
          <cell r="G233">
            <v>3431.6123978146861</v>
          </cell>
          <cell r="H233">
            <v>3162.3722522532403</v>
          </cell>
          <cell r="I233">
            <v>3040.4237887464687</v>
          </cell>
          <cell r="J233">
            <v>3252.0300306840991</v>
          </cell>
          <cell r="K233">
            <v>3171.3193338910046</v>
          </cell>
          <cell r="L233">
            <v>3301.8985576048503</v>
          </cell>
          <cell r="M233">
            <v>3144.2313442342956</v>
          </cell>
          <cell r="N233">
            <v>3467.2195901729301</v>
          </cell>
          <cell r="O233">
            <v>3554.2669337994653</v>
          </cell>
          <cell r="P233">
            <v>3378.7052402917111</v>
          </cell>
          <cell r="Q233">
            <v>12.690937844324198</v>
          </cell>
          <cell r="R233">
            <v>7.5024829154565857</v>
          </cell>
          <cell r="S233">
            <v>9.7326850836323171</v>
          </cell>
          <cell r="T233">
            <v>12.177255271791996</v>
          </cell>
          <cell r="U233">
            <v>14.440772519450357</v>
          </cell>
          <cell r="V233">
            <v>15.626601350898108</v>
          </cell>
          <cell r="W233">
            <v>19.604068273241698</v>
          </cell>
          <cell r="X233">
            <v>32.653627119797569</v>
          </cell>
          <cell r="Y233">
            <v>45.873299999937778</v>
          </cell>
          <cell r="Z233">
            <v>63.242912584926273</v>
          </cell>
          <cell r="AA233">
            <v>78.623961133764595</v>
          </cell>
          <cell r="AB233">
            <v>101.48207285956292</v>
          </cell>
          <cell r="AC233">
            <v>107.81251137814826</v>
          </cell>
          <cell r="AD233">
            <v>113.70387841997926</v>
          </cell>
        </row>
        <row r="234">
          <cell r="B234">
            <v>1232</v>
          </cell>
          <cell r="C234">
            <v>3228.76281783685</v>
          </cell>
          <cell r="D234">
            <v>3228.6678071228739</v>
          </cell>
          <cell r="E234">
            <v>3594.4915527163926</v>
          </cell>
          <cell r="F234">
            <v>3950.5707039085282</v>
          </cell>
          <cell r="G234">
            <v>4048.8456244277304</v>
          </cell>
          <cell r="H234">
            <v>4200.3827983560759</v>
          </cell>
          <cell r="I234">
            <v>4587.7841275961919</v>
          </cell>
          <cell r="J234">
            <v>4754.7599500401666</v>
          </cell>
          <cell r="K234">
            <v>5549.2069387142283</v>
          </cell>
          <cell r="L234">
            <v>5438.1720447522275</v>
          </cell>
          <cell r="M234">
            <v>5612.5926816983711</v>
          </cell>
          <cell r="N234">
            <v>5571.6727418412875</v>
          </cell>
          <cell r="O234">
            <v>5856.1897796133026</v>
          </cell>
          <cell r="P234">
            <v>6014.86104698501</v>
          </cell>
          <cell r="Q234">
            <v>9.39475476509012</v>
          </cell>
          <cell r="R234">
            <v>6.0537585675807177</v>
          </cell>
          <cell r="S234">
            <v>9.6199431040448129</v>
          </cell>
          <cell r="T234">
            <v>13.643057593119833</v>
          </cell>
          <cell r="U234">
            <v>17.038188423018454</v>
          </cell>
          <cell r="V234">
            <v>20.755844750507265</v>
          </cell>
          <cell r="W234">
            <v>29.581150362387891</v>
          </cell>
          <cell r="X234">
            <v>47.742535274220188</v>
          </cell>
          <cell r="Y234">
            <v>80.269568548634581</v>
          </cell>
          <cell r="Z234">
            <v>104.16002589053905</v>
          </cell>
          <cell r="AA234">
            <v>140.34726473759798</v>
          </cell>
          <cell r="AB234">
            <v>163.07732591836717</v>
          </cell>
          <cell r="AC234">
            <v>177.63734097827816</v>
          </cell>
          <cell r="AD234">
            <v>202.4186724084889</v>
          </cell>
        </row>
        <row r="235">
          <cell r="B235">
            <v>1233</v>
          </cell>
          <cell r="C235">
            <v>1008.1410484804114</v>
          </cell>
          <cell r="D235">
            <v>1037.0833640452163</v>
          </cell>
          <cell r="E235">
            <v>1240.5418439195785</v>
          </cell>
          <cell r="F235">
            <v>913.6458405463593</v>
          </cell>
          <cell r="G235">
            <v>1020.6854422505002</v>
          </cell>
          <cell r="H235">
            <v>989.6636155070795</v>
          </cell>
          <cell r="I235">
            <v>540.28462470105706</v>
          </cell>
          <cell r="J235">
            <v>326.44116226821302</v>
          </cell>
          <cell r="K235">
            <v>410.53714668569967</v>
          </cell>
          <cell r="L235">
            <v>299.54511316462384</v>
          </cell>
          <cell r="M235">
            <v>463.2851437357931</v>
          </cell>
          <cell r="N235">
            <v>267.16063420373951</v>
          </cell>
          <cell r="O235">
            <v>163.88475020094302</v>
          </cell>
          <cell r="P235">
            <v>275.64071245734425</v>
          </cell>
          <cell r="Q235">
            <v>2.9333953757060618</v>
          </cell>
          <cell r="R235">
            <v>1.9445333727221772</v>
          </cell>
          <cell r="S235">
            <v>3.3200639872625626</v>
          </cell>
          <cell r="T235">
            <v>3.1552207912532961</v>
          </cell>
          <cell r="U235">
            <v>4.2952072019673411</v>
          </cell>
          <cell r="V235">
            <v>4.8903410343290625</v>
          </cell>
          <cell r="W235">
            <v>3.483651426760201</v>
          </cell>
          <cell r="X235">
            <v>3.2777950660613131</v>
          </cell>
          <cell r="Y235">
            <v>5.9384412946914003</v>
          </cell>
          <cell r="Z235">
            <v>5.7373371945302667</v>
          </cell>
          <cell r="AA235">
            <v>11.584806951857443</v>
          </cell>
          <cell r="AB235">
            <v>7.8195263496762548</v>
          </cell>
          <cell r="AC235">
            <v>4.9711591236217041</v>
          </cell>
          <cell r="AD235">
            <v>9.2761622656791367</v>
          </cell>
        </row>
        <row r="236">
          <cell r="B236">
            <v>1234</v>
          </cell>
          <cell r="C236">
            <v>771.1250587089113</v>
          </cell>
          <cell r="D236">
            <v>750.26032029803127</v>
          </cell>
          <cell r="E236">
            <v>857.97888952382652</v>
          </cell>
          <cell r="F236">
            <v>950.70424503061793</v>
          </cell>
          <cell r="G236">
            <v>1004.6043758974533</v>
          </cell>
          <cell r="H236">
            <v>939.06608312178014</v>
          </cell>
          <cell r="I236">
            <v>1055.4034735053999</v>
          </cell>
          <cell r="J236">
            <v>1065.981216741</v>
          </cell>
          <cell r="K236">
            <v>1164.9037105243376</v>
          </cell>
          <cell r="L236">
            <v>1220.8523643462611</v>
          </cell>
          <cell r="M236">
            <v>1307.5619826720254</v>
          </cell>
          <cell r="N236">
            <v>1226.1259129802372</v>
          </cell>
          <cell r="O236">
            <v>1276.3230681367047</v>
          </cell>
          <cell r="P236">
            <v>1259.0831975766332</v>
          </cell>
          <cell r="Q236">
            <v>2.243748218284892</v>
          </cell>
          <cell r="R236">
            <v>1.4067395945473338</v>
          </cell>
          <cell r="S236">
            <v>2.296210181785892</v>
          </cell>
          <cell r="T236">
            <v>3.283199755454004</v>
          </cell>
          <cell r="U236">
            <v>4.2275355088523447</v>
          </cell>
          <cell r="V236">
            <v>4.6403175061499038</v>
          </cell>
          <cell r="W236">
            <v>6.8050387669630164</v>
          </cell>
          <cell r="X236">
            <v>10.703515293444719</v>
          </cell>
          <cell r="Y236">
            <v>16.850393088090144</v>
          </cell>
          <cell r="Z236">
            <v>23.383595228757827</v>
          </cell>
          <cell r="AA236">
            <v>32.696608884747768</v>
          </cell>
          <cell r="AB236">
            <v>35.887487365590403</v>
          </cell>
          <cell r="AC236">
            <v>38.715042473916014</v>
          </cell>
          <cell r="AD236">
            <v>42.372042731236242</v>
          </cell>
        </row>
        <row r="237">
          <cell r="B237">
            <v>1235</v>
          </cell>
          <cell r="C237">
            <v>2197.7160450716397</v>
          </cell>
          <cell r="D237">
            <v>2086.6477610755837</v>
          </cell>
          <cell r="E237">
            <v>2363.8864971074554</v>
          </cell>
          <cell r="F237">
            <v>2302.7384945946033</v>
          </cell>
          <cell r="G237">
            <v>1830.4346889036015</v>
          </cell>
          <cell r="H237">
            <v>2111.8117600988999</v>
          </cell>
          <cell r="I237">
            <v>1552.6659837440427</v>
          </cell>
          <cell r="J237">
            <v>1281.3989387558195</v>
          </cell>
          <cell r="K237">
            <v>1379.2234894171577</v>
          </cell>
          <cell r="L237">
            <v>1568.367822805405</v>
          </cell>
          <cell r="M237">
            <v>2119.7958124071943</v>
          </cell>
          <cell r="N237">
            <v>2238.6428318361195</v>
          </cell>
          <cell r="O237">
            <v>2053.6639725517175</v>
          </cell>
          <cell r="P237">
            <v>1951.9631752637229</v>
          </cell>
          <cell r="Q237">
            <v>6.3947104360500884</v>
          </cell>
          <cell r="R237">
            <v>3.9124687071449147</v>
          </cell>
          <cell r="S237">
            <v>6.3264729581596404</v>
          </cell>
          <cell r="T237">
            <v>7.95236846984315</v>
          </cell>
          <cell r="U237">
            <v>7.7027612357971247</v>
          </cell>
          <cell r="V237">
            <v>10.435343429190111</v>
          </cell>
          <cell r="W237">
            <v>10.01129186777205</v>
          </cell>
          <cell r="X237">
            <v>12.866524215040805</v>
          </cell>
          <cell r="Y237">
            <v>19.950539897023443</v>
          </cell>
          <cell r="Z237">
            <v>30.039732410992961</v>
          </cell>
          <cell r="AA237">
            <v>53.00715033957146</v>
          </cell>
          <cell r="AB237">
            <v>65.522851685203037</v>
          </cell>
          <cell r="AC237">
            <v>62.294328065827081</v>
          </cell>
          <cell r="AD237">
            <v>65.689596391456931</v>
          </cell>
        </row>
        <row r="238">
          <cell r="B238">
            <v>1236</v>
          </cell>
          <cell r="C238">
            <v>4899.6311883424041</v>
          </cell>
          <cell r="D238">
            <v>4722.4171690052353</v>
          </cell>
          <cell r="E238">
            <v>3871.4262073123505</v>
          </cell>
          <cell r="F238">
            <v>3668.4022103513507</v>
          </cell>
          <cell r="G238">
            <v>2213.0806107922349</v>
          </cell>
          <cell r="H238">
            <v>2222.0815326934708</v>
          </cell>
          <cell r="I238">
            <v>3350.5144503262222</v>
          </cell>
          <cell r="J238">
            <v>3019.2927653806528</v>
          </cell>
          <cell r="K238">
            <v>4296.652878058504</v>
          </cell>
          <cell r="L238">
            <v>3917.7971641075655</v>
          </cell>
          <cell r="M238">
            <v>4009.4352767746177</v>
          </cell>
          <cell r="N238">
            <v>4928.1200281534284</v>
          </cell>
          <cell r="O238">
            <v>3986.3242019643944</v>
          </cell>
          <cell r="P238">
            <v>5385.9754786630274</v>
          </cell>
          <cell r="Q238">
            <v>14.25649267254102</v>
          </cell>
          <cell r="R238">
            <v>8.8545415956035942</v>
          </cell>
          <cell r="S238">
            <v>10.361103733213115</v>
          </cell>
          <cell r="T238">
            <v>12.668605723480905</v>
          </cell>
          <cell r="U238">
            <v>9.3129963302407717</v>
          </cell>
          <cell r="V238">
            <v>10.980232404914517</v>
          </cell>
          <cell r="W238">
            <v>21.603473265073607</v>
          </cell>
          <cell r="X238">
            <v>30.316712698222737</v>
          </cell>
          <cell r="Y238">
            <v>62.151308562465978</v>
          </cell>
          <cell r="Z238">
            <v>75.039526276318341</v>
          </cell>
          <cell r="AA238">
            <v>100.25906139112071</v>
          </cell>
          <cell r="AB238">
            <v>144.24117733275551</v>
          </cell>
          <cell r="AC238">
            <v>120.9182178452335</v>
          </cell>
          <cell r="AD238">
            <v>181.25472849653389</v>
          </cell>
        </row>
        <row r="239">
          <cell r="B239">
            <v>1237</v>
          </cell>
          <cell r="C239">
            <v>7833.9962733141092</v>
          </cell>
          <cell r="D239">
            <v>7953.3788278936754</v>
          </cell>
          <cell r="E239">
            <v>7166.579058745373</v>
          </cell>
          <cell r="F239">
            <v>6278.6353513849299</v>
          </cell>
          <cell r="G239">
            <v>5977.1498426383887</v>
          </cell>
          <cell r="H239">
            <v>5684.3079955073263</v>
          </cell>
          <cell r="I239">
            <v>6350.9991615827948</v>
          </cell>
          <cell r="J239">
            <v>6793.9168567618399</v>
          </cell>
          <cell r="K239">
            <v>7176.8498248830447</v>
          </cell>
          <cell r="L239">
            <v>7694.6464532570317</v>
          </cell>
          <cell r="M239">
            <v>7432.6157637262486</v>
          </cell>
          <cell r="N239">
            <v>8653.7956186020656</v>
          </cell>
          <cell r="O239">
            <v>8130.5328718437731</v>
          </cell>
          <cell r="P239">
            <v>9162.8478084082253</v>
          </cell>
          <cell r="Q239">
            <v>22.79463620301604</v>
          </cell>
          <cell r="R239">
            <v>14.912601139812477</v>
          </cell>
          <cell r="S239">
            <v>19.17992622452244</v>
          </cell>
          <cell r="T239">
            <v>21.682888404046178</v>
          </cell>
          <cell r="U239">
            <v>25.152800254240905</v>
          </cell>
          <cell r="V239">
            <v>28.088538576767963</v>
          </cell>
          <cell r="W239">
            <v>40.950022042256833</v>
          </cell>
          <cell r="X239">
            <v>68.217705750072867</v>
          </cell>
          <cell r="Y239">
            <v>103.81350801006282</v>
          </cell>
          <cell r="Z239">
            <v>147.37940749101725</v>
          </cell>
          <cell r="AA239">
            <v>185.85836376226675</v>
          </cell>
          <cell r="AB239">
            <v>253.28800055462895</v>
          </cell>
          <cell r="AC239">
            <v>246.62558667731227</v>
          </cell>
          <cell r="AD239">
            <v>308.35816062429609</v>
          </cell>
        </row>
        <row r="240">
          <cell r="B240">
            <v>1238</v>
          </cell>
          <cell r="C240">
            <v>1520.2850864828215</v>
          </cell>
          <cell r="D240">
            <v>1480.2779687339805</v>
          </cell>
          <cell r="E240">
            <v>1627.0211190441053</v>
          </cell>
          <cell r="F240">
            <v>1803.874926130517</v>
          </cell>
          <cell r="G240">
            <v>2036.0162070769943</v>
          </cell>
          <cell r="H240">
            <v>1956.7105674670711</v>
          </cell>
          <cell r="I240">
            <v>2146.9096462107836</v>
          </cell>
          <cell r="J240">
            <v>2195.2224908305757</v>
          </cell>
          <cell r="K240">
            <v>2275.1444871086901</v>
          </cell>
          <cell r="L240">
            <v>2269.9941367560928</v>
          </cell>
          <cell r="M240">
            <v>2441.8277232682963</v>
          </cell>
          <cell r="N240">
            <v>2341.5793059803032</v>
          </cell>
          <cell r="O240">
            <v>2440.6137512163982</v>
          </cell>
          <cell r="P240">
            <v>2476.9917947183144</v>
          </cell>
          <cell r="Q240">
            <v>4.4235846255497968</v>
          </cell>
          <cell r="R240">
            <v>2.7755241390441614</v>
          </cell>
          <cell r="S240">
            <v>4.3543990477472017</v>
          </cell>
          <cell r="T240">
            <v>6.2295732319472137</v>
          </cell>
          <cell r="U240">
            <v>8.567881066939993</v>
          </cell>
          <cell r="V240">
            <v>9.6689236933163514</v>
          </cell>
          <cell r="W240">
            <v>13.842860800056377</v>
          </cell>
          <cell r="X240">
            <v>22.042224697874577</v>
          </cell>
          <cell r="Y240">
            <v>32.910083978294367</v>
          </cell>
          <cell r="Z240">
            <v>43.478331709650647</v>
          </cell>
          <cell r="AA240">
            <v>61.059809851984411</v>
          </cell>
          <cell r="AB240">
            <v>68.535700020109218</v>
          </cell>
          <cell r="AC240">
            <v>74.031777219782938</v>
          </cell>
          <cell r="AD240">
            <v>83.358432844417322</v>
          </cell>
        </row>
        <row r="241">
          <cell r="B241">
            <v>1239</v>
          </cell>
          <cell r="C241">
            <v>1167.8992963971511</v>
          </cell>
          <cell r="D241">
            <v>1204.6943549380951</v>
          </cell>
          <cell r="E241">
            <v>1353.7216317539796</v>
          </cell>
          <cell r="F241">
            <v>1586.1419928586872</v>
          </cell>
          <cell r="G241">
            <v>1904.039085892821</v>
          </cell>
          <cell r="H241">
            <v>2024.3658914325895</v>
          </cell>
          <cell r="I241">
            <v>2153.8048992600193</v>
          </cell>
          <cell r="J241">
            <v>2381.7091143406515</v>
          </cell>
          <cell r="K241">
            <v>2709.7118928063564</v>
          </cell>
          <cell r="L241">
            <v>2744.6498371472317</v>
          </cell>
          <cell r="M241">
            <v>3064.183501922369</v>
          </cell>
          <cell r="N241">
            <v>2930.829258750518</v>
          </cell>
          <cell r="O241">
            <v>3018.7323897112901</v>
          </cell>
          <cell r="P241">
            <v>3037.3370046308878</v>
          </cell>
          <cell r="Q241">
            <v>3.3982451170951742</v>
          </cell>
          <cell r="R241">
            <v>2.2588043144090078</v>
          </cell>
          <cell r="S241">
            <v>3.6229672222616811</v>
          </cell>
          <cell r="T241">
            <v>5.4776456824396043</v>
          </cell>
          <cell r="U241">
            <v>8.0125002826747735</v>
          </cell>
          <cell r="V241">
            <v>10.003236890038124</v>
          </cell>
          <cell r="W241">
            <v>13.887320066570085</v>
          </cell>
          <cell r="X241">
            <v>23.914736516483806</v>
          </cell>
          <cell r="Y241">
            <v>39.196124226188523</v>
          </cell>
          <cell r="Z241">
            <v>52.569649460353688</v>
          </cell>
          <cell r="AA241">
            <v>76.622302300894148</v>
          </cell>
          <cell r="AB241">
            <v>85.782460741295182</v>
          </cell>
          <cell r="AC241">
            <v>91.568001552833181</v>
          </cell>
          <cell r="AD241">
            <v>102.2157817665198</v>
          </cell>
        </row>
        <row r="242">
          <cell r="B242">
            <v>1240</v>
          </cell>
          <cell r="C242">
            <v>8985.9513157675374</v>
          </cell>
          <cell r="D242">
            <v>9862.5362807646034</v>
          </cell>
          <cell r="E242">
            <v>9662.4933507135593</v>
          </cell>
          <cell r="F242">
            <v>9465.2622063039271</v>
          </cell>
          <cell r="G242">
            <v>7762.9924338575302</v>
          </cell>
          <cell r="H242">
            <v>9576.0028411622243</v>
          </cell>
          <cell r="I242">
            <v>8348.2729231629473</v>
          </cell>
          <cell r="J242">
            <v>8934.0656663714672</v>
          </cell>
          <cell r="K242">
            <v>9261.5464499037244</v>
          </cell>
          <cell r="L242">
            <v>10440.275670954576</v>
          </cell>
          <cell r="M242">
            <v>7903.5264985292133</v>
          </cell>
          <cell r="N242">
            <v>10706.247739817934</v>
          </cell>
          <cell r="O242">
            <v>10912.897915784077</v>
          </cell>
          <cell r="P242">
            <v>9731.3713441557447</v>
          </cell>
          <cell r="Q242">
            <v>26.146488207899292</v>
          </cell>
          <cell r="R242">
            <v>18.492275165638361</v>
          </cell>
          <cell r="S242">
            <v>25.859745366999274</v>
          </cell>
          <cell r="T242">
            <v>32.687712002426416</v>
          </cell>
          <cell r="U242">
            <v>32.667910827848878</v>
          </cell>
          <cell r="V242">
            <v>47.319027298980579</v>
          </cell>
          <cell r="W242">
            <v>53.828059415630548</v>
          </cell>
          <cell r="X242">
            <v>89.706935723502923</v>
          </cell>
          <cell r="Y242">
            <v>133.96875370432002</v>
          </cell>
          <cell r="Z242">
            <v>199.96781551631472</v>
          </cell>
          <cell r="AA242">
            <v>197.63385457610735</v>
          </cell>
          <cell r="AB242">
            <v>313.36123511304487</v>
          </cell>
          <cell r="AC242">
            <v>331.02379551901782</v>
          </cell>
          <cell r="AD242">
            <v>327.49073549843672</v>
          </cell>
        </row>
        <row r="243">
          <cell r="B243">
            <v>1241</v>
          </cell>
          <cell r="C243">
            <v>2261.7956946905861</v>
          </cell>
          <cell r="D243">
            <v>2498.1589643649618</v>
          </cell>
          <cell r="E243">
            <v>1844.3570688421119</v>
          </cell>
          <cell r="F243">
            <v>1784.4256365552101</v>
          </cell>
          <cell r="G243">
            <v>1672.6614311037442</v>
          </cell>
          <cell r="H243">
            <v>2167.8681297427352</v>
          </cell>
          <cell r="I243">
            <v>2018.1367640351425</v>
          </cell>
          <cell r="J243">
            <v>2257.2105500090361</v>
          </cell>
          <cell r="K243">
            <v>2231.7429086694542</v>
          </cell>
          <cell r="L243">
            <v>2562.1716460442963</v>
          </cell>
          <cell r="M243">
            <v>3052.7829322542584</v>
          </cell>
          <cell r="N243">
            <v>2222.8529512644714</v>
          </cell>
          <cell r="O243">
            <v>1931.9857599369368</v>
          </cell>
          <cell r="P243">
            <v>2124.1322692399299</v>
          </cell>
          <cell r="Q243">
            <v>6.5811634608053193</v>
          </cell>
          <cell r="R243">
            <v>4.6840530327520975</v>
          </cell>
          <cell r="S243">
            <v>4.9360555743678729</v>
          </cell>
          <cell r="T243">
            <v>6.1624062837494114</v>
          </cell>
          <cell r="U243">
            <v>7.0388261926112348</v>
          </cell>
          <cell r="V243">
            <v>10.712341350917596</v>
          </cell>
          <cell r="W243">
            <v>13.012558003697132</v>
          </cell>
          <cell r="X243">
            <v>22.664646677744063</v>
          </cell>
          <cell r="Y243">
            <v>32.28227787660763</v>
          </cell>
          <cell r="Z243">
            <v>49.074553506542898</v>
          </cell>
          <cell r="AA243">
            <v>76.337222149863905</v>
          </cell>
          <cell r="AB243">
            <v>65.060697567489413</v>
          </cell>
          <cell r="AC243">
            <v>58.603430919849259</v>
          </cell>
          <cell r="AD243">
            <v>71.483618757094959</v>
          </cell>
        </row>
        <row r="244">
          <cell r="B244">
            <v>1242</v>
          </cell>
          <cell r="C244">
            <v>5197.0904910112358</v>
          </cell>
          <cell r="D244">
            <v>4830.0013417541322</v>
          </cell>
          <cell r="E244">
            <v>5103.4011793199843</v>
          </cell>
          <cell r="F244">
            <v>6108.3826566246935</v>
          </cell>
          <cell r="G244">
            <v>7264.5314498472799</v>
          </cell>
          <cell r="H244">
            <v>7007.8653248744567</v>
          </cell>
          <cell r="I244">
            <v>7032.6406460792377</v>
          </cell>
          <cell r="J244">
            <v>6012.0366429657979</v>
          </cell>
          <cell r="K244">
            <v>6308.9744941098934</v>
          </cell>
          <cell r="L244">
            <v>6304.3770626745536</v>
          </cell>
          <cell r="M244">
            <v>6525.1719101518211</v>
          </cell>
          <cell r="N244">
            <v>6630.1053997118925</v>
          </cell>
          <cell r="O244">
            <v>8103.6619596090759</v>
          </cell>
          <cell r="P244">
            <v>7851.0578025792947</v>
          </cell>
          <cell r="Q244">
            <v>15.122012179186182</v>
          </cell>
          <cell r="R244">
            <v>9.0562621337394411</v>
          </cell>
          <cell r="S244">
            <v>13.658240188399471</v>
          </cell>
          <cell r="T244">
            <v>21.094930993816892</v>
          </cell>
          <cell r="U244">
            <v>30.570307472499856</v>
          </cell>
          <cell r="V244">
            <v>34.628787826786755</v>
          </cell>
          <cell r="W244">
            <v>45.345115334646671</v>
          </cell>
          <cell r="X244">
            <v>60.366848066488451</v>
          </cell>
          <cell r="Y244">
            <v>91.259645967335359</v>
          </cell>
          <cell r="Z244">
            <v>120.75088332403446</v>
          </cell>
          <cell r="AA244">
            <v>163.16702128031457</v>
          </cell>
          <cell r="AB244">
            <v>194.05659830347969</v>
          </cell>
          <cell r="AC244">
            <v>245.81050424681297</v>
          </cell>
          <cell r="AD244">
            <v>264.21237082392895</v>
          </cell>
        </row>
        <row r="245">
          <cell r="B245">
            <v>1243</v>
          </cell>
          <cell r="C245">
            <v>2390.7048871298002</v>
          </cell>
          <cell r="D245">
            <v>1977.5072309323239</v>
          </cell>
          <cell r="E245">
            <v>1967.9613279926227</v>
          </cell>
          <cell r="F245">
            <v>1671.7377629276411</v>
          </cell>
          <cell r="G245">
            <v>912.70538806166621</v>
          </cell>
          <cell r="H245">
            <v>883.72401148772906</v>
          </cell>
          <cell r="I245">
            <v>1208.7785269367912</v>
          </cell>
          <cell r="J245">
            <v>1679.1996184386705</v>
          </cell>
          <cell r="K245">
            <v>1289.3817758747196</v>
          </cell>
          <cell r="L245">
            <v>1320.0457805843957</v>
          </cell>
          <cell r="M245">
            <v>1321.4203632305796</v>
          </cell>
          <cell r="N245">
            <v>1891.1627726097274</v>
          </cell>
          <cell r="O245">
            <v>1396.5642625584492</v>
          </cell>
          <cell r="P245">
            <v>1362.9011394188908</v>
          </cell>
          <cell r="Q245">
            <v>6.9562514800434734</v>
          </cell>
          <cell r="R245">
            <v>3.7078299957954703</v>
          </cell>
          <cell r="S245">
            <v>5.26685783749934</v>
          </cell>
          <cell r="T245">
            <v>5.7732455104904785</v>
          </cell>
          <cell r="U245">
            <v>3.840809904600111</v>
          </cell>
          <cell r="V245">
            <v>4.3668492290544494</v>
          </cell>
          <cell r="W245">
            <v>7.7939716354697284</v>
          </cell>
          <cell r="X245">
            <v>16.860840054625275</v>
          </cell>
          <cell r="Y245">
            <v>18.650974812612937</v>
          </cell>
          <cell r="Z245">
            <v>25.283496283470758</v>
          </cell>
          <cell r="AA245">
            <v>33.043148517211748</v>
          </cell>
          <cell r="AB245">
            <v>55.352455559268826</v>
          </cell>
          <cell r="AC245">
            <v>42.362350170037374</v>
          </cell>
          <cell r="AD245">
            <v>45.865837483223949</v>
          </cell>
        </row>
        <row r="246">
          <cell r="B246">
            <v>1244</v>
          </cell>
          <cell r="C246">
            <v>6814.507600591679</v>
          </cell>
          <cell r="D246">
            <v>7673.5810321140361</v>
          </cell>
          <cell r="E246">
            <v>7214.4837815788796</v>
          </cell>
          <cell r="F246">
            <v>7772.5689105477977</v>
          </cell>
          <cell r="G246">
            <v>7133.3167787956281</v>
          </cell>
          <cell r="H246">
            <v>7047.5103305725233</v>
          </cell>
          <cell r="I246">
            <v>7713.0601928909928</v>
          </cell>
          <cell r="J246">
            <v>7713.7489311605514</v>
          </cell>
          <cell r="K246">
            <v>7892.5959179861729</v>
          </cell>
          <cell r="L246">
            <v>9568.1761374939888</v>
          </cell>
          <cell r="M246">
            <v>8881.5706062480622</v>
          </cell>
          <cell r="N246">
            <v>9172.8719982799157</v>
          </cell>
          <cell r="O246">
            <v>8274.8500349914884</v>
          </cell>
          <cell r="P246">
            <v>9008.3147475881069</v>
          </cell>
          <cell r="Q246">
            <v>19.828222562130758</v>
          </cell>
          <cell r="R246">
            <v>14.387979715566113</v>
          </cell>
          <cell r="S246">
            <v>19.308133705695983</v>
          </cell>
          <cell r="T246">
            <v>26.842097823532981</v>
          </cell>
          <cell r="U246">
            <v>30.018135200049137</v>
          </cell>
          <cell r="V246">
            <v>34.824690348748355</v>
          </cell>
          <cell r="W246">
            <v>49.732329807680799</v>
          </cell>
          <cell r="X246">
            <v>77.453737793702885</v>
          </cell>
          <cell r="Y246">
            <v>114.16681267472376</v>
          </cell>
          <cell r="Z246">
            <v>183.26405748202464</v>
          </cell>
          <cell r="AA246">
            <v>222.0906115680522</v>
          </cell>
          <cell r="AB246">
            <v>268.48085050605596</v>
          </cell>
          <cell r="AC246">
            <v>251.00319704921887</v>
          </cell>
          <cell r="AD246">
            <v>303.15764530564076</v>
          </cell>
        </row>
        <row r="247">
          <cell r="B247">
            <v>1245</v>
          </cell>
          <cell r="C247">
            <v>2843.8893043452731</v>
          </cell>
          <cell r="D247">
            <v>3003.7897369901702</v>
          </cell>
          <cell r="E247">
            <v>3317.7989471406049</v>
          </cell>
          <cell r="F247">
            <v>3717.6561305337673</v>
          </cell>
          <cell r="G247">
            <v>4260.6238988418654</v>
          </cell>
          <cell r="H247">
            <v>4338.8371761332128</v>
          </cell>
          <cell r="I247">
            <v>4995.2707716885725</v>
          </cell>
          <cell r="J247">
            <v>5001.7711809862376</v>
          </cell>
          <cell r="K247">
            <v>5661.8803981567089</v>
          </cell>
          <cell r="L247">
            <v>5670.8299456118939</v>
          </cell>
          <cell r="M247">
            <v>6217.6998844794389</v>
          </cell>
          <cell r="N247">
            <v>5835.1786464980469</v>
          </cell>
          <cell r="O247">
            <v>6272.3250820556868</v>
          </cell>
          <cell r="P247">
            <v>6216.1909536168869</v>
          </cell>
          <cell r="Q247">
            <v>8.2748854904388391</v>
          </cell>
          <cell r="R247">
            <v>5.6321117382836512</v>
          </cell>
          <cell r="S247">
            <v>8.879430271030234</v>
          </cell>
          <cell r="T247">
            <v>12.838701165405491</v>
          </cell>
          <cell r="U247">
            <v>17.929385193179272</v>
          </cell>
          <cell r="V247">
            <v>21.440005625391102</v>
          </cell>
          <cell r="W247">
            <v>32.208545931646569</v>
          </cell>
          <cell r="X247">
            <v>50.222774556641099</v>
          </cell>
          <cell r="Y247">
            <v>81.899396031410987</v>
          </cell>
          <cell r="Z247">
            <v>108.61623889331938</v>
          </cell>
          <cell r="AA247">
            <v>155.47844307168006</v>
          </cell>
          <cell r="AB247">
            <v>170.78988196503175</v>
          </cell>
          <cell r="AC247">
            <v>190.26008228191421</v>
          </cell>
          <cell r="AD247">
            <v>209.19404628632392</v>
          </cell>
        </row>
        <row r="248">
          <cell r="B248">
            <v>1246</v>
          </cell>
          <cell r="C248">
            <v>10307.615519825624</v>
          </cell>
          <cell r="D248">
            <v>11582.313914523353</v>
          </cell>
          <cell r="E248">
            <v>10506.645024764435</v>
          </cell>
          <cell r="F248">
            <v>10504.458265306976</v>
          </cell>
          <cell r="G248">
            <v>9643.469362201793</v>
          </cell>
          <cell r="H248">
            <v>9485.8789516790221</v>
          </cell>
          <cell r="I248">
            <v>9655.860604981508</v>
          </cell>
          <cell r="J248">
            <v>9775.4736973255513</v>
          </cell>
          <cell r="K248">
            <v>10658.444805893891</v>
          </cell>
          <cell r="L248">
            <v>12693.306075071927</v>
          </cell>
          <cell r="M248">
            <v>12409.779026457265</v>
          </cell>
          <cell r="N248">
            <v>10414.742619317372</v>
          </cell>
          <cell r="O248">
            <v>14710.293289393674</v>
          </cell>
          <cell r="P248">
            <v>13981.391894451846</v>
          </cell>
          <cell r="Q248">
            <v>29.99214420044521</v>
          </cell>
          <cell r="R248">
            <v>21.716861653518098</v>
          </cell>
          <cell r="S248">
            <v>28.11894975139036</v>
          </cell>
          <cell r="T248">
            <v>36.27651289883736</v>
          </cell>
          <cell r="U248">
            <v>40.581257791972035</v>
          </cell>
          <cell r="V248">
            <v>46.873687541100104</v>
          </cell>
          <cell r="W248">
            <v>62.259133492376115</v>
          </cell>
          <cell r="X248">
            <v>98.155512101685432</v>
          </cell>
          <cell r="Y248">
            <v>154.1749614705794</v>
          </cell>
          <cell r="Z248">
            <v>243.12123238025791</v>
          </cell>
          <cell r="AA248">
            <v>310.31621946138739</v>
          </cell>
          <cell r="AB248">
            <v>304.82916983473973</v>
          </cell>
          <cell r="AC248">
            <v>446.21118564758126</v>
          </cell>
          <cell r="AD248">
            <v>470.51706823989815</v>
          </cell>
        </row>
        <row r="249">
          <cell r="B249">
            <v>1247</v>
          </cell>
          <cell r="C249">
            <v>2782.195651408631</v>
          </cell>
          <cell r="D249">
            <v>2715.1543191854762</v>
          </cell>
          <cell r="E249">
            <v>3117.6481694243071</v>
          </cell>
          <cell r="F249">
            <v>3437.0582966033444</v>
          </cell>
          <cell r="G249">
            <v>3683.3966321437201</v>
          </cell>
          <cell r="H249">
            <v>3508.8479030678368</v>
          </cell>
          <cell r="I249">
            <v>4148.5021978772502</v>
          </cell>
          <cell r="J249">
            <v>4245.501802537754</v>
          </cell>
          <cell r="K249">
            <v>4611.7392600963249</v>
          </cell>
          <cell r="L249">
            <v>4407.4138530155715</v>
          </cell>
          <cell r="M249">
            <v>5069.6954789754909</v>
          </cell>
          <cell r="N249">
            <v>4696.3460554027706</v>
          </cell>
          <cell r="O249">
            <v>4698.1112170051492</v>
          </cell>
          <cell r="P249">
            <v>5040.7343096425302</v>
          </cell>
          <cell r="Q249">
            <v>8.0953750176656669</v>
          </cell>
          <cell r="R249">
            <v>5.0909197551420089</v>
          </cell>
          <cell r="S249">
            <v>8.3437664460850804</v>
          </cell>
          <cell r="T249">
            <v>11.869673474031694</v>
          </cell>
          <cell r="U249">
            <v>15.500320752300025</v>
          </cell>
          <cell r="V249">
            <v>17.338682169092415</v>
          </cell>
          <cell r="W249">
            <v>26.748744901910282</v>
          </cell>
          <cell r="X249">
            <v>42.629075220235229</v>
          </cell>
          <cell r="Y249">
            <v>66.709049555197154</v>
          </cell>
          <cell r="Z249">
            <v>84.417399314062877</v>
          </cell>
          <cell r="AA249">
            <v>126.77169605535521</v>
          </cell>
          <cell r="AB249">
            <v>137.45738340856988</v>
          </cell>
          <cell r="AC249">
            <v>142.50904011244742</v>
          </cell>
          <cell r="AD249">
            <v>169.63629566026523</v>
          </cell>
        </row>
        <row r="250">
          <cell r="B250">
            <v>1248</v>
          </cell>
          <cell r="C250">
            <v>3837.6393963389787</v>
          </cell>
          <cell r="D250">
            <v>3748.5761003785728</v>
          </cell>
          <cell r="E250">
            <v>2987.8798859301796</v>
          </cell>
          <cell r="F250">
            <v>2607.4711268873343</v>
          </cell>
          <cell r="G250">
            <v>3075.7705417402972</v>
          </cell>
          <cell r="H250">
            <v>2626.2473019900799</v>
          </cell>
          <cell r="I250">
            <v>4458.4066879723814</v>
          </cell>
          <cell r="J250">
            <v>5574.2432650965829</v>
          </cell>
          <cell r="K250">
            <v>4446.2571137308678</v>
          </cell>
          <cell r="L250">
            <v>5409.4823457642733</v>
          </cell>
          <cell r="M250">
            <v>7461.6650108379254</v>
          </cell>
          <cell r="N250">
            <v>5715.9707955838403</v>
          </cell>
          <cell r="O250">
            <v>8272.7089787152927</v>
          </cell>
          <cell r="P250">
            <v>8388.4421591234659</v>
          </cell>
          <cell r="Q250">
            <v>11.166407394894305</v>
          </cell>
          <cell r="R250">
            <v>7.0285876527251752</v>
          </cell>
          <cell r="S250">
            <v>7.9964673954085903</v>
          </cell>
          <cell r="T250">
            <v>9.0047442313399628</v>
          </cell>
          <cell r="U250">
            <v>12.943333210820507</v>
          </cell>
          <cell r="V250">
            <v>12.977384179812967</v>
          </cell>
          <cell r="W250">
            <v>28.746949495788275</v>
          </cell>
          <cell r="X250">
            <v>55.970965623345464</v>
          </cell>
          <cell r="Y250">
            <v>64.315341654598456</v>
          </cell>
          <cell r="Z250">
            <v>103.61051775346924</v>
          </cell>
          <cell r="AA250">
            <v>186.5847628804683</v>
          </cell>
          <cell r="AB250">
            <v>167.3007865970329</v>
          </cell>
          <cell r="AC250">
            <v>250.93825182747884</v>
          </cell>
          <cell r="AD250">
            <v>282.29701603435933</v>
          </cell>
        </row>
        <row r="251">
          <cell r="B251">
            <v>1249</v>
          </cell>
          <cell r="C251">
            <v>1263.3270560911926</v>
          </cell>
          <cell r="D251">
            <v>1356.0004457930149</v>
          </cell>
          <cell r="E251">
            <v>1371.0491439750872</v>
          </cell>
          <cell r="F251">
            <v>1413.5078034253531</v>
          </cell>
          <cell r="G251">
            <v>1212.0591623030946</v>
          </cell>
          <cell r="H251">
            <v>1238.5128073671597</v>
          </cell>
          <cell r="I251">
            <v>1404.0053853529714</v>
          </cell>
          <cell r="J251">
            <v>1315.7264540015999</v>
          </cell>
          <cell r="K251">
            <v>1531.1536500854954</v>
          </cell>
          <cell r="L251">
            <v>1578.3897683312582</v>
          </cell>
          <cell r="M251">
            <v>1413.3325836325994</v>
          </cell>
          <cell r="N251">
            <v>1490.0879602770001</v>
          </cell>
          <cell r="O251">
            <v>1858.2196985490871</v>
          </cell>
          <cell r="P251">
            <v>1849.2979290223138</v>
          </cell>
          <cell r="Q251">
            <v>3.6759119668107272</v>
          </cell>
          <cell r="R251">
            <v>2.5425035360568233</v>
          </cell>
          <cell r="S251">
            <v>3.6693408690645875</v>
          </cell>
          <cell r="T251">
            <v>4.881463924029271</v>
          </cell>
          <cell r="U251">
            <v>5.100538351615941</v>
          </cell>
          <cell r="V251">
            <v>6.120008767126774</v>
          </cell>
          <cell r="W251">
            <v>9.0527568993290188</v>
          </cell>
          <cell r="X251">
            <v>13.2112067278739</v>
          </cell>
          <cell r="Y251">
            <v>22.148217615850399</v>
          </cell>
          <cell r="Z251">
            <v>30.231687740257282</v>
          </cell>
          <cell r="AA251">
            <v>35.341485393045623</v>
          </cell>
          <cell r="AB251">
            <v>43.613394254168362</v>
          </cell>
          <cell r="AC251">
            <v>56.365865626969793</v>
          </cell>
          <cell r="AD251">
            <v>62.234593410616085</v>
          </cell>
        </row>
        <row r="252">
          <cell r="B252">
            <v>1250</v>
          </cell>
          <cell r="C252">
            <v>6107.6563724985945</v>
          </cell>
          <cell r="D252">
            <v>6434.6831474029723</v>
          </cell>
          <cell r="E252">
            <v>7348.2662228706149</v>
          </cell>
          <cell r="F252">
            <v>7962.4046121314614</v>
          </cell>
          <cell r="G252">
            <v>6935.5619926953104</v>
          </cell>
          <cell r="H252">
            <v>6791.766058466309</v>
          </cell>
          <cell r="I252">
            <v>6446.2072046244693</v>
          </cell>
          <cell r="J252">
            <v>6626.1428727171779</v>
          </cell>
          <cell r="K252">
            <v>6396.8264978187644</v>
          </cell>
          <cell r="L252">
            <v>6520.7496982626762</v>
          </cell>
          <cell r="M252">
            <v>6103.2474087975434</v>
          </cell>
          <cell r="N252">
            <v>5675.3234298546004</v>
          </cell>
          <cell r="O252">
            <v>7397.308460042098</v>
          </cell>
          <cell r="P252">
            <v>7176.8526944683608</v>
          </cell>
          <cell r="Q252">
            <v>17.771492378466686</v>
          </cell>
          <cell r="R252">
            <v>12.065043714723519</v>
          </cell>
          <cell r="S252">
            <v>19.666175852873689</v>
          </cell>
          <cell r="T252">
            <v>27.497683966409461</v>
          </cell>
          <cell r="U252">
            <v>29.185951506306264</v>
          </cell>
          <cell r="V252">
            <v>33.560951146277191</v>
          </cell>
          <cell r="W252">
            <v>41.563905206458827</v>
          </cell>
          <cell r="X252">
            <v>66.533087507404048</v>
          </cell>
          <cell r="Y252">
            <v>92.530429794957058</v>
          </cell>
          <cell r="Z252">
            <v>124.89517650552938</v>
          </cell>
          <cell r="AA252">
            <v>152.61646950342532</v>
          </cell>
          <cell r="AB252">
            <v>166.11107858367964</v>
          </cell>
          <cell r="AC252">
            <v>224.38449822996824</v>
          </cell>
          <cell r="AD252">
            <v>241.52328426834771</v>
          </cell>
        </row>
        <row r="253">
          <cell r="B253">
            <v>1251</v>
          </cell>
          <cell r="C253">
            <v>1236.8207675302415</v>
          </cell>
          <cell r="D253">
            <v>1177.9186162400163</v>
          </cell>
          <cell r="E253">
            <v>1190.8903880731289</v>
          </cell>
          <cell r="F253">
            <v>1352.6767424578052</v>
          </cell>
          <cell r="G253">
            <v>1400.7862765494233</v>
          </cell>
          <cell r="H253">
            <v>1448.9071142255193</v>
          </cell>
          <cell r="I253">
            <v>1517.5014185187999</v>
          </cell>
          <cell r="J253">
            <v>1441.1558813190627</v>
          </cell>
          <cell r="K253">
            <v>1479.7397664993684</v>
          </cell>
          <cell r="L253">
            <v>1568.9322608354835</v>
          </cell>
          <cell r="M253">
            <v>1580.7856592062299</v>
          </cell>
          <cell r="N253">
            <v>1580.1118307700297</v>
          </cell>
          <cell r="O253">
            <v>1621.0826812043124</v>
          </cell>
          <cell r="P253">
            <v>1623.003434878467</v>
          </cell>
          <cell r="Q253">
            <v>3.5987864252914892</v>
          </cell>
          <cell r="R253">
            <v>2.2085997510317545</v>
          </cell>
          <cell r="S253">
            <v>3.1871817219210623</v>
          </cell>
          <cell r="T253">
            <v>4.6713875248371872</v>
          </cell>
          <cell r="U253">
            <v>5.8947321617382951</v>
          </cell>
          <cell r="V253">
            <v>7.1596548611093969</v>
          </cell>
          <cell r="W253">
            <v>9.7845575092177945</v>
          </cell>
          <cell r="X253">
            <v>14.470643360017364</v>
          </cell>
          <cell r="Y253">
            <v>21.404513101232975</v>
          </cell>
          <cell r="Z253">
            <v>30.050543374556231</v>
          </cell>
          <cell r="AA253">
            <v>39.528780367308002</v>
          </cell>
          <cell r="AB253">
            <v>46.248303508363541</v>
          </cell>
          <cell r="AC253">
            <v>49.172726266068295</v>
          </cell>
          <cell r="AD253">
            <v>54.619083971556194</v>
          </cell>
        </row>
        <row r="254">
          <cell r="B254">
            <v>1252</v>
          </cell>
          <cell r="C254">
            <v>2334.8161401820294</v>
          </cell>
          <cell r="D254">
            <v>2528.6766555603504</v>
          </cell>
          <cell r="E254">
            <v>2103.1391383360105</v>
          </cell>
          <cell r="F254">
            <v>2300.7714878998995</v>
          </cell>
          <cell r="G254">
            <v>2119.6599965890359</v>
          </cell>
          <cell r="H254">
            <v>2671.8693318529622</v>
          </cell>
          <cell r="I254">
            <v>2800.1401717401523</v>
          </cell>
          <cell r="J254">
            <v>3746.6204610594955</v>
          </cell>
          <cell r="K254">
            <v>3193.8398283148122</v>
          </cell>
          <cell r="L254">
            <v>3181.6979386807961</v>
          </cell>
          <cell r="M254">
            <v>4001.3345880149582</v>
          </cell>
          <cell r="N254">
            <v>4166.0630641959433</v>
          </cell>
          <cell r="O254">
            <v>3378.0427814913764</v>
          </cell>
          <cell r="P254">
            <v>3503.5955625427769</v>
          </cell>
          <cell r="Q254">
            <v>6.7936315846451922</v>
          </cell>
          <cell r="R254">
            <v>4.7412737645131315</v>
          </cell>
          <cell r="S254">
            <v>5.6286344129513042</v>
          </cell>
          <cell r="T254">
            <v>7.945575530889962</v>
          </cell>
          <cell r="U254">
            <v>8.9198674794431607</v>
          </cell>
          <cell r="V254">
            <v>13.202821673130861</v>
          </cell>
          <cell r="W254">
            <v>18.054765689118916</v>
          </cell>
          <cell r="X254">
            <v>37.619808655058812</v>
          </cell>
          <cell r="Y254">
            <v>46.199060129423934</v>
          </cell>
          <cell r="Z254">
            <v>60.940650082718356</v>
          </cell>
          <cell r="AA254">
            <v>100.05649734017574</v>
          </cell>
          <cell r="AB254">
            <v>121.93652707101263</v>
          </cell>
          <cell r="AC254">
            <v>102.46705793312222</v>
          </cell>
          <cell r="AD254">
            <v>117.90682392931916</v>
          </cell>
        </row>
        <row r="255">
          <cell r="B255">
            <v>1253</v>
          </cell>
          <cell r="C255">
            <v>6461.1682811921764</v>
          </cell>
          <cell r="D255">
            <v>6482.593321026281</v>
          </cell>
          <cell r="E255">
            <v>7263.463371375542</v>
          </cell>
          <cell r="F255">
            <v>7188.2022795845114</v>
          </cell>
          <cell r="G255">
            <v>8879.0068902576459</v>
          </cell>
          <cell r="H255">
            <v>8684.8389210934729</v>
          </cell>
          <cell r="I255">
            <v>9702.552493342957</v>
          </cell>
          <cell r="J255">
            <v>10412.566390867352</v>
          </cell>
          <cell r="K255">
            <v>10986.041775801257</v>
          </cell>
          <cell r="L255">
            <v>10688.271817098674</v>
          </cell>
          <cell r="M255">
            <v>11517.58315438261</v>
          </cell>
          <cell r="N255">
            <v>11622.682636495454</v>
          </cell>
          <cell r="O255">
            <v>11666.88725247834</v>
          </cell>
          <cell r="P255">
            <v>12091.212449346654</v>
          </cell>
          <cell r="Q255">
            <v>18.800108562463802</v>
          </cell>
          <cell r="R255">
            <v>12.154875385670442</v>
          </cell>
          <cell r="S255">
            <v>19.439217854926287</v>
          </cell>
          <cell r="T255">
            <v>24.824022917585399</v>
          </cell>
          <cell r="U255">
            <v>37.364277732093413</v>
          </cell>
          <cell r="V255">
            <v>42.915414376025154</v>
          </cell>
          <cell r="W255">
            <v>62.560193815161526</v>
          </cell>
          <cell r="X255">
            <v>104.55255858015391</v>
          </cell>
          <cell r="Y255">
            <v>158.91366877104943</v>
          </cell>
          <cell r="Z255">
            <v>204.71780959346984</v>
          </cell>
          <cell r="AA255">
            <v>288.00616466903375</v>
          </cell>
          <cell r="AB255">
            <v>340.18437409716552</v>
          </cell>
          <cell r="AC255">
            <v>353.89475188088454</v>
          </cell>
          <cell r="AD255">
            <v>406.9066854059019</v>
          </cell>
        </row>
        <row r="256">
          <cell r="B256">
            <v>1254</v>
          </cell>
          <cell r="C256">
            <v>9951.9918635024605</v>
          </cell>
          <cell r="D256">
            <v>11184.351789829707</v>
          </cell>
          <cell r="E256">
            <v>7658.7856311538035</v>
          </cell>
          <cell r="F256">
            <v>6974.7249724161538</v>
          </cell>
          <cell r="G256">
            <v>10194.036832363689</v>
          </cell>
          <cell r="H256">
            <v>6425.7302894013819</v>
          </cell>
          <cell r="I256">
            <v>7062.8120849405095</v>
          </cell>
          <cell r="J256">
            <v>7334.5807256964954</v>
          </cell>
          <cell r="K256">
            <v>6937.0975189067267</v>
          </cell>
          <cell r="L256">
            <v>7174.7455574399155</v>
          </cell>
          <cell r="M256">
            <v>6913.9729873487786</v>
          </cell>
          <cell r="N256">
            <v>8151.4474076605084</v>
          </cell>
          <cell r="O256">
            <v>7868.1010843232871</v>
          </cell>
          <cell r="P256">
            <v>7423.4403509192307</v>
          </cell>
          <cell r="Q256">
            <v>28.957383448938806</v>
          </cell>
          <cell r="R256">
            <v>20.970681877258109</v>
          </cell>
          <cell r="S256">
            <v>20.497219408429832</v>
          </cell>
          <cell r="T256">
            <v>24.086791916089691</v>
          </cell>
          <cell r="U256">
            <v>42.898133555178951</v>
          </cell>
          <cell r="V256">
            <v>31.752215618930116</v>
          </cell>
          <cell r="W256">
            <v>45.539654973998111</v>
          </cell>
          <cell r="X256">
            <v>73.646510590975751</v>
          </cell>
          <cell r="Y256">
            <v>100.34547836694442</v>
          </cell>
          <cell r="Z256">
            <v>137.42148590942949</v>
          </cell>
          <cell r="AA256">
            <v>172.88929595910213</v>
          </cell>
          <cell r="AB256">
            <v>238.5847674833426</v>
          </cell>
          <cell r="AC256">
            <v>238.66517441649344</v>
          </cell>
          <cell r="AD256">
            <v>249.82172136626295</v>
          </cell>
        </row>
        <row r="257">
          <cell r="B257">
            <v>1255</v>
          </cell>
          <cell r="C257">
            <v>6016.498934253159</v>
          </cell>
          <cell r="D257">
            <v>6627.3311672281616</v>
          </cell>
          <cell r="E257">
            <v>5529.889115226154</v>
          </cell>
          <cell r="F257">
            <v>5349.6478108109559</v>
          </cell>
          <cell r="G257">
            <v>6277.8729105797056</v>
          </cell>
          <cell r="H257">
            <v>4856.4928746194018</v>
          </cell>
          <cell r="I257">
            <v>6668.2801814433615</v>
          </cell>
          <cell r="J257">
            <v>7840.5038670998238</v>
          </cell>
          <cell r="K257">
            <v>6408.8424184315554</v>
          </cell>
          <cell r="L257">
            <v>7554.8037951563574</v>
          </cell>
          <cell r="M257">
            <v>7462.4592958097555</v>
          </cell>
          <cell r="N257">
            <v>8209.9871735609668</v>
          </cell>
          <cell r="O257">
            <v>7858.6940770252822</v>
          </cell>
          <cell r="P257">
            <v>7001.3280960884085</v>
          </cell>
          <cell r="Q257">
            <v>17.506250914275309</v>
          </cell>
          <cell r="R257">
            <v>12.426259135514506</v>
          </cell>
          <cell r="S257">
            <v>14.799650487410565</v>
          </cell>
          <cell r="T257">
            <v>18.474685977292463</v>
          </cell>
          <cell r="U257">
            <v>26.418290907630908</v>
          </cell>
          <cell r="V257">
            <v>23.997958513923031</v>
          </cell>
          <cell r="W257">
            <v>42.995789082421567</v>
          </cell>
          <cell r="X257">
            <v>78.726483855301879</v>
          </cell>
          <cell r="Y257">
            <v>92.704240714959738</v>
          </cell>
          <cell r="Z257">
            <v>144.70093119999513</v>
          </cell>
          <cell r="AA257">
            <v>186.60462459670899</v>
          </cell>
          <cell r="AB257">
            <v>240.29816827431935</v>
          </cell>
          <cell r="AC257">
            <v>238.37982919615959</v>
          </cell>
          <cell r="AD257">
            <v>235.61633880417736</v>
          </cell>
        </row>
        <row r="258">
          <cell r="B258">
            <v>1256</v>
          </cell>
          <cell r="C258">
            <v>4177.5956869835745</v>
          </cell>
          <cell r="D258">
            <v>4727.4995214830997</v>
          </cell>
          <cell r="E258">
            <v>4016.1769573871202</v>
          </cell>
          <cell r="F258">
            <v>3985.0046750045544</v>
          </cell>
          <cell r="G258">
            <v>2684.7136184781598</v>
          </cell>
          <cell r="H258">
            <v>4142.6717363606595</v>
          </cell>
          <cell r="I258">
            <v>4204.6020815811344</v>
          </cell>
          <cell r="J258">
            <v>4111.4932443334365</v>
          </cell>
          <cell r="K258">
            <v>4792.7227907940332</v>
          </cell>
          <cell r="L258">
            <v>5718.5235776771788</v>
          </cell>
          <cell r="M258">
            <v>4110.7190511111567</v>
          </cell>
          <cell r="N258">
            <v>3065.9236214624475</v>
          </cell>
          <cell r="O258">
            <v>4417.7616818547795</v>
          </cell>
          <cell r="P258">
            <v>3436.7914443801023</v>
          </cell>
          <cell r="Q258">
            <v>12.155580697997262</v>
          </cell>
          <cell r="R258">
            <v>8.8640710166200432</v>
          </cell>
          <cell r="S258">
            <v>10.74850038154708</v>
          </cell>
          <cell r="T258">
            <v>13.761973234942957</v>
          </cell>
          <cell r="U258">
            <v>11.297703280534414</v>
          </cell>
          <cell r="V258">
            <v>20.470670303161043</v>
          </cell>
          <cell r="W258">
            <v>27.110466170610568</v>
          </cell>
          <cell r="X258">
            <v>41.283495551788882</v>
          </cell>
          <cell r="Y258">
            <v>69.326985790763018</v>
          </cell>
          <cell r="Z258">
            <v>109.5297388543086</v>
          </cell>
          <cell r="AA258">
            <v>102.79174129443625</v>
          </cell>
          <cell r="AB258">
            <v>89.736538526995631</v>
          </cell>
          <cell r="AC258">
            <v>134.00512411198329</v>
          </cell>
          <cell r="AD258">
            <v>115.65865879228966</v>
          </cell>
        </row>
        <row r="259">
          <cell r="B259">
            <v>1257</v>
          </cell>
          <cell r="C259">
            <v>13933.15094454111</v>
          </cell>
          <cell r="D259">
            <v>14186.226388133487</v>
          </cell>
          <cell r="E259">
            <v>15863.550708540066</v>
          </cell>
          <cell r="F259">
            <v>24528.1074595188</v>
          </cell>
          <cell r="G259">
            <v>22236.32356427507</v>
          </cell>
          <cell r="H259">
            <v>21963.805898222483</v>
          </cell>
          <cell r="I259">
            <v>22361.348596483567</v>
          </cell>
          <cell r="J259">
            <v>21814.595291069367</v>
          </cell>
          <cell r="K259">
            <v>22332.325675895434</v>
          </cell>
          <cell r="L259">
            <v>23200.360093131389</v>
          </cell>
          <cell r="M259">
            <v>22013.895161343418</v>
          </cell>
          <cell r="N259">
            <v>24412.265842013225</v>
          </cell>
          <cell r="O259">
            <v>25854.077780920597</v>
          </cell>
          <cell r="P259">
            <v>24540.04847063413</v>
          </cell>
          <cell r="Q259">
            <v>40.541391119166988</v>
          </cell>
          <cell r="R259">
            <v>26.599202726691178</v>
          </cell>
          <cell r="S259">
            <v>42.455644423189433</v>
          </cell>
          <cell r="T259">
            <v>84.706339362404023</v>
          </cell>
          <cell r="U259">
            <v>93.573997595147517</v>
          </cell>
          <cell r="V259">
            <v>108.53233317977602</v>
          </cell>
          <cell r="W259">
            <v>144.1816782876698</v>
          </cell>
          <cell r="X259">
            <v>219.04030826370504</v>
          </cell>
          <cell r="Y259">
            <v>323.03825870784232</v>
          </cell>
          <cell r="Z259">
            <v>444.36808693876048</v>
          </cell>
          <cell r="AA259">
            <v>550.47464644804438</v>
          </cell>
          <cell r="AB259">
            <v>714.52276858029722</v>
          </cell>
          <cell r="AC259">
            <v>784.23852424256302</v>
          </cell>
          <cell r="AD259">
            <v>825.84850979319879</v>
          </cell>
        </row>
        <row r="260">
          <cell r="B260">
            <v>1258</v>
          </cell>
          <cell r="C260">
            <v>4128.4108886395079</v>
          </cell>
          <cell r="D260">
            <v>4266.3457184453318</v>
          </cell>
          <cell r="E260">
            <v>4410.7401921720211</v>
          </cell>
          <cell r="F260">
            <v>4115.471612432385</v>
          </cell>
          <cell r="G260">
            <v>4465.8857780573608</v>
          </cell>
          <cell r="H260">
            <v>4718.5575562962431</v>
          </cell>
          <cell r="I260">
            <v>4805.247823081314</v>
          </cell>
          <cell r="J260">
            <v>5028.4016875190191</v>
          </cell>
          <cell r="K260">
            <v>6384.3871833187268</v>
          </cell>
          <cell r="L260">
            <v>5487.5038024173</v>
          </cell>
          <cell r="M260">
            <v>6582.4501572793479</v>
          </cell>
          <cell r="N260">
            <v>5885.8430414261838</v>
          </cell>
          <cell r="O260">
            <v>5825.7547449363219</v>
          </cell>
          <cell r="P260">
            <v>6026.3028213001135</v>
          </cell>
          <cell r="Q260">
            <v>12.012467330839964</v>
          </cell>
          <cell r="R260">
            <v>7.9994067176316408</v>
          </cell>
          <cell r="S260">
            <v>11.804470555328736</v>
          </cell>
          <cell r="T260">
            <v>14.21253293244814</v>
          </cell>
          <cell r="U260">
            <v>18.793159932585585</v>
          </cell>
          <cell r="V260">
            <v>23.316362528469568</v>
          </cell>
          <cell r="W260">
            <v>30.983314478134211</v>
          </cell>
          <cell r="X260">
            <v>50.490171420178022</v>
          </cell>
          <cell r="Y260">
            <v>92.350494460235112</v>
          </cell>
          <cell r="Z260">
            <v>105.10490168949032</v>
          </cell>
          <cell r="AA260">
            <v>164.59930859728408</v>
          </cell>
          <cell r="AB260">
            <v>172.27277847151649</v>
          </cell>
          <cell r="AC260">
            <v>176.71414708667618</v>
          </cell>
          <cell r="AD260">
            <v>202.80372349259031</v>
          </cell>
        </row>
        <row r="261">
          <cell r="B261">
            <v>1259</v>
          </cell>
          <cell r="C261">
            <v>5922.2473234009121</v>
          </cell>
          <cell r="D261">
            <v>5502.6212628835383</v>
          </cell>
          <cell r="E261">
            <v>3669.6074659368605</v>
          </cell>
          <cell r="F261">
            <v>1529.8493291802438</v>
          </cell>
          <cell r="G261">
            <v>1988.6618522356221</v>
          </cell>
          <cell r="H261">
            <v>2042.4735274068014</v>
          </cell>
          <cell r="I261">
            <v>1444.03698001267</v>
          </cell>
          <cell r="J261">
            <v>2172.1913383682299</v>
          </cell>
          <cell r="K261">
            <v>1127.2446939356457</v>
          </cell>
          <cell r="L261">
            <v>1433.0892239146422</v>
          </cell>
          <cell r="M261">
            <v>3454.976385283233</v>
          </cell>
          <cell r="N261">
            <v>3707.4091059041393</v>
          </cell>
          <cell r="O261">
            <v>4364.1565215220053</v>
          </cell>
          <cell r="P261">
            <v>3777.8588870075191</v>
          </cell>
          <cell r="Q261">
            <v>17.232006313439378</v>
          </cell>
          <cell r="R261">
            <v>10.317425825240777</v>
          </cell>
          <cell r="S261">
            <v>9.8209759346389429</v>
          </cell>
          <cell r="T261">
            <v>5.2832423644897952</v>
          </cell>
          <cell r="U261">
            <v>8.3686063858877091</v>
          </cell>
          <cell r="V261">
            <v>10.092714277962513</v>
          </cell>
          <cell r="W261">
            <v>9.3108729283181955</v>
          </cell>
          <cell r="X261">
            <v>21.810968941455116</v>
          </cell>
          <cell r="Y261">
            <v>16.305653443862603</v>
          </cell>
          <cell r="Z261">
            <v>27.448673826059999</v>
          </cell>
          <cell r="AA261">
            <v>86.394383648871099</v>
          </cell>
          <cell r="AB261">
            <v>108.51218136628204</v>
          </cell>
          <cell r="AC261">
            <v>132.37910472009517</v>
          </cell>
          <cell r="AD261">
            <v>127.13663283011155</v>
          </cell>
        </row>
        <row r="262">
          <cell r="B262">
            <v>1260</v>
          </cell>
          <cell r="C262">
            <v>7297.8788304492609</v>
          </cell>
          <cell r="D262">
            <v>7824.7638543191706</v>
          </cell>
          <cell r="E262">
            <v>7116.1580232295864</v>
          </cell>
          <cell r="F262">
            <v>6686.271997466989</v>
          </cell>
          <cell r="G262">
            <v>6114.0499321289199</v>
          </cell>
          <cell r="H262">
            <v>6620.9177048192614</v>
          </cell>
          <cell r="I262">
            <v>6599.6283178290496</v>
          </cell>
          <cell r="J262">
            <v>6881.8339485863553</v>
          </cell>
          <cell r="K262">
            <v>7191.8252332904012</v>
          </cell>
          <cell r="L262">
            <v>7935.1550452230513</v>
          </cell>
          <cell r="M262">
            <v>7967.9580064325137</v>
          </cell>
          <cell r="N262">
            <v>7602.3845807498246</v>
          </cell>
          <cell r="O262">
            <v>7599.7112927198777</v>
          </cell>
          <cell r="P262">
            <v>7249.5857790284635</v>
          </cell>
          <cell r="Q262">
            <v>21.234691361859561</v>
          </cell>
          <cell r="R262">
            <v>14.671447808250116</v>
          </cell>
          <cell r="S262">
            <v>19.044984331963992</v>
          </cell>
          <cell r="T262">
            <v>23.090636969098188</v>
          </cell>
          <cell r="U262">
            <v>25.728897674650067</v>
          </cell>
          <cell r="V262">
            <v>32.716718114572146</v>
          </cell>
          <cell r="W262">
            <v>42.553135059531179</v>
          </cell>
          <cell r="X262">
            <v>69.100481095567105</v>
          </cell>
          <cell r="Y262">
            <v>104.030128075772</v>
          </cell>
          <cell r="Z262">
            <v>151.9859887024837</v>
          </cell>
          <cell r="AA262">
            <v>199.24501476712462</v>
          </cell>
          <cell r="AB262">
            <v>222.5142440117535</v>
          </cell>
          <cell r="AC262">
            <v>230.52403645472268</v>
          </cell>
          <cell r="AD262">
            <v>243.9709774572386</v>
          </cell>
        </row>
        <row r="263">
          <cell r="B263">
            <v>1261</v>
          </cell>
          <cell r="C263">
            <v>2443.543264810145</v>
          </cell>
          <cell r="D263">
            <v>2550.5443943839477</v>
          </cell>
          <cell r="E263">
            <v>2923.3908840193699</v>
          </cell>
          <cell r="F263">
            <v>3219.8017191531226</v>
          </cell>
          <cell r="G263">
            <v>3514.8296713571376</v>
          </cell>
          <cell r="H263">
            <v>3579.9116041300867</v>
          </cell>
          <cell r="I263">
            <v>3965.3651888593845</v>
          </cell>
          <cell r="J263">
            <v>4116.9055904400002</v>
          </cell>
          <cell r="K263">
            <v>4391.9474505162043</v>
          </cell>
          <cell r="L263">
            <v>4284.5295622483445</v>
          </cell>
          <cell r="M263">
            <v>4590.5228213640576</v>
          </cell>
          <cell r="N263">
            <v>4746.8071538796248</v>
          </cell>
          <cell r="O263">
            <v>4892.6272848266608</v>
          </cell>
          <cell r="P263">
            <v>4956.8724600443011</v>
          </cell>
          <cell r="Q263">
            <v>7.1099956936938966</v>
          </cell>
          <cell r="R263">
            <v>4.7822758183524634</v>
          </cell>
          <cell r="S263">
            <v>7.8238753834035002</v>
          </cell>
          <cell r="T263">
            <v>11.119390990616075</v>
          </cell>
          <cell r="U263">
            <v>14.790964084698427</v>
          </cell>
          <cell r="V263">
            <v>17.689837579790172</v>
          </cell>
          <cell r="W263">
            <v>25.567912663512445</v>
          </cell>
          <cell r="X263">
            <v>41.337840908362914</v>
          </cell>
          <cell r="Y263">
            <v>63.529749536227634</v>
          </cell>
          <cell r="Z263">
            <v>82.063735104375638</v>
          </cell>
          <cell r="AA263">
            <v>114.78960940721808</v>
          </cell>
          <cell r="AB263">
            <v>138.93432962989249</v>
          </cell>
          <cell r="AC263">
            <v>148.40934702969446</v>
          </cell>
          <cell r="AD263">
            <v>166.81408511727977</v>
          </cell>
        </row>
        <row r="264">
          <cell r="B264">
            <v>1262</v>
          </cell>
          <cell r="C264">
            <v>5431.3370098658852</v>
          </cell>
          <cell r="D264">
            <v>5475.4206184577633</v>
          </cell>
          <cell r="E264">
            <v>5802.3629273608321</v>
          </cell>
          <cell r="F264">
            <v>6077.2507588673143</v>
          </cell>
          <cell r="G264">
            <v>6363.6216825007414</v>
          </cell>
          <cell r="H264">
            <v>7739.184908979998</v>
          </cell>
          <cell r="I264">
            <v>7246.2411207229825</v>
          </cell>
          <cell r="J264">
            <v>8413.3829712313163</v>
          </cell>
          <cell r="K264">
            <v>8931.5673819479071</v>
          </cell>
          <cell r="L264">
            <v>7405.9949987588479</v>
          </cell>
          <cell r="M264">
            <v>6172.4286149646096</v>
          </cell>
          <cell r="N264">
            <v>7457.8201907985194</v>
          </cell>
          <cell r="O264">
            <v>9141.6590832746533</v>
          </cell>
          <cell r="P264">
            <v>8835.7222092069333</v>
          </cell>
          <cell r="Q264">
            <v>15.803600986842818</v>
          </cell>
          <cell r="R264">
            <v>10.266424562777981</v>
          </cell>
          <cell r="S264">
            <v>15.528872557245988</v>
          </cell>
          <cell r="T264">
            <v>20.987418863058963</v>
          </cell>
          <cell r="U264">
            <v>26.779135421982954</v>
          </cell>
          <cell r="V264">
            <v>38.242543162762544</v>
          </cell>
          <cell r="W264">
            <v>46.722370144851674</v>
          </cell>
          <cell r="X264">
            <v>84.478761809235252</v>
          </cell>
          <cell r="Y264">
            <v>129.19558923101403</v>
          </cell>
          <cell r="Z264">
            <v>141.85072198300983</v>
          </cell>
          <cell r="AA264">
            <v>154.34639961013983</v>
          </cell>
          <cell r="AB264">
            <v>218.28298793685207</v>
          </cell>
          <cell r="AC264">
            <v>277.29634332138437</v>
          </cell>
          <cell r="AD264">
            <v>297.34937272646948</v>
          </cell>
        </row>
        <row r="265">
          <cell r="B265">
            <v>1263</v>
          </cell>
          <cell r="C265">
            <v>5650.8350344715564</v>
          </cell>
          <cell r="D265">
            <v>5831.1141869130843</v>
          </cell>
          <cell r="E265">
            <v>3960.5581520735968</v>
          </cell>
          <cell r="F265">
            <v>1464.1922438347951</v>
          </cell>
          <cell r="G265">
            <v>1554.7585339852926</v>
          </cell>
          <cell r="H265">
            <v>1332.0861391396443</v>
          </cell>
          <cell r="I265">
            <v>1559.8107119831707</v>
          </cell>
          <cell r="J265">
            <v>1297.7870778323575</v>
          </cell>
          <cell r="K265">
            <v>759.576648206968</v>
          </cell>
          <cell r="L265">
            <v>1284.7040001635764</v>
          </cell>
          <cell r="M265">
            <v>1535.0948081637737</v>
          </cell>
          <cell r="N265">
            <v>1351.7507927113877</v>
          </cell>
          <cell r="O265">
            <v>1011.2113713224596</v>
          </cell>
          <cell r="P265">
            <v>1560.1624049115385</v>
          </cell>
          <cell r="Q265">
            <v>16.442275993009275</v>
          </cell>
          <cell r="R265">
            <v>10.93335071192201</v>
          </cell>
          <cell r="S265">
            <v>10.599647689926011</v>
          </cell>
          <cell r="T265">
            <v>5.0564995812564497</v>
          </cell>
          <cell r="U265">
            <v>6.5426719889033871</v>
          </cell>
          <cell r="V265">
            <v>6.5823936592412533</v>
          </cell>
          <cell r="W265">
            <v>10.057359702365387</v>
          </cell>
          <cell r="X265">
            <v>13.031077487164216</v>
          </cell>
          <cell r="Y265">
            <v>10.987315936233312</v>
          </cell>
          <cell r="Z265">
            <v>24.606577507573885</v>
          </cell>
          <cell r="AA265">
            <v>38.38624494187939</v>
          </cell>
          <cell r="AB265">
            <v>39.564402791998269</v>
          </cell>
          <cell r="AC265">
            <v>30.673339821405392</v>
          </cell>
          <cell r="AD265">
            <v>52.504289006331888</v>
          </cell>
        </row>
        <row r="266">
          <cell r="B266">
            <v>1264</v>
          </cell>
          <cell r="C266">
            <v>1991.53916762006</v>
          </cell>
          <cell r="D266">
            <v>1904.1123424832729</v>
          </cell>
          <cell r="E266">
            <v>2183.0837274326927</v>
          </cell>
          <cell r="F266">
            <v>2152.2125064895617</v>
          </cell>
          <cell r="G266">
            <v>2296.9845273619735</v>
          </cell>
          <cell r="H266">
            <v>2270.3102754751735</v>
          </cell>
          <cell r="I266">
            <v>2658.047595595639</v>
          </cell>
          <cell r="J266">
            <v>2719.6581666482284</v>
          </cell>
          <cell r="K266">
            <v>3185.8631993127888</v>
          </cell>
          <cell r="L266">
            <v>3060.2301860678608</v>
          </cell>
          <cell r="M266">
            <v>3411.5031538659282</v>
          </cell>
          <cell r="N266">
            <v>3182.39978195086</v>
          </cell>
          <cell r="O266">
            <v>3342.6318791804983</v>
          </cell>
          <cell r="P266">
            <v>3388.2004105660417</v>
          </cell>
          <cell r="Q266">
            <v>5.7947960691015306</v>
          </cell>
          <cell r="R266">
            <v>3.5702144338027328</v>
          </cell>
          <cell r="S266">
            <v>5.8425902359953552</v>
          </cell>
          <cell r="T266">
            <v>7.4325360509608416</v>
          </cell>
          <cell r="U266">
            <v>9.6660773989087083</v>
          </cell>
          <cell r="V266">
            <v>11.218550754870849</v>
          </cell>
          <cell r="W266">
            <v>17.138580065862001</v>
          </cell>
          <cell r="X266">
            <v>27.308082283718068</v>
          </cell>
          <cell r="Y266">
            <v>46.083677773794342</v>
          </cell>
          <cell r="Z266">
            <v>58.614117535952388</v>
          </cell>
          <cell r="AA266">
            <v>85.307301534642676</v>
          </cell>
          <cell r="AB266">
            <v>93.145680030057378</v>
          </cell>
          <cell r="AC266">
            <v>101.39292974314387</v>
          </cell>
          <cell r="AD266">
            <v>114.02342025913545</v>
          </cell>
        </row>
        <row r="267">
          <cell r="B267">
            <v>1265</v>
          </cell>
          <cell r="C267">
            <v>17715.039160955668</v>
          </cell>
          <cell r="D267">
            <v>26421.440452391947</v>
          </cell>
          <cell r="E267">
            <v>19991.195576170889</v>
          </cell>
          <cell r="F267">
            <v>3342.2231216017722</v>
          </cell>
          <cell r="G267">
            <v>4165.6076797130891</v>
          </cell>
          <cell r="H267">
            <v>4595.3815436490713</v>
          </cell>
          <cell r="I267">
            <v>7342.8386091402144</v>
          </cell>
          <cell r="J267">
            <v>9859.1712651077341</v>
          </cell>
          <cell r="K267">
            <v>5308.1940133743083</v>
          </cell>
          <cell r="L267">
            <v>5130.8284452692542</v>
          </cell>
          <cell r="M267">
            <v>5284.3574006008475</v>
          </cell>
          <cell r="N267">
            <v>9594.4803233711646</v>
          </cell>
          <cell r="O267">
            <v>5101.6721382381538</v>
          </cell>
          <cell r="P267">
            <v>5058.3811152539956</v>
          </cell>
          <cell r="Q267">
            <v>51.545578898436126</v>
          </cell>
          <cell r="R267">
            <v>49.540253461078457</v>
          </cell>
          <cell r="S267">
            <v>53.50246653918623</v>
          </cell>
          <cell r="T267">
            <v>11.542165918447392</v>
          </cell>
          <cell r="U267">
            <v>17.529541782259468</v>
          </cell>
          <cell r="V267">
            <v>22.707698433260962</v>
          </cell>
          <cell r="W267">
            <v>47.345212185808016</v>
          </cell>
          <cell r="X267">
            <v>98.995919214598374</v>
          </cell>
          <cell r="Y267">
            <v>76.783303980501145</v>
          </cell>
          <cell r="Z267">
            <v>98.273320391706946</v>
          </cell>
          <cell r="AA267">
            <v>132.13948510615782</v>
          </cell>
          <cell r="AB267">
            <v>280.82090733036989</v>
          </cell>
          <cell r="AC267">
            <v>154.7503594119236</v>
          </cell>
          <cell r="AD267">
            <v>170.23016523368025</v>
          </cell>
        </row>
        <row r="268">
          <cell r="B268">
            <v>1266</v>
          </cell>
          <cell r="C268">
            <v>5726.4475083326515</v>
          </cell>
          <cell r="D268">
            <v>5792.3805037347056</v>
          </cell>
          <cell r="E268">
            <v>6368.1315730409951</v>
          </cell>
          <cell r="F268">
            <v>6660.2651042199132</v>
          </cell>
          <cell r="G268">
            <v>7116.9967348288319</v>
          </cell>
          <cell r="H268">
            <v>7102.7428623176502</v>
          </cell>
          <cell r="I268">
            <v>7602.4141168218539</v>
          </cell>
          <cell r="J268">
            <v>7615.8311030484356</v>
          </cell>
          <cell r="K268">
            <v>7967.6433052118209</v>
          </cell>
          <cell r="L268">
            <v>7401.5638062963662</v>
          </cell>
          <cell r="M268">
            <v>7944.8617853296782</v>
          </cell>
          <cell r="N268">
            <v>8139.4114876738331</v>
          </cell>
          <cell r="O268">
            <v>8235.7909673188733</v>
          </cell>
          <cell r="P268">
            <v>8470.2863458750271</v>
          </cell>
          <cell r="Q268">
            <v>16.662286160737455</v>
          </cell>
          <cell r="R268">
            <v>10.860724978832419</v>
          </cell>
          <cell r="S268">
            <v>17.043040027575017</v>
          </cell>
          <cell r="T268">
            <v>23.000823732231691</v>
          </cell>
          <cell r="U268">
            <v>29.949457851004119</v>
          </cell>
          <cell r="V268">
            <v>35.097617343527958</v>
          </cell>
          <cell r="W268">
            <v>49.018905173439279</v>
          </cell>
          <cell r="X268">
            <v>76.470545074882608</v>
          </cell>
          <cell r="Y268">
            <v>115.25237705533432</v>
          </cell>
          <cell r="Z268">
            <v>141.76584914010976</v>
          </cell>
          <cell r="AA268">
            <v>198.6674757149629</v>
          </cell>
          <cell r="AB268">
            <v>238.23248806254063</v>
          </cell>
          <cell r="AC268">
            <v>249.81840810221308</v>
          </cell>
          <cell r="AD268">
            <v>285.05132598386473</v>
          </cell>
        </row>
        <row r="269">
          <cell r="B269">
            <v>1267</v>
          </cell>
          <cell r="C269">
            <v>5456.7660669912157</v>
          </cell>
          <cell r="D269">
            <v>5568.5845302919506</v>
          </cell>
          <cell r="E269">
            <v>6207.6882553723135</v>
          </cell>
          <cell r="F269">
            <v>6434.5465171292253</v>
          </cell>
          <cell r="G269">
            <v>6707.1323404729483</v>
          </cell>
          <cell r="H269">
            <v>6831.7294567449944</v>
          </cell>
          <cell r="I269">
            <v>7200.435106269163</v>
          </cell>
          <cell r="J269">
            <v>6944.3455998984828</v>
          </cell>
          <cell r="K269">
            <v>7494.0330668389352</v>
          </cell>
          <cell r="L269">
            <v>7125.3514398959696</v>
          </cell>
          <cell r="M269">
            <v>7571.5689758043618</v>
          </cell>
          <cell r="N269">
            <v>7387.3334792361366</v>
          </cell>
          <cell r="O269">
            <v>7432.2802424807151</v>
          </cell>
          <cell r="P269">
            <v>7582.3664802182966</v>
          </cell>
          <cell r="Q269">
            <v>15.87759210018201</v>
          </cell>
          <cell r="R269">
            <v>10.441107082983779</v>
          </cell>
          <cell r="S269">
            <v>16.613645337182579</v>
          </cell>
          <cell r="T269">
            <v>22.22131820902484</v>
          </cell>
          <cell r="U269">
            <v>28.22468308142793</v>
          </cell>
          <cell r="V269">
            <v>33.758426978884572</v>
          </cell>
          <cell r="W269">
            <v>46.427021766773095</v>
          </cell>
          <cell r="X269">
            <v>69.728160463017346</v>
          </cell>
          <cell r="Y269">
            <v>108.40158019115826</v>
          </cell>
          <cell r="Z269">
            <v>136.47541570056541</v>
          </cell>
          <cell r="AA269">
            <v>189.33299738484513</v>
          </cell>
          <cell r="AB269">
            <v>216.21991191516631</v>
          </cell>
          <cell r="AC269">
            <v>225.44530648165662</v>
          </cell>
          <cell r="AD269">
            <v>255.17007702276842</v>
          </cell>
        </row>
        <row r="270">
          <cell r="B270">
            <v>1268</v>
          </cell>
          <cell r="C270">
            <v>760.44552924239304</v>
          </cell>
          <cell r="D270">
            <v>726.04172135456577</v>
          </cell>
          <cell r="E270">
            <v>858.48191445401415</v>
          </cell>
          <cell r="F270">
            <v>889.62919650724916</v>
          </cell>
          <cell r="G270">
            <v>1257.7797525336675</v>
          </cell>
          <cell r="H270">
            <v>1081.6979462167567</v>
          </cell>
          <cell r="I270">
            <v>1203.5840811883468</v>
          </cell>
          <cell r="J270">
            <v>1074.5215995488061</v>
          </cell>
          <cell r="K270">
            <v>1192.2707935463754</v>
          </cell>
          <cell r="L270">
            <v>1272.5826100025192</v>
          </cell>
          <cell r="M270">
            <v>1173.5036870869972</v>
          </cell>
          <cell r="N270">
            <v>1168.3166684055557</v>
          </cell>
          <cell r="O270">
            <v>1265.9516198308293</v>
          </cell>
          <cell r="P270">
            <v>1286.8125412758875</v>
          </cell>
          <cell r="Q270">
            <v>2.2126739133560127</v>
          </cell>
          <cell r="R270">
            <v>1.3613296733019964</v>
          </cell>
          <cell r="S270">
            <v>2.2975564281568599</v>
          </cell>
          <cell r="T270">
            <v>3.0722807599573474</v>
          </cell>
          <cell r="U270">
            <v>5.2929378905018494</v>
          </cell>
          <cell r="V270">
            <v>5.3451210797750468</v>
          </cell>
          <cell r="W270">
            <v>7.7604788475659303</v>
          </cell>
          <cell r="X270">
            <v>10.789269260362348</v>
          </cell>
          <cell r="Y270">
            <v>17.246259375088378</v>
          </cell>
          <cell r="Z270">
            <v>24.374410466403599</v>
          </cell>
          <cell r="AA270">
            <v>29.344376473139771</v>
          </cell>
          <cell r="AB270">
            <v>34.19546820807534</v>
          </cell>
          <cell r="AC270">
            <v>38.400442611465692</v>
          </cell>
          <cell r="AD270">
            <v>43.305220886893771</v>
          </cell>
        </row>
        <row r="271">
          <cell r="B271">
            <v>1269</v>
          </cell>
          <cell r="C271">
            <v>17911.868706236495</v>
          </cell>
          <cell r="D271">
            <v>19646.73417877929</v>
          </cell>
          <cell r="E271">
            <v>17946.345256593089</v>
          </cell>
          <cell r="F271">
            <v>17129.174109043255</v>
          </cell>
          <cell r="G271">
            <v>12981.427565790165</v>
          </cell>
          <cell r="H271">
            <v>13890.904779553624</v>
          </cell>
          <cell r="I271">
            <v>14844.924573276519</v>
          </cell>
          <cell r="J271">
            <v>14703.078606147848</v>
          </cell>
          <cell r="K271">
            <v>12757.893452007067</v>
          </cell>
          <cell r="L271">
            <v>16052.520390496487</v>
          </cell>
          <cell r="M271">
            <v>15108.415707287073</v>
          </cell>
          <cell r="N271">
            <v>17084.684610427455</v>
          </cell>
          <cell r="O271">
            <v>17285.460980038999</v>
          </cell>
          <cell r="P271">
            <v>16427.343211042305</v>
          </cell>
          <cell r="Q271">
            <v>52.118295264662265</v>
          </cell>
          <cell r="R271">
            <v>36.837665707625916</v>
          </cell>
          <cell r="S271">
            <v>48.029830578820565</v>
          </cell>
          <cell r="T271">
            <v>59.154569404629818</v>
          </cell>
          <cell r="U271">
            <v>54.627918518617399</v>
          </cell>
          <cell r="V271">
            <v>68.640758923528239</v>
          </cell>
          <cell r="W271">
            <v>95.717220712057667</v>
          </cell>
          <cell r="X271">
            <v>147.63358326590514</v>
          </cell>
          <cell r="Y271">
            <v>184.54359592135495</v>
          </cell>
          <cell r="Z271">
            <v>307.46194230761984</v>
          </cell>
          <cell r="AA271">
            <v>377.79773792433156</v>
          </cell>
          <cell r="AB271">
            <v>500.05174559237508</v>
          </cell>
          <cell r="AC271">
            <v>524.32442281279066</v>
          </cell>
          <cell r="AD271">
            <v>552.83089301698283</v>
          </cell>
        </row>
        <row r="272">
          <cell r="B272">
            <v>1270</v>
          </cell>
          <cell r="C272">
            <v>12783.742663062359</v>
          </cell>
          <cell r="D272">
            <v>12834.445790906035</v>
          </cell>
          <cell r="E272">
            <v>14170.383966742396</v>
          </cell>
          <cell r="F272">
            <v>14778.518332705758</v>
          </cell>
          <cell r="G272">
            <v>18839.148396187364</v>
          </cell>
          <cell r="H272">
            <v>19319.173134226876</v>
          </cell>
          <cell r="I272">
            <v>21053.712462385887</v>
          </cell>
          <cell r="J272">
            <v>19972.423008367954</v>
          </cell>
          <cell r="K272">
            <v>20909.559984136675</v>
          </cell>
          <cell r="L272">
            <v>23882.48840052844</v>
          </cell>
          <cell r="M272">
            <v>20367.075099185557</v>
          </cell>
          <cell r="N272">
            <v>20385.569317212063</v>
          </cell>
          <cell r="O272">
            <v>20082.85507827879</v>
          </cell>
          <cell r="P272">
            <v>17306.025262729006</v>
          </cell>
          <cell r="Q272">
            <v>37.19694944330211</v>
          </cell>
          <cell r="R272">
            <v>24.06461141509773</v>
          </cell>
          <cell r="S272">
            <v>37.924219746604678</v>
          </cell>
          <cell r="T272">
            <v>51.036721493075298</v>
          </cell>
          <cell r="U272">
            <v>79.278142433206412</v>
          </cell>
          <cell r="V272">
            <v>95.464098757646454</v>
          </cell>
          <cell r="W272">
            <v>135.7502917999401</v>
          </cell>
          <cell r="X272">
            <v>200.54306000886521</v>
          </cell>
          <cell r="Y272">
            <v>302.4578785770309</v>
          </cell>
          <cell r="Z272">
            <v>457.43323117738555</v>
          </cell>
          <cell r="AA272">
            <v>509.29462424680418</v>
          </cell>
          <cell r="AB272">
            <v>596.66536166225455</v>
          </cell>
          <cell r="AC272">
            <v>609.17851190149111</v>
          </cell>
          <cell r="AD272">
            <v>582.40126097431812</v>
          </cell>
        </row>
        <row r="273">
          <cell r="B273">
            <v>1271</v>
          </cell>
          <cell r="C273">
            <v>2428.0400476758368</v>
          </cell>
          <cell r="D273">
            <v>2607.7928524762351</v>
          </cell>
          <cell r="E273">
            <v>2667.9499484709295</v>
          </cell>
          <cell r="F273">
            <v>2997.4997823667686</v>
          </cell>
          <cell r="G273">
            <v>3339.7760403539796</v>
          </cell>
          <cell r="H273">
            <v>3427.3391684682329</v>
          </cell>
          <cell r="I273">
            <v>3732.5798534009878</v>
          </cell>
          <cell r="J273">
            <v>3534.545487511677</v>
          </cell>
          <cell r="K273">
            <v>3949.6931029140787</v>
          </cell>
          <cell r="L273">
            <v>4117.6381251088651</v>
          </cell>
          <cell r="M273">
            <v>3803.2356283780396</v>
          </cell>
          <cell r="N273">
            <v>3932.7133733320393</v>
          </cell>
          <cell r="O273">
            <v>4022.4267449775548</v>
          </cell>
          <cell r="P273">
            <v>3944.5346736682236</v>
          </cell>
          <cell r="Q273">
            <v>7.0648858695091787</v>
          </cell>
          <cell r="R273">
            <v>4.889616791273987</v>
          </cell>
          <cell r="S273">
            <v>7.1402384265819014</v>
          </cell>
          <cell r="T273">
            <v>10.351684663113144</v>
          </cell>
          <cell r="U273">
            <v>14.054310473809794</v>
          </cell>
          <cell r="V273">
            <v>16.935913487670852</v>
          </cell>
          <cell r="W273">
            <v>24.066957557771293</v>
          </cell>
          <cell r="X273">
            <v>35.490364264222535</v>
          </cell>
          <cell r="Y273">
            <v>57.132517271718513</v>
          </cell>
          <cell r="Z273">
            <v>78.867180035815011</v>
          </cell>
          <cell r="AA273">
            <v>95.102878093394381</v>
          </cell>
          <cell r="AB273">
            <v>115.10661344306556</v>
          </cell>
          <cell r="AC273">
            <v>122.01332575408877</v>
          </cell>
          <cell r="AD273">
            <v>132.7457884190693</v>
          </cell>
        </row>
        <row r="274">
          <cell r="B274">
            <v>1272</v>
          </cell>
          <cell r="C274">
            <v>13589.178938256513</v>
          </cell>
          <cell r="D274">
            <v>37203.492575860342</v>
          </cell>
          <cell r="E274">
            <v>4651.0125966521746</v>
          </cell>
          <cell r="F274">
            <v>1680.2370153027887</v>
          </cell>
          <cell r="G274">
            <v>17999.012847400139</v>
          </cell>
          <cell r="H274">
            <v>8235.1730311958472</v>
          </cell>
          <cell r="I274">
            <v>26379.857309544677</v>
          </cell>
          <cell r="J274">
            <v>54787.181902880155</v>
          </cell>
          <cell r="K274">
            <v>18603.334046106993</v>
          </cell>
          <cell r="L274">
            <v>15820.912291059693</v>
          </cell>
          <cell r="M274">
            <v>17440.676092074053</v>
          </cell>
          <cell r="N274">
            <v>51898.190656786966</v>
          </cell>
          <cell r="O274">
            <v>9002.7545913209924</v>
          </cell>
          <cell r="P274">
            <v>10036.457310214999</v>
          </cell>
          <cell r="Q274">
            <v>39.540533258921677</v>
          </cell>
          <cell r="R274">
            <v>69.756622662812362</v>
          </cell>
          <cell r="S274">
            <v>12.447511949827042</v>
          </cell>
          <cell r="T274">
            <v>5.8025971658191304</v>
          </cell>
          <cell r="U274">
            <v>75.74271799154576</v>
          </cell>
          <cell r="V274">
            <v>40.693427512359641</v>
          </cell>
          <cell r="W274">
            <v>170.09225018197344</v>
          </cell>
          <cell r="X274">
            <v>550.1179853572371</v>
          </cell>
          <cell r="Y274">
            <v>269.09819978584756</v>
          </cell>
          <cell r="Z274">
            <v>303.02583667593518</v>
          </cell>
          <cell r="AA274">
            <v>436.11773088018265</v>
          </cell>
          <cell r="AB274">
            <v>1519.0084817353206</v>
          </cell>
          <cell r="AC274">
            <v>273.08291692484158</v>
          </cell>
          <cell r="AD274">
            <v>337.75782159365599</v>
          </cell>
        </row>
        <row r="275">
          <cell r="B275">
            <v>1273</v>
          </cell>
          <cell r="C275">
            <v>4507.0617617340631</v>
          </cell>
          <cell r="D275">
            <v>4478.1811592776694</v>
          </cell>
          <cell r="E275">
            <v>5084.0339122966252</v>
          </cell>
          <cell r="F275">
            <v>7810.7397782989256</v>
          </cell>
          <cell r="G275">
            <v>6984.9734382577644</v>
          </cell>
          <cell r="H275">
            <v>6741.1324219483513</v>
          </cell>
          <cell r="I275">
            <v>7001.7886426895693</v>
          </cell>
          <cell r="J275">
            <v>7018.7646651538253</v>
          </cell>
          <cell r="K275">
            <v>8886.8773166309147</v>
          </cell>
          <cell r="L275">
            <v>9717.774212597169</v>
          </cell>
          <cell r="M275">
            <v>9693.9831384327754</v>
          </cell>
          <cell r="N275">
            <v>10734.865003218481</v>
          </cell>
          <cell r="O275">
            <v>10780.08101217739</v>
          </cell>
          <cell r="P275">
            <v>12169.933182897204</v>
          </cell>
          <cell r="Q275">
            <v>13.114230543256379</v>
          </cell>
          <cell r="R275">
            <v>8.3965985910188188</v>
          </cell>
          <cell r="S275">
            <v>13.60640754277682</v>
          </cell>
          <cell r="T275">
            <v>26.973918612512357</v>
          </cell>
          <cell r="U275">
            <v>29.393882753343082</v>
          </cell>
          <cell r="V275">
            <v>33.310749212507815</v>
          </cell>
          <cell r="W275">
            <v>45.146187546008782</v>
          </cell>
          <cell r="X275">
            <v>70.475402150370584</v>
          </cell>
          <cell r="Y275">
            <v>128.54914509926274</v>
          </cell>
          <cell r="Z275">
            <v>186.12938414835529</v>
          </cell>
          <cell r="AA275">
            <v>242.40562161723469</v>
          </cell>
          <cell r="AB275">
            <v>314.19883398266558</v>
          </cell>
          <cell r="AC275">
            <v>326.99502553690536</v>
          </cell>
          <cell r="AD275">
            <v>409.55588149735814</v>
          </cell>
        </row>
        <row r="276">
          <cell r="B276">
            <v>1274</v>
          </cell>
          <cell r="C276">
            <v>2328.2184587283455</v>
          </cell>
          <cell r="D276">
            <v>2309.3781930668015</v>
          </cell>
          <cell r="E276">
            <v>2662.4572818558931</v>
          </cell>
          <cell r="F276">
            <v>2750.1735306812307</v>
          </cell>
          <cell r="G276">
            <v>3063.6386757662353</v>
          </cell>
          <cell r="H276">
            <v>2987.3824257066017</v>
          </cell>
          <cell r="I276">
            <v>3194.3254626243865</v>
          </cell>
          <cell r="J276">
            <v>3064.4062323320027</v>
          </cell>
          <cell r="K276">
            <v>2788.4015831764436</v>
          </cell>
          <cell r="L276">
            <v>2785.3830535564784</v>
          </cell>
          <cell r="M276">
            <v>2581.6146587716562</v>
          </cell>
          <cell r="N276">
            <v>1087.4054645490819</v>
          </cell>
          <cell r="O276">
            <v>1317.2313793186788</v>
          </cell>
          <cell r="P276">
            <v>1613.8270484488228</v>
          </cell>
          <cell r="Q276">
            <v>6.7744342627071665</v>
          </cell>
          <cell r="R276">
            <v>4.3300887106501165</v>
          </cell>
          <cell r="S276">
            <v>7.1255383947272701</v>
          </cell>
          <cell r="T276">
            <v>9.4975583737904703</v>
          </cell>
          <cell r="U276">
            <v>12.892280383036269</v>
          </cell>
          <cell r="V276">
            <v>14.761903572842805</v>
          </cell>
          <cell r="W276">
            <v>20.596396689180324</v>
          </cell>
          <cell r="X276">
            <v>30.769696930843978</v>
          </cell>
          <cell r="Y276">
            <v>40.334374712247367</v>
          </cell>
          <cell r="Z276">
            <v>53.349833103106647</v>
          </cell>
          <cell r="AA276">
            <v>64.555291380141725</v>
          </cell>
          <cell r="AB276">
            <v>31.827277653260172</v>
          </cell>
          <cell r="AC276">
            <v>39.955925009447114</v>
          </cell>
          <cell r="AD276">
            <v>54.310270194465382</v>
          </cell>
        </row>
        <row r="277">
          <cell r="B277">
            <v>1275</v>
          </cell>
          <cell r="C277">
            <v>13994.876277520752</v>
          </cell>
          <cell r="D277">
            <v>14433.677667762906</v>
          </cell>
          <cell r="E277">
            <v>12895.453475619535</v>
          </cell>
          <cell r="F277">
            <v>12365.619761462565</v>
          </cell>
          <cell r="G277">
            <v>9515.7647485475063</v>
          </cell>
          <cell r="H277">
            <v>9236.0727786477673</v>
          </cell>
          <cell r="I277">
            <v>9342.9007754410886</v>
          </cell>
          <cell r="J277">
            <v>9700.2067175016382</v>
          </cell>
          <cell r="K277">
            <v>9292.8641064739822</v>
          </cell>
          <cell r="L277">
            <v>10782.57117726586</v>
          </cell>
          <cell r="M277">
            <v>10917.459624730118</v>
          </cell>
          <cell r="N277">
            <v>11805.734276771229</v>
          </cell>
          <cell r="O277">
            <v>11004.124228572857</v>
          </cell>
          <cell r="P277">
            <v>10605.146351323272</v>
          </cell>
          <cell r="Q277">
            <v>40.720993771592781</v>
          </cell>
          <cell r="R277">
            <v>27.063174368744466</v>
          </cell>
          <cell r="S277">
            <v>34.512121371538178</v>
          </cell>
          <cell r="T277">
            <v>42.703921844341366</v>
          </cell>
          <cell r="U277">
            <v>40.043856401115598</v>
          </cell>
          <cell r="V277">
            <v>45.639290964867975</v>
          </cell>
          <cell r="W277">
            <v>60.241228656938063</v>
          </cell>
          <cell r="X277">
            <v>97.399756505822623</v>
          </cell>
          <cell r="Y277">
            <v>134.42176524427742</v>
          </cell>
          <cell r="Z277">
            <v>206.5239723473594</v>
          </cell>
          <cell r="AA277">
            <v>272.99960697493202</v>
          </cell>
          <cell r="AB277">
            <v>345.54211375351133</v>
          </cell>
          <cell r="AC277">
            <v>333.79098719840391</v>
          </cell>
          <cell r="AD277">
            <v>356.89596623493486</v>
          </cell>
        </row>
        <row r="278">
          <cell r="B278">
            <v>1276</v>
          </cell>
          <cell r="C278">
            <v>8137.6614965293011</v>
          </cell>
          <cell r="D278">
            <v>8273.0144831357393</v>
          </cell>
          <cell r="E278">
            <v>9325.4406237528692</v>
          </cell>
          <cell r="F278">
            <v>10049.065263723956</v>
          </cell>
          <cell r="G278">
            <v>11552.769949637166</v>
          </cell>
          <cell r="H278">
            <v>12066.622989219883</v>
          </cell>
          <cell r="I278">
            <v>13162.835329020761</v>
          </cell>
          <cell r="J278">
            <v>13782.774590042063</v>
          </cell>
          <cell r="K278">
            <v>14926.047533733592</v>
          </cell>
          <cell r="L278">
            <v>15287.401296000422</v>
          </cell>
          <cell r="M278">
            <v>16568.262277661801</v>
          </cell>
          <cell r="N278">
            <v>16423.233406197072</v>
          </cell>
          <cell r="O278">
            <v>17720.412593048437</v>
          </cell>
          <cell r="P278">
            <v>17823.712193424835</v>
          </cell>
          <cell r="Q278">
            <v>23.678213122024417</v>
          </cell>
          <cell r="R278">
            <v>15.511918629879762</v>
          </cell>
          <cell r="S278">
            <v>24.957690651089688</v>
          </cell>
          <cell r="T278">
            <v>34.703840641142037</v>
          </cell>
          <cell r="U278">
            <v>48.615899312665178</v>
          </cell>
          <cell r="V278">
            <v>59.6262210970797</v>
          </cell>
          <cell r="W278">
            <v>84.871432533406761</v>
          </cell>
          <cell r="X278">
            <v>138.39281245652586</v>
          </cell>
          <cell r="Y278">
            <v>215.90605809103465</v>
          </cell>
          <cell r="Z278">
            <v>292.80723406444082</v>
          </cell>
          <cell r="AA278">
            <v>414.30234189403529</v>
          </cell>
          <cell r="AB278">
            <v>480.69172597002228</v>
          </cell>
          <cell r="AC278">
            <v>537.51792420138656</v>
          </cell>
          <cell r="AD278">
            <v>599.82302689976711</v>
          </cell>
        </row>
        <row r="279">
          <cell r="B279">
            <v>1277</v>
          </cell>
          <cell r="C279">
            <v>1212.9901361572925</v>
          </cell>
          <cell r="D279">
            <v>1265.5786661758684</v>
          </cell>
          <cell r="E279">
            <v>1359.27351303554</v>
          </cell>
          <cell r="F279">
            <v>1513.7080691844258</v>
          </cell>
          <cell r="G279">
            <v>1652.7771696043037</v>
          </cell>
          <cell r="H279">
            <v>1635.4694673904685</v>
          </cell>
          <cell r="I279">
            <v>1838.8936178031279</v>
          </cell>
          <cell r="J279">
            <v>1710.4575204727562</v>
          </cell>
          <cell r="K279">
            <v>1934.3283229270851</v>
          </cell>
          <cell r="L279">
            <v>1890.2138977089651</v>
          </cell>
          <cell r="M279">
            <v>1938.3167297161278</v>
          </cell>
          <cell r="N279">
            <v>1840.0361848789946</v>
          </cell>
          <cell r="O279">
            <v>1970.091366585589</v>
          </cell>
          <cell r="P279">
            <v>1829.0310505526747</v>
          </cell>
          <cell r="Q279">
            <v>3.5294462630444179</v>
          </cell>
          <cell r="R279">
            <v>2.3729625192183685</v>
          </cell>
          <cell r="S279">
            <v>3.637825730416655</v>
          </cell>
          <cell r="T279">
            <v>5.2274994968756063</v>
          </cell>
          <cell r="U279">
            <v>6.9551500474808741</v>
          </cell>
          <cell r="V279">
            <v>8.0815373238450547</v>
          </cell>
          <cell r="W279">
            <v>11.856832644209728</v>
          </cell>
          <cell r="X279">
            <v>17.17470058725802</v>
          </cell>
          <cell r="Y279">
            <v>27.980160341386934</v>
          </cell>
          <cell r="Z279">
            <v>36.204211066476645</v>
          </cell>
          <cell r="AA279">
            <v>48.469124099785191</v>
          </cell>
          <cell r="AB279">
            <v>53.856031128622298</v>
          </cell>
          <cell r="AC279">
            <v>59.75929828347109</v>
          </cell>
          <cell r="AD279">
            <v>61.552550284159352</v>
          </cell>
        </row>
        <row r="280">
          <cell r="B280">
            <v>1278</v>
          </cell>
          <cell r="C280">
            <v>3286.1083184689023</v>
          </cell>
          <cell r="D280">
            <v>3193.605803184148</v>
          </cell>
          <cell r="E280">
            <v>3585.8972251350729</v>
          </cell>
          <cell r="F280">
            <v>3807.8694297254287</v>
          </cell>
          <cell r="G280">
            <v>3997.7983830711569</v>
          </cell>
          <cell r="H280">
            <v>4015.1383270791325</v>
          </cell>
          <cell r="I280">
            <v>4358.4269941093653</v>
          </cell>
          <cell r="J280">
            <v>4226.6123709353478</v>
          </cell>
          <cell r="K280">
            <v>4652.4651224119898</v>
          </cell>
          <cell r="L280">
            <v>4513.7516213677227</v>
          </cell>
          <cell r="M280">
            <v>4848.2273459823518</v>
          </cell>
          <cell r="N280">
            <v>4765.7233661572027</v>
          </cell>
          <cell r="O280">
            <v>5068.5779189113127</v>
          </cell>
          <cell r="P280">
            <v>5177.3263840779427</v>
          </cell>
          <cell r="Q280">
            <v>9.5616133873287126</v>
          </cell>
          <cell r="R280">
            <v>5.9880172403768661</v>
          </cell>
          <cell r="S280">
            <v>9.5969420923197095</v>
          </cell>
          <cell r="T280">
            <v>13.150247351712064</v>
          </cell>
          <cell r="U280">
            <v>16.823373486271755</v>
          </cell>
          <cell r="V280">
            <v>19.840474492296785</v>
          </cell>
          <cell r="W280">
            <v>28.102299644118599</v>
          </cell>
          <cell r="X280">
            <v>42.439406474796193</v>
          </cell>
          <cell r="Y280">
            <v>67.298151283237388</v>
          </cell>
          <cell r="Z280">
            <v>86.45413971387984</v>
          </cell>
          <cell r="AA280">
            <v>121.23371237207745</v>
          </cell>
          <cell r="AB280">
            <v>139.48798837075248</v>
          </cell>
          <cell r="AC280">
            <v>153.74650377469041</v>
          </cell>
          <cell r="AD280">
            <v>174.23304131286801</v>
          </cell>
        </row>
        <row r="281">
          <cell r="B281">
            <v>1279</v>
          </cell>
          <cell r="C281">
            <v>2989.9494058202058</v>
          </cell>
          <cell r="D281">
            <v>3073.1354622053277</v>
          </cell>
          <cell r="E281">
            <v>3463.1495715045703</v>
          </cell>
          <cell r="F281">
            <v>3785.8710575890964</v>
          </cell>
          <cell r="G281">
            <v>4064.5204325264062</v>
          </cell>
          <cell r="H281">
            <v>3961.9221300468043</v>
          </cell>
          <cell r="I281">
            <v>4411.0797490679579</v>
          </cell>
          <cell r="J281">
            <v>4551.2204293447112</v>
          </cell>
          <cell r="K281">
            <v>5055.9973214323691</v>
          </cell>
          <cell r="L281">
            <v>4966.9547131334275</v>
          </cell>
          <cell r="M281">
            <v>5300.9292694714568</v>
          </cell>
          <cell r="N281">
            <v>5225.6948403883316</v>
          </cell>
          <cell r="O281">
            <v>5344.1875718332949</v>
          </cell>
          <cell r="P281">
            <v>5343.3226291271667</v>
          </cell>
          <cell r="Q281">
            <v>8.6998776350276756</v>
          </cell>
          <cell r="R281">
            <v>5.7621351111497665</v>
          </cell>
          <cell r="S281">
            <v>9.2684323638191444</v>
          </cell>
          <cell r="T281">
            <v>13.074277300672621</v>
          </cell>
          <cell r="U281">
            <v>17.104150516576333</v>
          </cell>
          <cell r="V281">
            <v>19.577511049001167</v>
          </cell>
          <cell r="W281">
            <v>28.441794489147441</v>
          </cell>
          <cell r="X281">
            <v>45.698795348628671</v>
          </cell>
          <cell r="Y281">
            <v>73.135265643645951</v>
          </cell>
          <cell r="Z281">
            <v>95.134564934619405</v>
          </cell>
          <cell r="AA281">
            <v>132.5538776337261</v>
          </cell>
          <cell r="AB281">
            <v>152.95089645812737</v>
          </cell>
          <cell r="AC281">
            <v>162.10664368399509</v>
          </cell>
          <cell r="AD281">
            <v>179.81932822543109</v>
          </cell>
        </row>
        <row r="282">
          <cell r="B282">
            <v>1280</v>
          </cell>
          <cell r="C282">
            <v>1927.4227863139918</v>
          </cell>
          <cell r="D282">
            <v>2097.3923916441049</v>
          </cell>
          <cell r="E282">
            <v>1662.1623690862564</v>
          </cell>
          <cell r="F282">
            <v>2014.7532867804168</v>
          </cell>
          <cell r="G282">
            <v>2468.5367548204231</v>
          </cell>
          <cell r="H282">
            <v>5942.0970867020378</v>
          </cell>
          <cell r="I282">
            <v>3279.1864694829187</v>
          </cell>
          <cell r="J282">
            <v>3737.1525277698647</v>
          </cell>
          <cell r="K282">
            <v>3684.2266873727845</v>
          </cell>
          <cell r="L282">
            <v>4194.5107231808024</v>
          </cell>
          <cell r="M282">
            <v>4832.7195616074641</v>
          </cell>
          <cell r="N282">
            <v>3930.4801925253309</v>
          </cell>
          <cell r="O282">
            <v>2819.6988551052041</v>
          </cell>
          <cell r="P282">
            <v>2797.7781392863517</v>
          </cell>
          <cell r="Q282">
            <v>5.6082361658878677</v>
          </cell>
          <cell r="R282">
            <v>3.9326149108566049</v>
          </cell>
          <cell r="S282">
            <v>4.4484476276513698</v>
          </cell>
          <cell r="T282">
            <v>6.9578289284325008</v>
          </cell>
          <cell r="U282">
            <v>10.387996544995863</v>
          </cell>
          <cell r="V282">
            <v>29.36238208391352</v>
          </cell>
          <cell r="W282">
            <v>21.143564152593896</v>
          </cell>
          <cell r="X282">
            <v>37.524741155583826</v>
          </cell>
          <cell r="Y282">
            <v>53.292531689095867</v>
          </cell>
          <cell r="Z282">
            <v>80.339559309503599</v>
          </cell>
          <cell r="AA282">
            <v>120.84592810862054</v>
          </cell>
          <cell r="AB282">
            <v>115.04125045942952</v>
          </cell>
          <cell r="AC282">
            <v>85.530665130435366</v>
          </cell>
          <cell r="AD282">
            <v>94.15388522262019</v>
          </cell>
        </row>
        <row r="283">
          <cell r="B283">
            <v>1281</v>
          </cell>
          <cell r="C283">
            <v>2317.8108174136014</v>
          </cell>
          <cell r="D283">
            <v>2201.0471412621632</v>
          </cell>
          <cell r="E283">
            <v>2397.9743755933032</v>
          </cell>
          <cell r="F283">
            <v>2427.5371813154502</v>
          </cell>
          <cell r="G283">
            <v>2484.8498159788992</v>
          </cell>
          <cell r="H283">
            <v>2223.6138188273185</v>
          </cell>
          <cell r="I283">
            <v>2202.9764602548553</v>
          </cell>
          <cell r="J283">
            <v>2260.9860028209587</v>
          </cell>
          <cell r="K283">
            <v>2513.1624105721517</v>
          </cell>
          <cell r="L283">
            <v>2369.7221313725718</v>
          </cell>
          <cell r="M283">
            <v>2747.5138412735014</v>
          </cell>
          <cell r="N283">
            <v>2806.3337688120887</v>
          </cell>
          <cell r="O283">
            <v>2718.294767777119</v>
          </cell>
          <cell r="P283">
            <v>2893.8557971331029</v>
          </cell>
          <cell r="Q283">
            <v>6.7441510727203129</v>
          </cell>
          <cell r="R283">
            <v>4.1269677727974985</v>
          </cell>
          <cell r="S283">
            <v>6.4177023981964743</v>
          </cell>
          <cell r="T283">
            <v>8.3833532054900051</v>
          </cell>
          <cell r="U283">
            <v>10.456644509269291</v>
          </cell>
          <cell r="V283">
            <v>10.987804070316047</v>
          </cell>
          <cell r="W283">
            <v>14.204368841945595</v>
          </cell>
          <cell r="X283">
            <v>22.702555991977228</v>
          </cell>
          <cell r="Y283">
            <v>36.353025687669664</v>
          </cell>
          <cell r="Z283">
            <v>45.388471811100359</v>
          </cell>
          <cell r="AA283">
            <v>68.703730044194558</v>
          </cell>
          <cell r="AB283">
            <v>82.138601432116403</v>
          </cell>
          <cell r="AC283">
            <v>82.454748345771392</v>
          </cell>
          <cell r="AD283">
            <v>97.387195484908773</v>
          </cell>
        </row>
        <row r="284">
          <cell r="B284">
            <v>1282</v>
          </cell>
          <cell r="C284">
            <v>3111.497666563555</v>
          </cell>
          <cell r="D284">
            <v>3008.3555614309616</v>
          </cell>
          <cell r="E284">
            <v>3282.7099098959411</v>
          </cell>
          <cell r="F284">
            <v>3644.5835892503101</v>
          </cell>
          <cell r="G284">
            <v>3808.7875591376292</v>
          </cell>
          <cell r="H284">
            <v>3824.4194195509249</v>
          </cell>
          <cell r="I284">
            <v>4142.9604680413859</v>
          </cell>
          <cell r="J284">
            <v>4048.2192017154703</v>
          </cell>
          <cell r="K284">
            <v>4389.8889260972965</v>
          </cell>
          <cell r="L284">
            <v>4194.190998829069</v>
          </cell>
          <cell r="M284">
            <v>4337.8440771622691</v>
          </cell>
          <cell r="N284">
            <v>4257.2727327711946</v>
          </cell>
          <cell r="O284">
            <v>4388.9132318307102</v>
          </cell>
          <cell r="P284">
            <v>4363.8982055776387</v>
          </cell>
          <cell r="Q284">
            <v>9.0535474975207144</v>
          </cell>
          <cell r="R284">
            <v>5.6406726682020318</v>
          </cell>
          <cell r="S284">
            <v>8.7855214283138601</v>
          </cell>
          <cell r="T284">
            <v>12.586349552455111</v>
          </cell>
          <cell r="U284">
            <v>16.027985780516836</v>
          </cell>
          <cell r="V284">
            <v>18.898052759403516</v>
          </cell>
          <cell r="W284">
            <v>26.713012892952772</v>
          </cell>
          <cell r="X284">
            <v>40.648161014741362</v>
          </cell>
          <cell r="Y284">
            <v>63.499972872863381</v>
          </cell>
          <cell r="Z284">
            <v>80.333435469271947</v>
          </cell>
          <cell r="AA284">
            <v>108.47118000796915</v>
          </cell>
          <cell r="AB284">
            <v>124.60614345703119</v>
          </cell>
          <cell r="AC284">
            <v>133.1300565089046</v>
          </cell>
          <cell r="AD284">
            <v>146.8586679556945</v>
          </cell>
        </row>
        <row r="285">
          <cell r="B285">
            <v>1283</v>
          </cell>
          <cell r="C285">
            <v>4097.9588410823435</v>
          </cell>
          <cell r="D285">
            <v>4753.6245580068207</v>
          </cell>
          <cell r="E285">
            <v>4666.7568308266582</v>
          </cell>
          <cell r="F285">
            <v>4561.1351659359516</v>
          </cell>
          <cell r="G285">
            <v>4339.0048298500751</v>
          </cell>
          <cell r="H285">
            <v>4503.0835250143173</v>
          </cell>
          <cell r="I285">
            <v>4166.5299682700079</v>
          </cell>
          <cell r="J285">
            <v>4362.4805508221316</v>
          </cell>
          <cell r="K285">
            <v>4917.8314898781628</v>
          </cell>
          <cell r="L285">
            <v>5600.8332477013746</v>
          </cell>
          <cell r="M285">
            <v>5649.7320953634444</v>
          </cell>
          <cell r="N285">
            <v>5458.7197269443604</v>
          </cell>
          <cell r="O285">
            <v>5773.8988514084613</v>
          </cell>
          <cell r="P285">
            <v>5409.9551450262725</v>
          </cell>
          <cell r="Q285">
            <v>11.923860785535997</v>
          </cell>
          <cell r="R285">
            <v>8.913055512124636</v>
          </cell>
          <cell r="S285">
            <v>12.489648267232162</v>
          </cell>
          <cell r="T285">
            <v>15.75160512816611</v>
          </cell>
          <cell r="U285">
            <v>18.259224657354508</v>
          </cell>
          <cell r="V285">
            <v>22.251615395707301</v>
          </cell>
          <cell r="W285">
            <v>26.864984500778721</v>
          </cell>
          <cell r="X285">
            <v>43.803658600885981</v>
          </cell>
          <cell r="Y285">
            <v>71.136689665221695</v>
          </cell>
          <cell r="Z285">
            <v>107.27555717037764</v>
          </cell>
          <cell r="AA285">
            <v>141.27596479075669</v>
          </cell>
          <cell r="AB285">
            <v>159.77130338666313</v>
          </cell>
          <cell r="AC285">
            <v>175.14118866370814</v>
          </cell>
          <cell r="AD285">
            <v>182.06171841569079</v>
          </cell>
        </row>
        <row r="286">
          <cell r="B286">
            <v>1284</v>
          </cell>
          <cell r="C286">
            <v>9023.0572410702316</v>
          </cell>
          <cell r="D286">
            <v>10640.187233086548</v>
          </cell>
          <cell r="E286">
            <v>9440.3076636145288</v>
          </cell>
          <cell r="F286">
            <v>9590.7785853013629</v>
          </cell>
          <cell r="G286">
            <v>9918.0171430865939</v>
          </cell>
          <cell r="H286">
            <v>8703.3871446201501</v>
          </cell>
          <cell r="I286">
            <v>10728.544644280331</v>
          </cell>
          <cell r="J286">
            <v>11318.976530695723</v>
          </cell>
          <cell r="K286">
            <v>12156.299721865582</v>
          </cell>
          <cell r="L286">
            <v>12814.0974877758</v>
          </cell>
          <cell r="M286">
            <v>11758.811830893617</v>
          </cell>
          <cell r="N286">
            <v>11237.049125317233</v>
          </cell>
          <cell r="O286">
            <v>11794.922895261168</v>
          </cell>
          <cell r="P286">
            <v>11881.545963139826</v>
          </cell>
          <cell r="Q286">
            <v>26.254455589902314</v>
          </cell>
          <cell r="R286">
            <v>19.950372249773316</v>
          </cell>
          <cell r="S286">
            <v>25.26510948120605</v>
          </cell>
          <cell r="T286">
            <v>33.121175245053017</v>
          </cell>
          <cell r="U286">
            <v>41.73659866088898</v>
          </cell>
          <cell r="V286">
            <v>43.007068890958436</v>
          </cell>
          <cell r="W286">
            <v>69.175594026550812</v>
          </cell>
          <cell r="X286">
            <v>113.65382100525308</v>
          </cell>
          <cell r="Y286">
            <v>175.84151115621017</v>
          </cell>
          <cell r="Z286">
            <v>245.43481065087028</v>
          </cell>
          <cell r="AA286">
            <v>294.03827618052617</v>
          </cell>
          <cell r="AB286">
            <v>328.89726433653857</v>
          </cell>
          <cell r="AC286">
            <v>357.77849062404516</v>
          </cell>
          <cell r="AD286">
            <v>399.85075984835106</v>
          </cell>
        </row>
        <row r="287">
          <cell r="B287">
            <v>1285</v>
          </cell>
          <cell r="C287">
            <v>3509.961176621835</v>
          </cell>
          <cell r="D287">
            <v>3818.8589148142587</v>
          </cell>
          <cell r="E287">
            <v>4477.712089470313</v>
          </cell>
          <cell r="F287">
            <v>5101.4108802274686</v>
          </cell>
          <cell r="G287">
            <v>5583.444978543268</v>
          </cell>
          <cell r="H287">
            <v>5807.1455728264373</v>
          </cell>
          <cell r="I287">
            <v>6728.6299687516475</v>
          </cell>
          <cell r="J287">
            <v>6848.0638000298095</v>
          </cell>
          <cell r="K287">
            <v>7974.332536826877</v>
          </cell>
          <cell r="L287">
            <v>7814.0538323078526</v>
          </cell>
          <cell r="M287">
            <v>8360.0195517798602</v>
          </cell>
          <cell r="N287">
            <v>8383.61425329341</v>
          </cell>
          <cell r="O287">
            <v>8971.4152260303417</v>
          </cell>
          <cell r="P287">
            <v>8972.3064766475854</v>
          </cell>
          <cell r="Q287">
            <v>10.212959684490379</v>
          </cell>
          <cell r="R287">
            <v>7.1603680697458003</v>
          </cell>
          <cell r="S287">
            <v>11.98370754396281</v>
          </cell>
          <cell r="T287">
            <v>17.617414713335805</v>
          </cell>
          <cell r="U287">
            <v>23.496027366423114</v>
          </cell>
          <cell r="V287">
            <v>28.695530321749342</v>
          </cell>
          <cell r="W287">
            <v>43.384912912805426</v>
          </cell>
          <cell r="X287">
            <v>68.761395100560563</v>
          </cell>
          <cell r="Y287">
            <v>115.34913714044062</v>
          </cell>
          <cell r="Z287">
            <v>149.66647667365865</v>
          </cell>
          <cell r="AA287">
            <v>209.04881999919166</v>
          </cell>
          <cell r="AB287">
            <v>245.38006040648798</v>
          </cell>
          <cell r="AC287">
            <v>272.13229173548069</v>
          </cell>
          <cell r="AD287">
            <v>301.94585564955889</v>
          </cell>
        </row>
        <row r="288">
          <cell r="B288">
            <v>1286</v>
          </cell>
          <cell r="C288">
            <v>2085.0609269756769</v>
          </cell>
          <cell r="D288">
            <v>2113.7300559378455</v>
          </cell>
          <cell r="E288">
            <v>3526.3138597206007</v>
          </cell>
          <cell r="F288">
            <v>3403.9142189168738</v>
          </cell>
          <cell r="G288">
            <v>3104.7368710057449</v>
          </cell>
          <cell r="H288">
            <v>3501.3460819788856</v>
          </cell>
          <cell r="I288">
            <v>3146.0126540381093</v>
          </cell>
          <cell r="J288">
            <v>3505.6158492935479</v>
          </cell>
          <cell r="K288">
            <v>3418.4122984314513</v>
          </cell>
          <cell r="L288">
            <v>3172.6665620395447</v>
          </cell>
          <cell r="M288">
            <v>2809.0984107427175</v>
          </cell>
          <cell r="N288">
            <v>2769.6901773396125</v>
          </cell>
          <cell r="O288">
            <v>3947.1044621567175</v>
          </cell>
          <cell r="P288">
            <v>3042.3853113382097</v>
          </cell>
          <cell r="Q288">
            <v>6.0669170157043633</v>
          </cell>
          <cell r="R288">
            <v>3.963248063940453</v>
          </cell>
          <cell r="S288">
            <v>9.4374790425869666</v>
          </cell>
          <cell r="T288">
            <v>11.755212401280867</v>
          </cell>
          <cell r="U288">
            <v>13.065228146248593</v>
          </cell>
          <cell r="V288">
            <v>17.301612539645951</v>
          </cell>
          <cell r="W288">
            <v>20.284884984297918</v>
          </cell>
          <cell r="X288">
            <v>35.199881823970671</v>
          </cell>
          <cell r="Y288">
            <v>49.447512653045351</v>
          </cell>
          <cell r="Z288">
            <v>60.767667614153815</v>
          </cell>
          <cell r="AA288">
            <v>70.243700315550811</v>
          </cell>
          <cell r="AB288">
            <v>81.066079913668091</v>
          </cell>
          <cell r="AC288">
            <v>119.72855518820201</v>
          </cell>
          <cell r="AD288">
            <v>102.3856728967761</v>
          </cell>
        </row>
        <row r="289">
          <cell r="B289">
            <v>1287</v>
          </cell>
          <cell r="C289">
            <v>7555.8258246332125</v>
          </cell>
          <cell r="D289">
            <v>7533.4698563597367</v>
          </cell>
          <cell r="E289">
            <v>8283.5732923771757</v>
          </cell>
          <cell r="F289">
            <v>8725.7676759506194</v>
          </cell>
          <cell r="G289">
            <v>9584.6488642831446</v>
          </cell>
          <cell r="H289">
            <v>9386.8777069662701</v>
          </cell>
          <cell r="I289">
            <v>12470.984512147596</v>
          </cell>
          <cell r="J289">
            <v>11798.28184014894</v>
          </cell>
          <cell r="K289">
            <v>11813.179627285774</v>
          </cell>
          <cell r="L289">
            <v>12578.579262183095</v>
          </cell>
          <cell r="M289">
            <v>8879.777450264568</v>
          </cell>
          <cell r="N289">
            <v>9008.3576454224822</v>
          </cell>
          <cell r="O289">
            <v>8841.7823760425526</v>
          </cell>
          <cell r="P289">
            <v>7077.3303112100548</v>
          </cell>
          <cell r="Q289">
            <v>21.985241615771958</v>
          </cell>
          <cell r="R289">
            <v>14.12527098202432</v>
          </cell>
          <cell r="S289">
            <v>22.169339558089369</v>
          </cell>
          <cell r="T289">
            <v>30.133912254601199</v>
          </cell>
          <cell r="U289">
            <v>40.333731751308214</v>
          </cell>
          <cell r="V289">
            <v>46.384481065402433</v>
          </cell>
          <cell r="W289">
            <v>80.41051142790802</v>
          </cell>
          <cell r="X289">
            <v>118.46652467150184</v>
          </cell>
          <cell r="Y289">
            <v>170.87826104561518</v>
          </cell>
          <cell r="Z289">
            <v>240.92381241956147</v>
          </cell>
          <cell r="AA289">
            <v>222.04577230181584</v>
          </cell>
          <cell r="AB289">
            <v>263.66567883638697</v>
          </cell>
          <cell r="AC289">
            <v>268.20010448713856</v>
          </cell>
          <cell r="AD289">
            <v>238.1740483447393</v>
          </cell>
        </row>
        <row r="290">
          <cell r="B290">
            <v>1288</v>
          </cell>
          <cell r="C290">
            <v>3183.7186947685327</v>
          </cell>
          <cell r="D290">
            <v>3159.3949841104977</v>
          </cell>
          <cell r="E290">
            <v>3450.012180590249</v>
          </cell>
          <cell r="F290">
            <v>3683.0083051752313</v>
          </cell>
          <cell r="G290">
            <v>3970.8859426672452</v>
          </cell>
          <cell r="H290">
            <v>3986.9397218809586</v>
          </cell>
          <cell r="I290">
            <v>4285.5365511123355</v>
          </cell>
          <cell r="J290">
            <v>4375.5466222486593</v>
          </cell>
          <cell r="K290">
            <v>4540.9628195190626</v>
          </cell>
          <cell r="L290">
            <v>4282.6692293812239</v>
          </cell>
          <cell r="M290">
            <v>4746.3831167833459</v>
          </cell>
          <cell r="N290">
            <v>4325.1437868420799</v>
          </cell>
          <cell r="O290">
            <v>4560.6839291492433</v>
          </cell>
          <cell r="P290">
            <v>4619.0562028940267</v>
          </cell>
          <cell r="Q290">
            <v>9.2636895510404536</v>
          </cell>
          <cell r="R290">
            <v>5.9238718864899882</v>
          </cell>
          <cell r="S290">
            <v>9.2332727449195353</v>
          </cell>
          <cell r="T290">
            <v>12.719046990788339</v>
          </cell>
          <cell r="U290">
            <v>16.710121642892343</v>
          </cell>
          <cell r="V290">
            <v>19.701133413216279</v>
          </cell>
          <cell r="W290">
            <v>27.632316075949717</v>
          </cell>
          <cell r="X290">
            <v>43.93485499829216</v>
          </cell>
          <cell r="Y290">
            <v>65.685264641192617</v>
          </cell>
          <cell r="Z290">
            <v>82.028103219615488</v>
          </cell>
          <cell r="AA290">
            <v>118.68701785708116</v>
          </cell>
          <cell r="AB290">
            <v>126.59266178249248</v>
          </cell>
          <cell r="AC290">
            <v>138.34042213535182</v>
          </cell>
          <cell r="AD290">
            <v>155.44552352355197</v>
          </cell>
        </row>
        <row r="291">
          <cell r="B291">
            <v>1289</v>
          </cell>
          <cell r="C291">
            <v>1739.4453223409539</v>
          </cell>
          <cell r="D291">
            <v>1752.0805677934848</v>
          </cell>
          <cell r="E291">
            <v>2001.1594300385716</v>
          </cell>
          <cell r="F291">
            <v>2234.0312487491365</v>
          </cell>
          <cell r="G291">
            <v>2655.7771613852015</v>
          </cell>
          <cell r="H291">
            <v>2654.1755609973543</v>
          </cell>
          <cell r="I291">
            <v>3320.7107397188352</v>
          </cell>
          <cell r="J291">
            <v>3537.7275252127779</v>
          </cell>
          <cell r="K291">
            <v>4273.263532560909</v>
          </cell>
          <cell r="L291">
            <v>4000.2386583851398</v>
          </cell>
          <cell r="M291">
            <v>4629.7577470535416</v>
          </cell>
          <cell r="N291">
            <v>4387.3496180731363</v>
          </cell>
          <cell r="O291">
            <v>4197.7215888828196</v>
          </cell>
          <cell r="P291">
            <v>4352.9492439052192</v>
          </cell>
          <cell r="Q291">
            <v>5.061276765329171</v>
          </cell>
          <cell r="R291">
            <v>3.2851545535194902</v>
          </cell>
          <cell r="S291">
            <v>5.3557059675228915</v>
          </cell>
          <cell r="T291">
            <v>7.7150921413352354</v>
          </cell>
          <cell r="U291">
            <v>11.175934051974583</v>
          </cell>
          <cell r="V291">
            <v>13.115389365515046</v>
          </cell>
          <cell r="W291">
            <v>21.41130466683223</v>
          </cell>
          <cell r="X291">
            <v>35.522315098499121</v>
          </cell>
          <cell r="Y291">
            <v>61.812980456763363</v>
          </cell>
          <cell r="Z291">
            <v>76.61856940105605</v>
          </cell>
          <cell r="AA291">
            <v>115.7707093756262</v>
          </cell>
          <cell r="AB291">
            <v>128.41336466360559</v>
          </cell>
          <cell r="AC291">
            <v>127.33059024352437</v>
          </cell>
          <cell r="AD291">
            <v>146.49020154081472</v>
          </cell>
        </row>
        <row r="292">
          <cell r="B292">
            <v>1290</v>
          </cell>
          <cell r="C292">
            <v>3759.0682229441322</v>
          </cell>
          <cell r="D292">
            <v>3836.9097322817506</v>
          </cell>
          <cell r="E292">
            <v>6312.7849588269137</v>
          </cell>
          <cell r="F292">
            <v>5039.830693349274</v>
          </cell>
          <cell r="G292">
            <v>6248.9166660174569</v>
          </cell>
          <cell r="H292">
            <v>5626.379073616703</v>
          </cell>
          <cell r="I292">
            <v>6624.0165656203835</v>
          </cell>
          <cell r="J292">
            <v>6737.5486861749223</v>
          </cell>
          <cell r="K292">
            <v>6810.2355771168131</v>
          </cell>
          <cell r="L292">
            <v>6931.6706890986989</v>
          </cell>
          <cell r="M292">
            <v>6376.2775368428784</v>
          </cell>
          <cell r="N292">
            <v>6973.8625445775506</v>
          </cell>
          <cell r="O292">
            <v>7102.0648935555482</v>
          </cell>
          <cell r="P292">
            <v>6691.6250469385814</v>
          </cell>
          <cell r="Q292">
            <v>10.937788277512226</v>
          </cell>
          <cell r="R292">
            <v>7.1942133884418249</v>
          </cell>
          <cell r="S292">
            <v>16.894915801399385</v>
          </cell>
          <cell r="T292">
            <v>17.404751253005099</v>
          </cell>
          <cell r="U292">
            <v>26.296438410243013</v>
          </cell>
          <cell r="V292">
            <v>27.802287592739404</v>
          </cell>
          <cell r="W292">
            <v>42.710385794292449</v>
          </cell>
          <cell r="X292">
            <v>67.651713060459514</v>
          </cell>
          <cell r="Y292">
            <v>98.510413745065705</v>
          </cell>
          <cell r="Z292">
            <v>132.7657515245285</v>
          </cell>
          <cell r="AA292">
            <v>159.44380115481528</v>
          </cell>
          <cell r="AB292">
            <v>204.11802842464263</v>
          </cell>
          <cell r="AC292">
            <v>215.42879766947905</v>
          </cell>
          <cell r="AD292">
            <v>225.19387358676508</v>
          </cell>
        </row>
        <row r="293">
          <cell r="B293">
            <v>1291</v>
          </cell>
          <cell r="C293">
            <v>5193.811340098614</v>
          </cell>
          <cell r="D293">
            <v>5271.2966939315438</v>
          </cell>
          <cell r="E293">
            <v>6009.57465156321</v>
          </cell>
          <cell r="F293">
            <v>6408.8302580962118</v>
          </cell>
          <cell r="G293">
            <v>6954.6333002627534</v>
          </cell>
          <cell r="H293">
            <v>6823.1081581621684</v>
          </cell>
          <cell r="I293">
            <v>7529.7934964374808</v>
          </cell>
          <cell r="J293">
            <v>7461.076883427676</v>
          </cell>
          <cell r="K293">
            <v>8336.862126885324</v>
          </cell>
          <cell r="L293">
            <v>8196.0335757137309</v>
          </cell>
          <cell r="M293">
            <v>8750.9141862896449</v>
          </cell>
          <cell r="N293">
            <v>8546.1753294642058</v>
          </cell>
          <cell r="O293">
            <v>9021.0220498245981</v>
          </cell>
          <cell r="P293">
            <v>9136.4822695483344</v>
          </cell>
          <cell r="Q293">
            <v>15.112470809813486</v>
          </cell>
          <cell r="R293">
            <v>9.8836917978206689</v>
          </cell>
          <cell r="S293">
            <v>16.083433603803879</v>
          </cell>
          <cell r="T293">
            <v>22.132508659883023</v>
          </cell>
          <cell r="U293">
            <v>29.266206611575523</v>
          </cell>
          <cell r="V293">
            <v>33.715825543843231</v>
          </cell>
          <cell r="W293">
            <v>48.550661369621594</v>
          </cell>
          <cell r="X293">
            <v>74.916658261098007</v>
          </cell>
          <cell r="Y293">
            <v>120.59314661809897</v>
          </cell>
          <cell r="Z293">
            <v>156.98272552261</v>
          </cell>
          <cell r="AA293">
            <v>218.8234457141385</v>
          </cell>
          <cell r="AB293">
            <v>250.1380616080418</v>
          </cell>
          <cell r="AC293">
            <v>273.63702853616741</v>
          </cell>
          <cell r="AD293">
            <v>307.47087871841916</v>
          </cell>
        </row>
        <row r="294">
          <cell r="B294">
            <v>1292</v>
          </cell>
          <cell r="C294">
            <v>5985.1288014990205</v>
          </cell>
          <cell r="D294">
            <v>6551.6711625358948</v>
          </cell>
          <cell r="E294">
            <v>4894.608181095502</v>
          </cell>
          <cell r="F294">
            <v>3804.4766126894351</v>
          </cell>
          <cell r="G294">
            <v>4165.226693252941</v>
          </cell>
          <cell r="H294">
            <v>4397.675519651325</v>
          </cell>
          <cell r="I294">
            <v>6110.6912594354635</v>
          </cell>
          <cell r="J294">
            <v>7221.9276584558311</v>
          </cell>
          <cell r="K294">
            <v>3985.6562015873578</v>
          </cell>
          <cell r="L294">
            <v>3853.7287384255646</v>
          </cell>
          <cell r="M294">
            <v>3919.0758719852365</v>
          </cell>
          <cell r="N294">
            <v>5197.6206612951992</v>
          </cell>
          <cell r="O294">
            <v>2588.0511493841282</v>
          </cell>
          <cell r="P294">
            <v>5417.3616272751424</v>
          </cell>
          <cell r="Q294">
            <v>17.414973009764843</v>
          </cell>
          <cell r="R294">
            <v>12.284396476055228</v>
          </cell>
          <cell r="S294">
            <v>13.099447175817609</v>
          </cell>
          <cell r="T294">
            <v>13.138530462762532</v>
          </cell>
          <cell r="U294">
            <v>17.527938530444814</v>
          </cell>
          <cell r="V294">
            <v>21.730750441296195</v>
          </cell>
          <cell r="W294">
            <v>39.400562872211957</v>
          </cell>
          <cell r="X294">
            <v>72.515361365147612</v>
          </cell>
          <cell r="Y294">
            <v>57.652725374616359</v>
          </cell>
          <cell r="Z294">
            <v>73.812391712923443</v>
          </cell>
          <cell r="AA294">
            <v>97.999553882788618</v>
          </cell>
          <cell r="AB294">
            <v>152.12919312665207</v>
          </cell>
          <cell r="AC294">
            <v>78.50403449915693</v>
          </cell>
          <cell r="AD294">
            <v>182.31096944448802</v>
          </cell>
        </row>
        <row r="295">
          <cell r="B295">
            <v>1293</v>
          </cell>
          <cell r="C295">
            <v>14159.083238841971</v>
          </cell>
          <cell r="D295">
            <v>15859.419483851982</v>
          </cell>
          <cell r="E295">
            <v>16308.558779235889</v>
          </cell>
          <cell r="F295">
            <v>14097.307959834028</v>
          </cell>
          <cell r="G295">
            <v>12961.015362038626</v>
          </cell>
          <cell r="H295">
            <v>12966.859640564915</v>
          </cell>
          <cell r="I295">
            <v>13617.809481825823</v>
          </cell>
          <cell r="J295">
            <v>13823.861629988285</v>
          </cell>
          <cell r="K295">
            <v>13768.89105629866</v>
          </cell>
          <cell r="L295">
            <v>20282.706618197881</v>
          </cell>
          <cell r="M295">
            <v>19373.968486522819</v>
          </cell>
          <cell r="N295">
            <v>21235.843638259623</v>
          </cell>
          <cell r="O295">
            <v>20227.324088552847</v>
          </cell>
          <cell r="P295">
            <v>25726.77284579405</v>
          </cell>
          <cell r="Q295">
            <v>41.198787966883664</v>
          </cell>
          <cell r="R295">
            <v>29.736443112981945</v>
          </cell>
          <cell r="S295">
            <v>43.646620186562515</v>
          </cell>
          <cell r="T295">
            <v>48.684202566904759</v>
          </cell>
          <cell r="U295">
            <v>54.542020708251535</v>
          </cell>
          <cell r="V295">
            <v>64.074666172454002</v>
          </cell>
          <cell r="W295">
            <v>87.805018432571188</v>
          </cell>
          <cell r="X295">
            <v>138.80536734353524</v>
          </cell>
          <cell r="Y295">
            <v>199.16772913470251</v>
          </cell>
          <cell r="Z295">
            <v>388.48481237741998</v>
          </cell>
          <cell r="AA295">
            <v>484.46121755144071</v>
          </cell>
          <cell r="AB295">
            <v>621.5520463255873</v>
          </cell>
          <cell r="AC295">
            <v>613.56072829211882</v>
          </cell>
          <cell r="AD295">
            <v>865.78545441390179</v>
          </cell>
        </row>
        <row r="296">
          <cell r="B296">
            <v>1294</v>
          </cell>
          <cell r="C296">
            <v>6706.5999032493091</v>
          </cell>
          <cell r="D296">
            <v>7052.0646853470507</v>
          </cell>
          <cell r="E296">
            <v>7894.4022977803188</v>
          </cell>
          <cell r="F296">
            <v>8471.8752000392578</v>
          </cell>
          <cell r="G296">
            <v>9060.5902194775681</v>
          </cell>
          <cell r="H296">
            <v>8876.0246693141653</v>
          </cell>
          <cell r="I296">
            <v>9850.6006935936202</v>
          </cell>
          <cell r="J296">
            <v>10101.956094846973</v>
          </cell>
          <cell r="K296">
            <v>11038.146137396438</v>
          </cell>
          <cell r="L296">
            <v>10658.646885055776</v>
          </cell>
          <cell r="M296">
            <v>11321.749736772819</v>
          </cell>
          <cell r="N296">
            <v>11508.836884762693</v>
          </cell>
          <cell r="O296">
            <v>11873.742608310988</v>
          </cell>
          <cell r="P296">
            <v>12029.188586266182</v>
          </cell>
          <cell r="Q296">
            <v>19.514242746643312</v>
          </cell>
          <cell r="R296">
            <v>13.22263532775653</v>
          </cell>
          <cell r="S296">
            <v>21.127800644765987</v>
          </cell>
          <cell r="T296">
            <v>29.25710990604647</v>
          </cell>
          <cell r="U296">
            <v>38.128409354959459</v>
          </cell>
          <cell r="V296">
            <v>43.860142963650851</v>
          </cell>
          <cell r="W296">
            <v>63.514780158087497</v>
          </cell>
          <cell r="X296">
            <v>101.43372121084283</v>
          </cell>
          <cell r="Y296">
            <v>159.6673610861744</v>
          </cell>
          <cell r="Z296">
            <v>204.15038847048945</v>
          </cell>
          <cell r="AA296">
            <v>283.10919707055257</v>
          </cell>
          <cell r="AB296">
            <v>336.85222204517521</v>
          </cell>
          <cell r="AC296">
            <v>360.16934965863157</v>
          </cell>
          <cell r="AD296">
            <v>404.81939063311773</v>
          </cell>
        </row>
        <row r="297">
          <cell r="B297">
            <v>1295</v>
          </cell>
          <cell r="C297">
            <v>3991.0499740069386</v>
          </cell>
          <cell r="D297">
            <v>3887.35266298644</v>
          </cell>
          <cell r="E297">
            <v>4161.6571818832481</v>
          </cell>
          <cell r="F297">
            <v>4440.5963123382389</v>
          </cell>
          <cell r="G297">
            <v>4591.1682858596205</v>
          </cell>
          <cell r="H297">
            <v>4505.6433090185301</v>
          </cell>
          <cell r="I297">
            <v>5027.9097257288468</v>
          </cell>
          <cell r="J297">
            <v>4753.8046141047262</v>
          </cell>
          <cell r="K297">
            <v>5287.2944480045035</v>
          </cell>
          <cell r="L297">
            <v>4723.0127867734145</v>
          </cell>
          <cell r="M297">
            <v>5106.6784554341657</v>
          </cell>
          <cell r="N297">
            <v>4990.8298495397057</v>
          </cell>
          <cell r="O297">
            <v>5296.3208508573107</v>
          </cell>
          <cell r="P297">
            <v>5482.5871324309855</v>
          </cell>
          <cell r="Q297">
            <v>11.612787273775245</v>
          </cell>
          <cell r="R297">
            <v>7.288793983959799</v>
          </cell>
          <cell r="S297">
            <v>11.137849323363012</v>
          </cell>
          <cell r="T297">
            <v>15.335331469219769</v>
          </cell>
          <cell r="U297">
            <v>19.320368715544522</v>
          </cell>
          <cell r="V297">
            <v>22.264264356989365</v>
          </cell>
          <cell r="W297">
            <v>32.4189956346587</v>
          </cell>
          <cell r="X297">
            <v>47.732942747977908</v>
          </cell>
          <cell r="Y297">
            <v>76.480990674543051</v>
          </cell>
          <cell r="Z297">
            <v>90.46222335433302</v>
          </cell>
          <cell r="AA297">
            <v>127.69648427395427</v>
          </cell>
          <cell r="AB297">
            <v>146.07663150501779</v>
          </cell>
          <cell r="AC297">
            <v>160.6546898786174</v>
          </cell>
          <cell r="AD297">
            <v>184.50600937270664</v>
          </cell>
        </row>
        <row r="298">
          <cell r="B298">
            <v>1296</v>
          </cell>
          <cell r="C298">
            <v>940.46647651930027</v>
          </cell>
          <cell r="D298">
            <v>867.61171968651627</v>
          </cell>
          <cell r="E298">
            <v>965.26693017373213</v>
          </cell>
          <cell r="F298">
            <v>1071.8853226138287</v>
          </cell>
          <cell r="G298">
            <v>1119.7777632094794</v>
          </cell>
          <cell r="H298">
            <v>1007.0882541552203</v>
          </cell>
          <cell r="I298">
            <v>1197.8759866101427</v>
          </cell>
          <cell r="J298">
            <v>1128.9183945076368</v>
          </cell>
          <cell r="K298">
            <v>1537.3904216176279</v>
          </cell>
          <cell r="L298">
            <v>1492.4899800436035</v>
          </cell>
          <cell r="M298">
            <v>995.98858816554196</v>
          </cell>
          <cell r="N298">
            <v>1336.9987300075411</v>
          </cell>
          <cell r="O298">
            <v>1665.7967488319669</v>
          </cell>
          <cell r="P298">
            <v>1833.353069928253</v>
          </cell>
          <cell r="Q298">
            <v>2.7364821791421123</v>
          </cell>
          <cell r="R298">
            <v>1.6267737020818258</v>
          </cell>
          <cell r="S298">
            <v>2.583345325007071</v>
          </cell>
          <cell r="T298">
            <v>3.701691296189721</v>
          </cell>
          <cell r="U298">
            <v>4.7122034997730751</v>
          </cell>
          <cell r="V298">
            <v>4.976443447365333</v>
          </cell>
          <cell r="W298">
            <v>7.7236741507222133</v>
          </cell>
          <cell r="X298">
            <v>11.335467371184862</v>
          </cell>
          <cell r="Y298">
            <v>22.238432842197085</v>
          </cell>
          <cell r="Z298">
            <v>28.586406182703762</v>
          </cell>
          <cell r="AA298">
            <v>24.905472744299878</v>
          </cell>
          <cell r="AB298">
            <v>39.13262457224441</v>
          </cell>
          <cell r="AC298">
            <v>50.529049810320636</v>
          </cell>
          <cell r="AD298">
            <v>61.697999599994645</v>
          </cell>
        </row>
        <row r="299">
          <cell r="B299">
            <v>1297</v>
          </cell>
          <cell r="C299">
            <v>6861.8289547206386</v>
          </cell>
          <cell r="D299">
            <v>6884.0223099127716</v>
          </cell>
          <cell r="E299">
            <v>7889.9089682407275</v>
          </cell>
          <cell r="F299">
            <v>8394.7082634040326</v>
          </cell>
          <cell r="G299">
            <v>9120.1624798994653</v>
          </cell>
          <cell r="H299">
            <v>8916.6822106173095</v>
          </cell>
          <cell r="I299">
            <v>9824.8797936537485</v>
          </cell>
          <cell r="J299">
            <v>9994.4736458041989</v>
          </cell>
          <cell r="K299">
            <v>11100.393803345718</v>
          </cell>
          <cell r="L299">
            <v>10780.113252827481</v>
          </cell>
          <cell r="M299">
            <v>11558.615442317994</v>
          </cell>
          <cell r="N299">
            <v>11153.748072386245</v>
          </cell>
          <cell r="O299">
            <v>11467.133588669847</v>
          </cell>
          <cell r="P299">
            <v>11681.581712405954</v>
          </cell>
          <cell r="Q299">
            <v>19.965913852038323</v>
          </cell>
          <cell r="R299">
            <v>12.907555539195565</v>
          </cell>
          <cell r="S299">
            <v>21.115775140216975</v>
          </cell>
          <cell r="T299">
            <v>28.990618545758345</v>
          </cell>
          <cell r="U299">
            <v>38.379098932188491</v>
          </cell>
          <cell r="V299">
            <v>44.061048846694582</v>
          </cell>
          <cell r="W299">
            <v>63.348936738385</v>
          </cell>
          <cell r="X299">
            <v>100.35449015213484</v>
          </cell>
          <cell r="Y299">
            <v>160.56777682919702</v>
          </cell>
          <cell r="Z299">
            <v>206.4768944926995</v>
          </cell>
          <cell r="AA299">
            <v>289.03220908455597</v>
          </cell>
          <cell r="AB299">
            <v>326.45912527353255</v>
          </cell>
          <cell r="AC299">
            <v>347.83557159046148</v>
          </cell>
          <cell r="AD299">
            <v>393.1213445141434</v>
          </cell>
        </row>
        <row r="300">
          <cell r="B300">
            <v>1298</v>
          </cell>
          <cell r="C300">
            <v>2656.6858128875538</v>
          </cell>
          <cell r="D300">
            <v>2596.9321343990114</v>
          </cell>
          <cell r="E300">
            <v>3069.921238317283</v>
          </cell>
          <cell r="F300">
            <v>3302.8827446170326</v>
          </cell>
          <cell r="G300">
            <v>3534.4835554305077</v>
          </cell>
          <cell r="H300">
            <v>3379.5288205626798</v>
          </cell>
          <cell r="I300">
            <v>3621.1583476446403</v>
          </cell>
          <cell r="J300">
            <v>3459.0867558396908</v>
          </cell>
          <cell r="K300">
            <v>3761.2057746564274</v>
          </cell>
          <cell r="L300">
            <v>3671.4618213383906</v>
          </cell>
          <cell r="M300">
            <v>3953.4201383777399</v>
          </cell>
          <cell r="N300">
            <v>3196.2076460839894</v>
          </cell>
          <cell r="O300">
            <v>3454.9888072098615</v>
          </cell>
          <cell r="P300">
            <v>3694.7698882151108</v>
          </cell>
          <cell r="Q300">
            <v>7.7301781233637348</v>
          </cell>
          <cell r="R300">
            <v>4.8692529232523158</v>
          </cell>
          <cell r="S300">
            <v>8.2160347891743086</v>
          </cell>
          <cell r="T300">
            <v>11.406306299884724</v>
          </cell>
          <cell r="U300">
            <v>14.873670764860771</v>
          </cell>
          <cell r="V300">
            <v>16.699662601445961</v>
          </cell>
          <cell r="W300">
            <v>23.348533101930752</v>
          </cell>
          <cell r="X300">
            <v>34.732683288431673</v>
          </cell>
          <cell r="Y300">
            <v>54.406038212058121</v>
          </cell>
          <cell r="Z300">
            <v>70.321342395881501</v>
          </cell>
          <cell r="AA300">
            <v>98.85835909474082</v>
          </cell>
          <cell r="AB300">
            <v>93.549822495670099</v>
          </cell>
          <cell r="AC300">
            <v>104.80108191831837</v>
          </cell>
          <cell r="AD300">
            <v>124.34043110642578</v>
          </cell>
        </row>
        <row r="301">
          <cell r="B301">
            <v>1299</v>
          </cell>
          <cell r="C301">
            <v>14162.847352555784</v>
          </cell>
          <cell r="D301">
            <v>15098.681158392266</v>
          </cell>
          <cell r="E301">
            <v>14063.061171040956</v>
          </cell>
          <cell r="F301">
            <v>13500.02086156664</v>
          </cell>
          <cell r="G301">
            <v>10844.042215342497</v>
          </cell>
          <cell r="H301">
            <v>12736.794844054357</v>
          </cell>
          <cell r="I301">
            <v>12838.198725686909</v>
          </cell>
          <cell r="J301">
            <v>11412.476361566029</v>
          </cell>
          <cell r="K301">
            <v>11808.434332759598</v>
          </cell>
          <cell r="L301">
            <v>12231.019718851041</v>
          </cell>
          <cell r="M301">
            <v>11518.387992487116</v>
          </cell>
          <cell r="N301">
            <v>12568.492595748936</v>
          </cell>
          <cell r="O301">
            <v>9969.9476468624616</v>
          </cell>
          <cell r="P301">
            <v>11249.329520036754</v>
          </cell>
          <cell r="Q301">
            <v>41.20974043606283</v>
          </cell>
          <cell r="R301">
            <v>28.31005723789167</v>
          </cell>
          <cell r="S301">
            <v>37.636991588387225</v>
          </cell>
          <cell r="T301">
            <v>46.621507606597554</v>
          </cell>
          <cell r="U301">
            <v>45.633459921872571</v>
          </cell>
          <cell r="V301">
            <v>62.937819978150216</v>
          </cell>
          <cell r="W301">
            <v>82.778238104621565</v>
          </cell>
          <cell r="X301">
            <v>114.59265262248782</v>
          </cell>
          <cell r="Y301">
            <v>170.80962011215226</v>
          </cell>
          <cell r="Z301">
            <v>234.26683085773229</v>
          </cell>
          <cell r="AA301">
            <v>288.02629027460148</v>
          </cell>
          <cell r="AB301">
            <v>367.86729197992776</v>
          </cell>
          <cell r="AC301">
            <v>302.42103762529257</v>
          </cell>
          <cell r="AD301">
            <v>378.57472170082184</v>
          </cell>
        </row>
        <row r="302">
          <cell r="B302">
            <v>1300</v>
          </cell>
          <cell r="C302">
            <v>10711.718029520031</v>
          </cell>
          <cell r="D302">
            <v>10811.341689664301</v>
          </cell>
          <cell r="E302">
            <v>11891.067367859674</v>
          </cell>
          <cell r="F302">
            <v>18097.050742659947</v>
          </cell>
          <cell r="G302">
            <v>14849.368806509448</v>
          </cell>
          <cell r="H302">
            <v>15177.578145688005</v>
          </cell>
          <cell r="I302">
            <v>17009.149845382861</v>
          </cell>
          <cell r="J302">
            <v>18661.519625505316</v>
          </cell>
          <cell r="K302">
            <v>19074.032928872723</v>
          </cell>
          <cell r="L302">
            <v>18750.805503500909</v>
          </cell>
          <cell r="M302">
            <v>18123.988169742606</v>
          </cell>
          <cell r="N302">
            <v>19411.099956813025</v>
          </cell>
          <cell r="O302">
            <v>20080.902701885003</v>
          </cell>
          <cell r="P302">
            <v>19274.625928248326</v>
          </cell>
          <cell r="Q302">
            <v>31.167964225862846</v>
          </cell>
          <cell r="R302">
            <v>20.27128719667537</v>
          </cell>
          <cell r="S302">
            <v>31.824081333207555</v>
          </cell>
          <cell r="T302">
            <v>62.497072968077767</v>
          </cell>
          <cell r="U302">
            <v>62.488513309015296</v>
          </cell>
          <cell r="V302">
            <v>74.998749114934085</v>
          </cell>
          <cell r="W302">
            <v>109.67172934012633</v>
          </cell>
          <cell r="X302">
            <v>187.38028172877861</v>
          </cell>
          <cell r="Y302">
            <v>275.90688373892488</v>
          </cell>
          <cell r="Z302">
            <v>359.14354504429861</v>
          </cell>
          <cell r="AA302">
            <v>453.20448320690366</v>
          </cell>
          <cell r="AB302">
            <v>568.14361157993721</v>
          </cell>
          <cell r="AC302">
            <v>609.11928995612516</v>
          </cell>
          <cell r="AD302">
            <v>648.65076035662378</v>
          </cell>
        </row>
        <row r="303">
          <cell r="B303">
            <v>1301</v>
          </cell>
          <cell r="C303">
            <v>2344.6469169875327</v>
          </cell>
          <cell r="D303">
            <v>2362.5596187710712</v>
          </cell>
          <cell r="E303">
            <v>2564.5366990653138</v>
          </cell>
          <cell r="F303">
            <v>2726.166291679679</v>
          </cell>
          <cell r="G303">
            <v>3083.7440145601186</v>
          </cell>
          <cell r="H303">
            <v>3429.2022584234578</v>
          </cell>
          <cell r="I303">
            <v>3681.8479366984325</v>
          </cell>
          <cell r="J303">
            <v>3758.9351907728728</v>
          </cell>
          <cell r="K303">
            <v>4442.4436522560336</v>
          </cell>
          <cell r="L303">
            <v>3885.4314077977569</v>
          </cell>
          <cell r="M303">
            <v>3236.0774759509395</v>
          </cell>
          <cell r="N303">
            <v>3547.3410708208212</v>
          </cell>
          <cell r="O303">
            <v>2478.2013312211111</v>
          </cell>
          <cell r="P303">
            <v>2392.3355716718602</v>
          </cell>
          <cell r="Q303">
            <v>6.8222362677540973</v>
          </cell>
          <cell r="R303">
            <v>4.4298039897454524</v>
          </cell>
          <cell r="S303">
            <v>6.8634733929474194</v>
          </cell>
          <cell r="T303">
            <v>9.4146508222243295</v>
          </cell>
          <cell r="U303">
            <v>12.976886856696824</v>
          </cell>
          <cell r="V303">
            <v>16.945119792839513</v>
          </cell>
          <cell r="W303">
            <v>23.739847908665649</v>
          </cell>
          <cell r="X303">
            <v>37.743460831806125</v>
          </cell>
          <cell r="Y303">
            <v>64.260179734950768</v>
          </cell>
          <cell r="Z303">
            <v>74.419608776935462</v>
          </cell>
          <cell r="AA303">
            <v>80.920645410390108</v>
          </cell>
          <cell r="AB303">
            <v>103.82714900062146</v>
          </cell>
          <cell r="AC303">
            <v>75.171931145307923</v>
          </cell>
          <cell r="AD303">
            <v>80.509489178666342</v>
          </cell>
        </row>
        <row r="304">
          <cell r="B304">
            <v>1302</v>
          </cell>
          <cell r="C304">
            <v>4766.7067427209249</v>
          </cell>
          <cell r="D304">
            <v>5251.6014974678037</v>
          </cell>
          <cell r="E304">
            <v>4294.1603048837305</v>
          </cell>
          <cell r="F304">
            <v>4307.5098216475826</v>
          </cell>
          <cell r="G304">
            <v>5028.6334537837365</v>
          </cell>
          <cell r="H304">
            <v>5567.2713050843922</v>
          </cell>
          <cell r="I304">
            <v>5209.4472852710396</v>
          </cell>
          <cell r="J304">
            <v>5124.2214239781742</v>
          </cell>
          <cell r="K304">
            <v>5108.3005508444385</v>
          </cell>
          <cell r="L304">
            <v>5850.6863006806725</v>
          </cell>
          <cell r="M304">
            <v>5144.0386394876268</v>
          </cell>
          <cell r="N304">
            <v>5379.7109885849559</v>
          </cell>
          <cell r="O304">
            <v>4770.9823235183458</v>
          </cell>
          <cell r="P304">
            <v>4608.6922851529971</v>
          </cell>
          <cell r="Q304">
            <v>13.869721441777159</v>
          </cell>
          <cell r="R304">
            <v>9.846763265232239</v>
          </cell>
          <cell r="S304">
            <v>11.492467629089615</v>
          </cell>
          <cell r="T304">
            <v>14.875725302555683</v>
          </cell>
          <cell r="U304">
            <v>21.161291944286308</v>
          </cell>
          <cell r="V304">
            <v>27.510211435374483</v>
          </cell>
          <cell r="W304">
            <v>33.589514930223793</v>
          </cell>
          <cell r="X304">
            <v>51.452297204851774</v>
          </cell>
          <cell r="Y304">
            <v>73.891834592141464</v>
          </cell>
          <cell r="Z304">
            <v>112.06111751179189</v>
          </cell>
          <cell r="AA304">
            <v>128.63070486314726</v>
          </cell>
          <cell r="AB304">
            <v>157.45879610692339</v>
          </cell>
          <cell r="AC304">
            <v>144.71945850431925</v>
          </cell>
          <cell r="AD304">
            <v>155.09674564594138</v>
          </cell>
        </row>
        <row r="305">
          <cell r="B305">
            <v>1303</v>
          </cell>
          <cell r="C305">
            <v>4006.2509998925839</v>
          </cell>
          <cell r="D305">
            <v>4433.1595503583585</v>
          </cell>
          <cell r="E305">
            <v>4123.7543026999738</v>
          </cell>
          <cell r="F305">
            <v>4353.503768612587</v>
          </cell>
          <cell r="G305">
            <v>4396.0074213086555</v>
          </cell>
          <cell r="H305">
            <v>4435.7041114601352</v>
          </cell>
          <cell r="I305">
            <v>4285.4398625422618</v>
          </cell>
          <cell r="J305">
            <v>4426.934229338879</v>
          </cell>
          <cell r="K305">
            <v>4471.064091768968</v>
          </cell>
          <cell r="L305">
            <v>4631.2493684629599</v>
          </cell>
          <cell r="M305">
            <v>4584.5582787717876</v>
          </cell>
          <cell r="N305">
            <v>4923.3796882094257</v>
          </cell>
          <cell r="O305">
            <v>5371.0833099290458</v>
          </cell>
          <cell r="P305">
            <v>4753.0696607482369</v>
          </cell>
          <cell r="Q305">
            <v>11.657017809875477</v>
          </cell>
          <cell r="R305">
            <v>8.3121829846438686</v>
          </cell>
          <cell r="S305">
            <v>11.036409791269232</v>
          </cell>
          <cell r="T305">
            <v>15.034562623643911</v>
          </cell>
          <cell r="U305">
            <v>18.499100657568491</v>
          </cell>
          <cell r="V305">
            <v>21.918665587499778</v>
          </cell>
          <cell r="W305">
            <v>27.631692646631745</v>
          </cell>
          <cell r="X305">
            <v>44.450837859664972</v>
          </cell>
          <cell r="Y305">
            <v>64.674175889130566</v>
          </cell>
          <cell r="Z305">
            <v>88.704632761691755</v>
          </cell>
          <cell r="AA305">
            <v>114.64046136001242</v>
          </cell>
          <cell r="AB305">
            <v>144.10243229193384</v>
          </cell>
          <cell r="AC305">
            <v>162.9224791638508</v>
          </cell>
          <cell r="AD305">
            <v>159.95549075501739</v>
          </cell>
        </row>
        <row r="306">
          <cell r="B306">
            <v>1304</v>
          </cell>
          <cell r="C306">
            <v>2829.8513856663844</v>
          </cell>
          <cell r="D306">
            <v>2762.7460425774157</v>
          </cell>
          <cell r="E306">
            <v>2708.1141195407426</v>
          </cell>
          <cell r="F306">
            <v>2822.5444050399074</v>
          </cell>
          <cell r="G306">
            <v>3368.6582904919769</v>
          </cell>
          <cell r="H306">
            <v>3291.0642856140466</v>
          </cell>
          <cell r="I306">
            <v>3901.9042484184165</v>
          </cell>
          <cell r="J306">
            <v>3057.5537523776206</v>
          </cell>
          <cell r="K306">
            <v>3065.8653566179514</v>
          </cell>
          <cell r="L306">
            <v>3685.7996773917712</v>
          </cell>
          <cell r="M306">
            <v>2444.4824379944876</v>
          </cell>
          <cell r="N306">
            <v>3851.2799502256271</v>
          </cell>
          <cell r="O306">
            <v>3627.9436804473166</v>
          </cell>
          <cell r="P306">
            <v>2355.8332445395458</v>
          </cell>
          <cell r="Q306">
            <v>8.2340392558774571</v>
          </cell>
          <cell r="R306">
            <v>5.1801543312709866</v>
          </cell>
          <cell r="S306">
            <v>7.2477298575245452</v>
          </cell>
          <cell r="T306">
            <v>9.7474868223467794</v>
          </cell>
          <cell r="U306">
            <v>14.175851590853863</v>
          </cell>
          <cell r="V306">
            <v>16.26252240697648</v>
          </cell>
          <cell r="W306">
            <v>25.158728715638599</v>
          </cell>
          <cell r="X306">
            <v>30.700891193146298</v>
          </cell>
          <cell r="Y306">
            <v>44.347902704264612</v>
          </cell>
          <cell r="Z306">
            <v>70.595962515555001</v>
          </cell>
          <cell r="AA306">
            <v>61.126193067658406</v>
          </cell>
          <cell r="AB306">
            <v>112.72313804960875</v>
          </cell>
          <cell r="AC306">
            <v>110.04736746358725</v>
          </cell>
          <cell r="AD306">
            <v>79.281073004090374</v>
          </cell>
        </row>
        <row r="307">
          <cell r="B307">
            <v>1305</v>
          </cell>
          <cell r="C307">
            <v>5969.2876691830179</v>
          </cell>
          <cell r="D307">
            <v>6082.5487996205702</v>
          </cell>
          <cell r="E307">
            <v>6617.4753336821104</v>
          </cell>
          <cell r="F307">
            <v>7212.9911653092804</v>
          </cell>
          <cell r="G307">
            <v>8433.0855819766257</v>
          </cell>
          <cell r="H307">
            <v>8603.5169835353354</v>
          </cell>
          <cell r="I307">
            <v>9724.0982241919755</v>
          </cell>
          <cell r="J307">
            <v>9761.5090012336732</v>
          </cell>
          <cell r="K307">
            <v>10678.594703943307</v>
          </cell>
          <cell r="L307">
            <v>10843.862095064571</v>
          </cell>
          <cell r="M307">
            <v>11802.05828090519</v>
          </cell>
          <cell r="N307">
            <v>11610.598353902737</v>
          </cell>
          <cell r="O307">
            <v>12274.587167625788</v>
          </cell>
          <cell r="P307">
            <v>12438.368536429571</v>
          </cell>
          <cell r="Q307">
            <v>17.368879951306649</v>
          </cell>
          <cell r="R307">
            <v>11.404791111428665</v>
          </cell>
          <cell r="S307">
            <v>17.710359106097656</v>
          </cell>
          <cell r="T307">
            <v>24.90962983895442</v>
          </cell>
          <cell r="U307">
            <v>35.487769715464658</v>
          </cell>
          <cell r="V307">
            <v>42.513568736759197</v>
          </cell>
          <cell r="W307">
            <v>62.699116546961079</v>
          </cell>
          <cell r="X307">
            <v>98.015292615788013</v>
          </cell>
          <cell r="Y307">
            <v>154.46643079954629</v>
          </cell>
          <cell r="Z307">
            <v>207.69790791472153</v>
          </cell>
          <cell r="AA307">
            <v>295.11968744853556</v>
          </cell>
          <cell r="AB307">
            <v>339.83067915093085</v>
          </cell>
          <cell r="AC307">
            <v>372.32827283939508</v>
          </cell>
          <cell r="AD307">
            <v>418.58956115596976</v>
          </cell>
        </row>
        <row r="308">
          <cell r="B308">
            <v>1306</v>
          </cell>
          <cell r="C308">
            <v>5787.150131999847</v>
          </cell>
          <cell r="D308">
            <v>5989.5621205593543</v>
          </cell>
          <cell r="E308">
            <v>6797.5825778487078</v>
          </cell>
          <cell r="F308">
            <v>7488.7034710665594</v>
          </cell>
          <cell r="G308">
            <v>8241.0215555308987</v>
          </cell>
          <cell r="H308">
            <v>8137.4955854492664</v>
          </cell>
          <cell r="I308">
            <v>8939.705298220626</v>
          </cell>
          <cell r="J308">
            <v>8522.1626724996859</v>
          </cell>
          <cell r="K308">
            <v>9744.8894534870142</v>
          </cell>
          <cell r="L308">
            <v>9267.3099005198219</v>
          </cell>
          <cell r="M308">
            <v>9678.5979154771139</v>
          </cell>
          <cell r="N308">
            <v>9354.4827599714281</v>
          </cell>
          <cell r="O308">
            <v>9834.3850498480624</v>
          </cell>
          <cell r="P308">
            <v>10092.783273535895</v>
          </cell>
          <cell r="Q308">
            <v>16.838913028403418</v>
          </cell>
          <cell r="R308">
            <v>11.230440903025114</v>
          </cell>
          <cell r="S308">
            <v>18.192380392307001</v>
          </cell>
          <cell r="T308">
            <v>25.86178565351987</v>
          </cell>
          <cell r="U308">
            <v>34.679533646368199</v>
          </cell>
          <cell r="V308">
            <v>40.210762479940307</v>
          </cell>
          <cell r="W308">
            <v>57.641501706981813</v>
          </cell>
          <cell r="X308">
            <v>85.571018574980158</v>
          </cell>
          <cell r="Y308">
            <v>140.96033552621213</v>
          </cell>
          <cell r="Z308">
            <v>177.50141614318375</v>
          </cell>
          <cell r="AA308">
            <v>242.0209020978144</v>
          </cell>
          <cell r="AB308">
            <v>273.79641707769611</v>
          </cell>
          <cell r="AC308">
            <v>298.30898180470098</v>
          </cell>
          <cell r="AD308">
            <v>339.65336442140926</v>
          </cell>
        </row>
        <row r="309">
          <cell r="B309">
            <v>1307</v>
          </cell>
          <cell r="C309">
            <v>11939.314286100145</v>
          </cell>
          <cell r="D309">
            <v>12943.232246954823</v>
          </cell>
          <cell r="E309">
            <v>11380.662076199853</v>
          </cell>
          <cell r="F309">
            <v>10039.948024139632</v>
          </cell>
          <cell r="G309">
            <v>9342.8158093473594</v>
          </cell>
          <cell r="H309">
            <v>9214.0379857725147</v>
          </cell>
          <cell r="I309">
            <v>9549.7618709015169</v>
          </cell>
          <cell r="J309">
            <v>9615.0318195476557</v>
          </cell>
          <cell r="K309">
            <v>9229.4716650018454</v>
          </cell>
          <cell r="L309">
            <v>9429.5660588658429</v>
          </cell>
          <cell r="M309">
            <v>9894.89352991743</v>
          </cell>
          <cell r="N309">
            <v>9533.7181495139139</v>
          </cell>
          <cell r="O309">
            <v>12437.050190340204</v>
          </cell>
          <cell r="P309">
            <v>11797.064697681457</v>
          </cell>
          <cell r="Q309">
            <v>34.739910024235073</v>
          </cell>
          <cell r="R309">
            <v>24.268586236814983</v>
          </cell>
          <cell r="S309">
            <v>30.45808288982262</v>
          </cell>
          <cell r="T309">
            <v>34.672354804268849</v>
          </cell>
          <cell r="U309">
            <v>39.3160596691595</v>
          </cell>
          <cell r="V309">
            <v>45.53040785540297</v>
          </cell>
          <cell r="W309">
            <v>61.575029245360533</v>
          </cell>
          <cell r="X309">
            <v>96.544515523570368</v>
          </cell>
          <cell r="Y309">
            <v>133.50479026345391</v>
          </cell>
          <cell r="Z309">
            <v>180.6091894013928</v>
          </cell>
          <cell r="AA309">
            <v>247.42954291374656</v>
          </cell>
          <cell r="AB309">
            <v>279.04245886637187</v>
          </cell>
          <cell r="AC309">
            <v>377.25630633017261</v>
          </cell>
          <cell r="AD309">
            <v>397.00770404641452</v>
          </cell>
        </row>
        <row r="310">
          <cell r="B310">
            <v>1308</v>
          </cell>
          <cell r="C310">
            <v>8211.1413428045507</v>
          </cell>
          <cell r="D310">
            <v>8412.4900531872026</v>
          </cell>
          <cell r="E310">
            <v>9337.1081965307585</v>
          </cell>
          <cell r="F310">
            <v>9923.9604937792246</v>
          </cell>
          <cell r="G310">
            <v>699.2665616126975</v>
          </cell>
          <cell r="H310">
            <v>951.27164157614573</v>
          </cell>
          <cell r="I310">
            <v>1246.3076944714733</v>
          </cell>
          <cell r="J310">
            <v>1728.814602495085</v>
          </cell>
          <cell r="K310">
            <v>1545.7971146926363</v>
          </cell>
          <cell r="L310">
            <v>1719.7245626978277</v>
          </cell>
          <cell r="M310">
            <v>1680.9869755264654</v>
          </cell>
          <cell r="N310">
            <v>1844.8528113280772</v>
          </cell>
          <cell r="O310">
            <v>1181.444344923023</v>
          </cell>
          <cell r="P310">
            <v>1248.3349113776969</v>
          </cell>
          <cell r="Q310">
            <v>23.892017967681983</v>
          </cell>
          <cell r="R310">
            <v>15.773435601463058</v>
          </cell>
          <cell r="S310">
            <v>24.9889165935184</v>
          </cell>
          <cell r="T310">
            <v>34.271798865547105</v>
          </cell>
          <cell r="U310">
            <v>2.9426252665183692</v>
          </cell>
          <cell r="V310">
            <v>4.7006302653753735</v>
          </cell>
          <cell r="W310">
            <v>8.0359524952797923</v>
          </cell>
          <cell r="X310">
            <v>17.359024011614157</v>
          </cell>
          <cell r="Y310">
            <v>22.360036097131392</v>
          </cell>
          <cell r="Z310">
            <v>32.938743662598299</v>
          </cell>
          <cell r="AA310">
            <v>42.034392562276047</v>
          </cell>
          <cell r="AB310">
            <v>53.997008999660075</v>
          </cell>
          <cell r="AC310">
            <v>35.837061270887894</v>
          </cell>
          <cell r="AD310">
            <v>42.010329666535327</v>
          </cell>
        </row>
        <row r="311">
          <cell r="B311">
            <v>1309</v>
          </cell>
          <cell r="C311">
            <v>2381.2527262059807</v>
          </cell>
          <cell r="D311">
            <v>1501.1150972464138</v>
          </cell>
          <cell r="E311">
            <v>676.77482184192309</v>
          </cell>
          <cell r="F311">
            <v>225.59569830545641</v>
          </cell>
          <cell r="G311">
            <v>633.31650282188207</v>
          </cell>
          <cell r="H311">
            <v>305.05154898481197</v>
          </cell>
          <cell r="I311">
            <v>642.95400835919315</v>
          </cell>
          <cell r="J311">
            <v>626.51915847125497</v>
          </cell>
          <cell r="K311">
            <v>361.38341258261659</v>
          </cell>
          <cell r="L311">
            <v>391.50990172683089</v>
          </cell>
          <cell r="M311">
            <v>1251.0328504223289</v>
          </cell>
          <cell r="N311">
            <v>1384.2610286780441</v>
          </cell>
          <cell r="O311">
            <v>491.14206028254483</v>
          </cell>
          <cell r="P311">
            <v>756.41201617855461</v>
          </cell>
          <cell r="Q311">
            <v>6.9287484583322207</v>
          </cell>
          <cell r="R311">
            <v>2.8145937964978134</v>
          </cell>
          <cell r="S311">
            <v>1.8112534651665242</v>
          </cell>
          <cell r="T311">
            <v>0.77908113420077951</v>
          </cell>
          <cell r="U311">
            <v>2.6650968961088708</v>
          </cell>
          <cell r="V311">
            <v>1.5073870396070916</v>
          </cell>
          <cell r="W311">
            <v>4.1456438813171932</v>
          </cell>
          <cell r="X311">
            <v>6.2908776336933601</v>
          </cell>
          <cell r="Y311">
            <v>5.2274299605343444</v>
          </cell>
          <cell r="Z311">
            <v>7.4987847322007823</v>
          </cell>
          <cell r="AA311">
            <v>31.283053770530199</v>
          </cell>
          <cell r="AB311">
            <v>40.515945101115548</v>
          </cell>
          <cell r="AC311">
            <v>14.897940967504885</v>
          </cell>
          <cell r="AD311">
            <v>25.455603198920087</v>
          </cell>
        </row>
        <row r="312">
          <cell r="B312">
            <v>1310</v>
          </cell>
          <cell r="C312">
            <v>1671.6804575634915</v>
          </cell>
          <cell r="D312">
            <v>1678.7827919917738</v>
          </cell>
          <cell r="E312">
            <v>1510.8032414854745</v>
          </cell>
          <cell r="F312">
            <v>1675.896009834709</v>
          </cell>
          <cell r="G312">
            <v>1265.6006323641818</v>
          </cell>
          <cell r="H312">
            <v>1878.6947536605885</v>
          </cell>
          <cell r="I312">
            <v>1782.7106345614384</v>
          </cell>
          <cell r="J312">
            <v>1537.0988565253581</v>
          </cell>
          <cell r="K312">
            <v>1692.2506889335912</v>
          </cell>
          <cell r="L312">
            <v>1745.9758993822875</v>
          </cell>
          <cell r="M312">
            <v>1551.4285110272244</v>
          </cell>
          <cell r="N312">
            <v>1754.0357809618959</v>
          </cell>
          <cell r="O312">
            <v>1594.6551209880988</v>
          </cell>
          <cell r="P312">
            <v>1502.0916343754577</v>
          </cell>
          <cell r="Q312">
            <v>4.8641008430976731</v>
          </cell>
          <cell r="R312">
            <v>3.1477210779338947</v>
          </cell>
          <cell r="S312">
            <v>4.0433649686875386</v>
          </cell>
          <cell r="T312">
            <v>5.7876057653223727</v>
          </cell>
          <cell r="U312">
            <v>5.3258494007313653</v>
          </cell>
          <cell r="V312">
            <v>9.283414991565266</v>
          </cell>
          <cell r="W312">
            <v>11.494575565659973</v>
          </cell>
          <cell r="X312">
            <v>15.434006584707916</v>
          </cell>
          <cell r="Y312">
            <v>24.478494706903614</v>
          </cell>
          <cell r="Z312">
            <v>33.441548628350212</v>
          </cell>
          <cell r="AA312">
            <v>38.794681942375981</v>
          </cell>
          <cell r="AB312">
            <v>51.338884743950544</v>
          </cell>
          <cell r="AC312">
            <v>48.371092148660736</v>
          </cell>
          <cell r="AD312">
            <v>50.550028020777859</v>
          </cell>
        </row>
        <row r="313">
          <cell r="B313">
            <v>1311</v>
          </cell>
          <cell r="C313">
            <v>4525.0010057950021</v>
          </cell>
          <cell r="D313">
            <v>4773.9815410965666</v>
          </cell>
          <cell r="E313">
            <v>5411.5703829125769</v>
          </cell>
          <cell r="F313">
            <v>5605.0236494109104</v>
          </cell>
          <cell r="G313">
            <v>5381.4556715224908</v>
          </cell>
          <cell r="H313">
            <v>5203.39878273665</v>
          </cell>
          <cell r="I313">
            <v>6504.4113839544834</v>
          </cell>
          <cell r="J313">
            <v>6309.8811278324438</v>
          </cell>
          <cell r="K313">
            <v>7469.1708106573024</v>
          </cell>
          <cell r="L313">
            <v>6409.1355009484869</v>
          </cell>
          <cell r="M313">
            <v>7694.8642214643969</v>
          </cell>
          <cell r="N313">
            <v>7006.6507615632754</v>
          </cell>
          <cell r="O313">
            <v>6945.0461959128288</v>
          </cell>
          <cell r="P313">
            <v>7259.8781260351061</v>
          </cell>
          <cell r="Q313">
            <v>13.166428492790667</v>
          </cell>
          <cell r="R313">
            <v>8.9512248959546366</v>
          </cell>
          <cell r="S313">
            <v>14.482993887636626</v>
          </cell>
          <cell r="T313">
            <v>19.356611029402885</v>
          </cell>
          <cell r="U313">
            <v>22.646024132985104</v>
          </cell>
          <cell r="V313">
            <v>25.712165413049792</v>
          </cell>
          <cell r="W313">
            <v>41.93919456894735</v>
          </cell>
          <cell r="X313">
            <v>63.35750395119986</v>
          </cell>
          <cell r="Y313">
            <v>108.04194635538931</v>
          </cell>
          <cell r="Z313">
            <v>122.75737402588621</v>
          </cell>
          <cell r="AA313">
            <v>192.41609132464976</v>
          </cell>
          <cell r="AB313">
            <v>205.07770696202493</v>
          </cell>
          <cell r="AC313">
            <v>210.66590831944043</v>
          </cell>
          <cell r="AD313">
            <v>244.31734675833764</v>
          </cell>
        </row>
        <row r="314">
          <cell r="B314">
            <v>1312</v>
          </cell>
          <cell r="C314">
            <v>2916.9583257513573</v>
          </cell>
          <cell r="D314">
            <v>3026.9690943594765</v>
          </cell>
          <cell r="E314">
            <v>3108.1443386897786</v>
          </cell>
          <cell r="F314">
            <v>3309.58499459527</v>
          </cell>
          <cell r="G314">
            <v>3271.2950159756915</v>
          </cell>
          <cell r="H314">
            <v>3111.5638414427003</v>
          </cell>
          <cell r="I314">
            <v>3372.5428261591937</v>
          </cell>
          <cell r="J314">
            <v>3340.612028893001</v>
          </cell>
          <cell r="K314">
            <v>3813.7475041498819</v>
          </cell>
          <cell r="L314">
            <v>3699.7945629781748</v>
          </cell>
          <cell r="M314">
            <v>3946.5427683818966</v>
          </cell>
          <cell r="N314">
            <v>4041.3847741206941</v>
          </cell>
          <cell r="O314">
            <v>3993.5376556557376</v>
          </cell>
          <cell r="P314">
            <v>3991.8782633799428</v>
          </cell>
          <cell r="Q314">
            <v>8.4874949559725135</v>
          </cell>
          <cell r="R314">
            <v>5.6755730795080037</v>
          </cell>
          <cell r="S314">
            <v>8.3183313297144359</v>
          </cell>
          <cell r="T314">
            <v>11.429452115846484</v>
          </cell>
          <cell r="U314">
            <v>13.766131396366324</v>
          </cell>
          <cell r="V314">
            <v>15.375535784393962</v>
          </cell>
          <cell r="W314">
            <v>21.745507998973729</v>
          </cell>
          <cell r="X314">
            <v>33.543078788985142</v>
          </cell>
          <cell r="Y314">
            <v>55.166057076702572</v>
          </cell>
          <cell r="Z314">
            <v>70.864013550538644</v>
          </cell>
          <cell r="AA314">
            <v>98.686385085179708</v>
          </cell>
          <cell r="AB314">
            <v>118.28731738343377</v>
          </cell>
          <cell r="AC314">
            <v>121.13702542852954</v>
          </cell>
          <cell r="AD314">
            <v>134.33904660103551</v>
          </cell>
        </row>
        <row r="315">
          <cell r="B315">
            <v>1313</v>
          </cell>
          <cell r="C315">
            <v>9761.3166615003538</v>
          </cell>
          <cell r="D315">
            <v>9937.7060567806839</v>
          </cell>
          <cell r="E315">
            <v>11198.33663636416</v>
          </cell>
          <cell r="F315">
            <v>11885.62696231988</v>
          </cell>
          <cell r="G315">
            <v>12809.421944424086</v>
          </cell>
          <cell r="H315">
            <v>12582.953390846822</v>
          </cell>
          <cell r="I315">
            <v>13713.47325494444</v>
          </cell>
          <cell r="J315">
            <v>13638.488864728213</v>
          </cell>
          <cell r="K315">
            <v>15161.993829168561</v>
          </cell>
          <cell r="L315">
            <v>14693.481922172617</v>
          </cell>
          <cell r="M315">
            <v>15560.857573343716</v>
          </cell>
          <cell r="N315">
            <v>15046.034931526076</v>
          </cell>
          <cell r="O315">
            <v>15710.426235512838</v>
          </cell>
          <cell r="P315">
            <v>15511.932849599085</v>
          </cell>
          <cell r="Q315">
            <v>28.402574420323337</v>
          </cell>
          <cell r="R315">
            <v>18.633218645353601</v>
          </cell>
          <cell r="S315">
            <v>29.970125043235431</v>
          </cell>
          <cell r="T315">
            <v>41.046295669847758</v>
          </cell>
          <cell r="U315">
            <v>53.904091418623238</v>
          </cell>
          <cell r="V315">
            <v>62.177625140618332</v>
          </cell>
          <cell r="W315">
            <v>88.421840056725898</v>
          </cell>
          <cell r="X315">
            <v>136.94403977341597</v>
          </cell>
          <cell r="Y315">
            <v>219.31903359264783</v>
          </cell>
          <cell r="Z315">
            <v>281.43159959651456</v>
          </cell>
          <cell r="AA315">
            <v>389.11140024671658</v>
          </cell>
          <cell r="AB315">
            <v>440.38249480832638</v>
          </cell>
          <cell r="AC315">
            <v>476.54848069082885</v>
          </cell>
          <cell r="AD315">
            <v>522.02450387102022</v>
          </cell>
        </row>
        <row r="316">
          <cell r="B316">
            <v>1314</v>
          </cell>
          <cell r="C316">
            <v>3880.9983996928008</v>
          </cell>
          <cell r="D316">
            <v>4166.8251117844029</v>
          </cell>
          <cell r="E316">
            <v>2682.9748806050688</v>
          </cell>
          <cell r="F316">
            <v>2426.1110485257254</v>
          </cell>
          <cell r="G316">
            <v>3517.5661994394418</v>
          </cell>
          <cell r="H316">
            <v>3104.1657298470495</v>
          </cell>
          <cell r="I316">
            <v>3309.888517306998</v>
          </cell>
          <cell r="J316">
            <v>4256.7789872996436</v>
          </cell>
          <cell r="K316">
            <v>3215.3470691001085</v>
          </cell>
          <cell r="L316">
            <v>4230.9864809977835</v>
          </cell>
          <cell r="M316">
            <v>5986.8471343098099</v>
          </cell>
          <cell r="N316">
            <v>5409.7553454510289</v>
          </cell>
          <cell r="O316">
            <v>3594.1838986604685</v>
          </cell>
          <cell r="P316">
            <v>4153.6864553521855</v>
          </cell>
          <cell r="Q316">
            <v>11.292569403796771</v>
          </cell>
          <cell r="R316">
            <v>7.8128053819676584</v>
          </cell>
          <cell r="S316">
            <v>7.1804496748635476</v>
          </cell>
          <cell r="T316">
            <v>8.3784281419374409</v>
          </cell>
          <cell r="U316">
            <v>14.802479831510279</v>
          </cell>
          <cell r="V316">
            <v>15.33897862684481</v>
          </cell>
          <cell r="W316">
            <v>21.341525056563711</v>
          </cell>
          <cell r="X316">
            <v>42.742309410172382</v>
          </cell>
          <cell r="Y316">
            <v>46.510163492043752</v>
          </cell>
          <cell r="Z316">
            <v>81.038197720963979</v>
          </cell>
          <cell r="AA316">
            <v>149.70578970434977</v>
          </cell>
          <cell r="AB316">
            <v>158.33816458451943</v>
          </cell>
          <cell r="AC316">
            <v>109.02332314564191</v>
          </cell>
          <cell r="AD316">
            <v>139.78439257793997</v>
          </cell>
        </row>
        <row r="317">
          <cell r="B317">
            <v>1315</v>
          </cell>
          <cell r="C317">
            <v>1253.7449267669488</v>
          </cell>
          <cell r="D317">
            <v>866.08898235759591</v>
          </cell>
          <cell r="E317">
            <v>535.40456259120867</v>
          </cell>
          <cell r="F317">
            <v>408.90495513439441</v>
          </cell>
          <cell r="G317">
            <v>1063.2181009957617</v>
          </cell>
          <cell r="H317">
            <v>1675.6711505400019</v>
          </cell>
          <cell r="I317">
            <v>2059.1094856728523</v>
          </cell>
          <cell r="J317">
            <v>2837.2998508643695</v>
          </cell>
          <cell r="K317">
            <v>2116.5459998741135</v>
          </cell>
          <cell r="L317">
            <v>2880.6399423570947</v>
          </cell>
          <cell r="M317">
            <v>4371.6716941661598</v>
          </cell>
          <cell r="N317">
            <v>5057.8611854082974</v>
          </cell>
          <cell r="O317">
            <v>4072.9475037298325</v>
          </cell>
          <cell r="P317">
            <v>3999.1653704451346</v>
          </cell>
          <cell r="Q317">
            <v>3.6480307750950223</v>
          </cell>
          <cell r="R317">
            <v>1.6239185665578832</v>
          </cell>
          <cell r="S317">
            <v>1.4329040294672823</v>
          </cell>
          <cell r="T317">
            <v>1.4121285938488028</v>
          </cell>
          <cell r="U317">
            <v>4.4741914164954348</v>
          </cell>
          <cell r="V317">
            <v>8.2801906214653016</v>
          </cell>
          <cell r="W317">
            <v>13.276742238572277</v>
          </cell>
          <cell r="X317">
            <v>28.489322202751271</v>
          </cell>
          <cell r="Y317">
            <v>30.615948566985423</v>
          </cell>
          <cell r="Z317">
            <v>55.174335881259644</v>
          </cell>
          <cell r="AA317">
            <v>109.31706599833656</v>
          </cell>
          <cell r="AB317">
            <v>148.03857211292464</v>
          </cell>
          <cell r="AC317">
            <v>123.54578518363141</v>
          </cell>
          <cell r="AD317">
            <v>134.58428028578933</v>
          </cell>
        </row>
      </sheetData>
      <sheetData sheetId="5">
        <row r="3">
          <cell r="B3">
            <v>1001</v>
          </cell>
          <cell r="C3">
            <v>2910.2429999999999</v>
          </cell>
          <cell r="D3">
            <v>2878.07</v>
          </cell>
          <cell r="E3">
            <v>2928.3609999999999</v>
          </cell>
          <cell r="F3">
            <v>3071.6570000000002</v>
          </cell>
          <cell r="G3">
            <v>3174</v>
          </cell>
          <cell r="H3">
            <v>3105</v>
          </cell>
          <cell r="I3">
            <v>3092</v>
          </cell>
          <cell r="J3">
            <v>2885</v>
          </cell>
          <cell r="K3">
            <v>3019.2170000000001</v>
          </cell>
          <cell r="L3">
            <v>3067.0129999999999</v>
          </cell>
          <cell r="M3">
            <v>3072.172</v>
          </cell>
          <cell r="N3">
            <v>2969.2719999999999</v>
          </cell>
          <cell r="O3">
            <v>2989.547</v>
          </cell>
          <cell r="P3">
            <v>3000.6370000000002</v>
          </cell>
        </row>
        <row r="4">
          <cell r="B4">
            <v>1002</v>
          </cell>
          <cell r="C4">
            <v>3310.0039999999999</v>
          </cell>
          <cell r="D4">
            <v>3363.0320000000002</v>
          </cell>
          <cell r="E4">
            <v>3371.8360000000002</v>
          </cell>
          <cell r="F4">
            <v>3297.924</v>
          </cell>
          <cell r="G4">
            <v>3949</v>
          </cell>
          <cell r="H4">
            <v>3278</v>
          </cell>
          <cell r="I4">
            <v>3524</v>
          </cell>
          <cell r="J4">
            <v>3523</v>
          </cell>
          <cell r="K4">
            <v>3523.5250000000001</v>
          </cell>
          <cell r="L4">
            <v>3696.62</v>
          </cell>
          <cell r="M4">
            <v>3741.6660000000002</v>
          </cell>
          <cell r="N4">
            <v>3643.4790000000003</v>
          </cell>
          <cell r="O4">
            <v>3692.0840000000003</v>
          </cell>
          <cell r="P4">
            <v>3609.7980000000002</v>
          </cell>
        </row>
        <row r="5">
          <cell r="B5">
            <v>1003</v>
          </cell>
          <cell r="C5">
            <v>987.93799999999999</v>
          </cell>
          <cell r="D5">
            <v>1003.739</v>
          </cell>
          <cell r="E5">
            <v>1000.557</v>
          </cell>
          <cell r="F5">
            <v>1032.4259999999999</v>
          </cell>
          <cell r="G5">
            <v>1073</v>
          </cell>
          <cell r="H5">
            <v>1038</v>
          </cell>
          <cell r="I5">
            <v>1047</v>
          </cell>
          <cell r="J5">
            <v>992</v>
          </cell>
          <cell r="K5">
            <v>1018.814</v>
          </cell>
          <cell r="L5">
            <v>1031.443</v>
          </cell>
          <cell r="M5">
            <v>1016.4640000000001</v>
          </cell>
          <cell r="N5">
            <v>982.94200000000001</v>
          </cell>
          <cell r="O5">
            <v>984.66899999999998</v>
          </cell>
          <cell r="P5">
            <v>954.029</v>
          </cell>
        </row>
        <row r="6">
          <cell r="B6">
            <v>1004</v>
          </cell>
          <cell r="C6">
            <v>1749.4390000000001</v>
          </cell>
          <cell r="D6">
            <v>1743.28</v>
          </cell>
          <cell r="E6">
            <v>1770.3420000000001</v>
          </cell>
          <cell r="F6">
            <v>1807.2809999999999</v>
          </cell>
          <cell r="G6">
            <v>1856</v>
          </cell>
          <cell r="H6">
            <v>1977</v>
          </cell>
          <cell r="I6">
            <v>1882</v>
          </cell>
          <cell r="J6">
            <v>1898</v>
          </cell>
          <cell r="K6">
            <v>1877.999</v>
          </cell>
          <cell r="L6">
            <v>1928.021</v>
          </cell>
          <cell r="M6">
            <v>2042</v>
          </cell>
          <cell r="N6">
            <v>1985.4190000000001</v>
          </cell>
          <cell r="O6">
            <v>1992.8779999999999</v>
          </cell>
          <cell r="P6">
            <v>1932.1290000000001</v>
          </cell>
        </row>
        <row r="7">
          <cell r="B7">
            <v>1005</v>
          </cell>
          <cell r="C7">
            <v>713.22699999999998</v>
          </cell>
          <cell r="D7">
            <v>752.73900000000003</v>
          </cell>
          <cell r="E7">
            <v>758.47800000000007</v>
          </cell>
          <cell r="F7">
            <v>752.37599999999998</v>
          </cell>
          <cell r="G7">
            <v>801</v>
          </cell>
          <cell r="H7">
            <v>778</v>
          </cell>
          <cell r="I7">
            <v>783</v>
          </cell>
          <cell r="J7">
            <v>763</v>
          </cell>
          <cell r="K7">
            <v>772.14200000000005</v>
          </cell>
          <cell r="L7">
            <v>808.51300000000003</v>
          </cell>
          <cell r="M7">
            <v>821.88300000000004</v>
          </cell>
          <cell r="N7">
            <v>780.53100000000006</v>
          </cell>
          <cell r="O7">
            <v>810.09699999999998</v>
          </cell>
          <cell r="P7">
            <v>786.93799999999999</v>
          </cell>
        </row>
        <row r="8">
          <cell r="B8">
            <v>1006</v>
          </cell>
          <cell r="C8">
            <v>5969.232</v>
          </cell>
          <cell r="D8">
            <v>6192.7020000000002</v>
          </cell>
          <cell r="E8">
            <v>6199.7080000000005</v>
          </cell>
          <cell r="F8">
            <v>6334.52</v>
          </cell>
          <cell r="G8">
            <v>6553</v>
          </cell>
          <cell r="H8">
            <v>7117</v>
          </cell>
          <cell r="I8">
            <v>6811</v>
          </cell>
          <cell r="J8">
            <v>6609</v>
          </cell>
          <cell r="K8">
            <v>6815.098</v>
          </cell>
          <cell r="L8">
            <v>7005.3600000000006</v>
          </cell>
          <cell r="M8">
            <v>7112.93</v>
          </cell>
          <cell r="N8">
            <v>6935.0230000000001</v>
          </cell>
          <cell r="O8">
            <v>6862.8919999999998</v>
          </cell>
          <cell r="P8">
            <v>6832.5640000000003</v>
          </cell>
        </row>
        <row r="9">
          <cell r="B9">
            <v>1007</v>
          </cell>
          <cell r="C9">
            <v>357.70658703071666</v>
          </cell>
          <cell r="D9">
            <v>348.70767918088734</v>
          </cell>
          <cell r="E9">
            <v>332.95959044368595</v>
          </cell>
          <cell r="F9">
            <v>329.58499999999992</v>
          </cell>
          <cell r="G9">
            <v>329.58499999999998</v>
          </cell>
          <cell r="H9">
            <v>336.39499999999998</v>
          </cell>
          <cell r="I9">
            <v>318.50164893617017</v>
          </cell>
          <cell r="J9">
            <v>390.49835106382983</v>
          </cell>
          <cell r="K9">
            <v>401.19</v>
          </cell>
          <cell r="L9">
            <v>302.36</v>
          </cell>
          <cell r="M9">
            <v>354.24099999999999</v>
          </cell>
          <cell r="N9">
            <v>356.815</v>
          </cell>
          <cell r="O9">
            <v>334.18400000000003</v>
          </cell>
          <cell r="P9">
            <v>336.83199999999999</v>
          </cell>
        </row>
        <row r="10">
          <cell r="B10">
            <v>1008</v>
          </cell>
          <cell r="C10">
            <v>16604.505000000001</v>
          </cell>
          <cell r="D10">
            <v>17957.811000000002</v>
          </cell>
          <cell r="E10">
            <v>16825.679</v>
          </cell>
          <cell r="F10">
            <v>17180.536</v>
          </cell>
          <cell r="G10">
            <v>17395</v>
          </cell>
          <cell r="H10">
            <v>17328</v>
          </cell>
          <cell r="I10">
            <v>17643</v>
          </cell>
          <cell r="J10">
            <v>17666</v>
          </cell>
          <cell r="K10">
            <v>18045.905999999999</v>
          </cell>
          <cell r="L10">
            <v>18188.924999999999</v>
          </cell>
          <cell r="M10">
            <v>18209.857</v>
          </cell>
          <cell r="N10">
            <v>17402.303</v>
          </cell>
          <cell r="O10">
            <v>17338.022000000001</v>
          </cell>
          <cell r="P10">
            <v>17039.418000000001</v>
          </cell>
        </row>
        <row r="11">
          <cell r="B11">
            <v>1009</v>
          </cell>
          <cell r="C11">
            <v>1842.134</v>
          </cell>
          <cell r="D11">
            <v>1874.663</v>
          </cell>
          <cell r="E11">
            <v>1894.8030000000001</v>
          </cell>
          <cell r="F11">
            <v>2064.7750000000001</v>
          </cell>
          <cell r="G11">
            <v>2021</v>
          </cell>
          <cell r="H11">
            <v>2039</v>
          </cell>
          <cell r="I11">
            <v>2176</v>
          </cell>
          <cell r="J11">
            <v>2109</v>
          </cell>
          <cell r="K11">
            <v>2218.09</v>
          </cell>
          <cell r="L11">
            <v>2343.433</v>
          </cell>
          <cell r="M11">
            <v>2330.7620000000002</v>
          </cell>
          <cell r="N11">
            <v>2276.4009999999998</v>
          </cell>
          <cell r="O11">
            <v>2243.846</v>
          </cell>
          <cell r="P11">
            <v>2283.944</v>
          </cell>
        </row>
        <row r="12">
          <cell r="B12">
            <v>1010</v>
          </cell>
          <cell r="C12">
            <v>566.37199999999996</v>
          </cell>
          <cell r="D12">
            <v>604.45799999999997</v>
          </cell>
          <cell r="E12">
            <v>618.26700000000005</v>
          </cell>
          <cell r="F12">
            <v>629.51</v>
          </cell>
          <cell r="G12">
            <v>640</v>
          </cell>
          <cell r="H12">
            <v>623</v>
          </cell>
          <cell r="I12">
            <v>661</v>
          </cell>
          <cell r="J12">
            <v>620</v>
          </cell>
          <cell r="K12">
            <v>659.66</v>
          </cell>
          <cell r="L12">
            <v>626.399</v>
          </cell>
          <cell r="M12">
            <v>661.55100000000004</v>
          </cell>
          <cell r="N12">
            <v>618.42399999999998</v>
          </cell>
          <cell r="O12">
            <v>617.98500000000001</v>
          </cell>
          <cell r="P12">
            <v>640.31500000000005</v>
          </cell>
        </row>
        <row r="13">
          <cell r="B13">
            <v>1011</v>
          </cell>
          <cell r="C13">
            <v>765.55399999999997</v>
          </cell>
          <cell r="D13">
            <v>802.63499999999999</v>
          </cell>
          <cell r="E13">
            <v>812.83600000000001</v>
          </cell>
          <cell r="F13">
            <v>842.49900000000002</v>
          </cell>
          <cell r="G13">
            <v>851</v>
          </cell>
          <cell r="H13">
            <v>870</v>
          </cell>
          <cell r="I13">
            <v>914</v>
          </cell>
          <cell r="J13">
            <v>906</v>
          </cell>
          <cell r="K13">
            <v>933.774</v>
          </cell>
          <cell r="L13">
            <v>988.07400000000007</v>
          </cell>
          <cell r="M13">
            <v>998.58</v>
          </cell>
          <cell r="N13">
            <v>920.22500000000002</v>
          </cell>
          <cell r="O13">
            <v>876.59900000000005</v>
          </cell>
          <cell r="P13">
            <v>902.42399999999998</v>
          </cell>
        </row>
        <row r="14">
          <cell r="B14">
            <v>1012</v>
          </cell>
          <cell r="C14">
            <v>980.4</v>
          </cell>
          <cell r="D14">
            <v>998.51</v>
          </cell>
          <cell r="E14">
            <v>1008.701</v>
          </cell>
          <cell r="F14">
            <v>1091.0260000000001</v>
          </cell>
          <cell r="G14">
            <v>1179</v>
          </cell>
          <cell r="H14">
            <v>1165</v>
          </cell>
          <cell r="I14">
            <v>1154</v>
          </cell>
          <cell r="J14">
            <v>1151</v>
          </cell>
          <cell r="K14">
            <v>1217.9110000000001</v>
          </cell>
          <cell r="L14">
            <v>1207.1079999999999</v>
          </cell>
          <cell r="M14">
            <v>1267.105</v>
          </cell>
          <cell r="N14">
            <v>1238.4860000000001</v>
          </cell>
          <cell r="O14">
            <v>1260.692</v>
          </cell>
          <cell r="P14">
            <v>1259.2840000000001</v>
          </cell>
        </row>
        <row r="15">
          <cell r="B15">
            <v>1013</v>
          </cell>
          <cell r="C15">
            <v>10547.669</v>
          </cell>
          <cell r="D15">
            <v>12449.478999999999</v>
          </cell>
          <cell r="E15">
            <v>12381.869000000001</v>
          </cell>
          <cell r="F15">
            <v>12827.862999999999</v>
          </cell>
          <cell r="G15">
            <v>12687</v>
          </cell>
          <cell r="H15">
            <v>12748</v>
          </cell>
          <cell r="I15">
            <v>13169</v>
          </cell>
          <cell r="J15">
            <v>12913</v>
          </cell>
          <cell r="K15">
            <v>13254.553</v>
          </cell>
          <cell r="L15">
            <v>13744.103000000001</v>
          </cell>
          <cell r="M15">
            <v>13734.493</v>
          </cell>
          <cell r="N15">
            <v>12987.111000000001</v>
          </cell>
          <cell r="O15">
            <v>13095.627</v>
          </cell>
          <cell r="P15">
            <v>13008.034</v>
          </cell>
        </row>
        <row r="16">
          <cell r="B16">
            <v>1014</v>
          </cell>
          <cell r="C16">
            <v>1268.241</v>
          </cell>
          <cell r="D16">
            <v>1310.4449999999999</v>
          </cell>
          <cell r="E16">
            <v>1295.4549999999999</v>
          </cell>
          <cell r="F16">
            <v>1367.182</v>
          </cell>
          <cell r="G16">
            <v>1379</v>
          </cell>
          <cell r="H16">
            <v>1521</v>
          </cell>
          <cell r="I16">
            <v>1427</v>
          </cell>
          <cell r="J16">
            <v>1408</v>
          </cell>
          <cell r="K16">
            <v>1409.271</v>
          </cell>
          <cell r="L16">
            <v>1516.9059999999999</v>
          </cell>
          <cell r="M16">
            <v>1466.09</v>
          </cell>
          <cell r="N16">
            <v>1414.2570000000001</v>
          </cell>
          <cell r="O16">
            <v>1429.338</v>
          </cell>
          <cell r="P16">
            <v>1432.085</v>
          </cell>
        </row>
        <row r="17">
          <cell r="B17">
            <v>1015</v>
          </cell>
          <cell r="C17">
            <v>775.33600000000001</v>
          </cell>
          <cell r="D17">
            <v>806.32299999999998</v>
          </cell>
          <cell r="E17">
            <v>839.31900000000007</v>
          </cell>
          <cell r="F17">
            <v>864.553</v>
          </cell>
          <cell r="G17">
            <v>903</v>
          </cell>
          <cell r="H17">
            <v>938</v>
          </cell>
          <cell r="I17">
            <v>914</v>
          </cell>
          <cell r="J17">
            <v>881</v>
          </cell>
          <cell r="K17">
            <v>859.88300000000004</v>
          </cell>
          <cell r="L17">
            <v>908.31299999999999</v>
          </cell>
          <cell r="M17">
            <v>940.31100000000004</v>
          </cell>
          <cell r="N17">
            <v>893.13900000000001</v>
          </cell>
          <cell r="O17">
            <v>839.07400000000007</v>
          </cell>
          <cell r="P17">
            <v>835.37300000000005</v>
          </cell>
        </row>
        <row r="18">
          <cell r="B18">
            <v>1016</v>
          </cell>
          <cell r="C18">
            <v>3046.538</v>
          </cell>
          <cell r="D18">
            <v>3190.83</v>
          </cell>
          <cell r="E18">
            <v>3179.5970000000002</v>
          </cell>
          <cell r="F18">
            <v>3322.143</v>
          </cell>
          <cell r="G18">
            <v>3513</v>
          </cell>
          <cell r="H18">
            <v>3112</v>
          </cell>
          <cell r="I18">
            <v>3314</v>
          </cell>
          <cell r="J18">
            <v>3263</v>
          </cell>
          <cell r="K18">
            <v>3324.4549999999999</v>
          </cell>
          <cell r="L18">
            <v>3401.3009999999999</v>
          </cell>
          <cell r="M18">
            <v>3501.6109999999999</v>
          </cell>
          <cell r="N18">
            <v>3359.5619999999999</v>
          </cell>
          <cell r="O18">
            <v>3391.1089999999999</v>
          </cell>
          <cell r="P18">
            <v>3350.076</v>
          </cell>
        </row>
        <row r="19">
          <cell r="B19">
            <v>1017</v>
          </cell>
          <cell r="C19">
            <v>700.22199999999998</v>
          </cell>
          <cell r="D19">
            <v>650.18500000000006</v>
          </cell>
          <cell r="E19">
            <v>636.327</v>
          </cell>
          <cell r="F19">
            <v>679.25099999999998</v>
          </cell>
          <cell r="G19">
            <v>655</v>
          </cell>
          <cell r="H19">
            <v>627</v>
          </cell>
          <cell r="I19">
            <v>644</v>
          </cell>
          <cell r="J19">
            <v>627</v>
          </cell>
          <cell r="K19">
            <v>636.49300000000005</v>
          </cell>
          <cell r="L19">
            <v>674.48900000000003</v>
          </cell>
          <cell r="M19">
            <v>594.71600000000001</v>
          </cell>
          <cell r="N19">
            <v>597.88400000000001</v>
          </cell>
          <cell r="O19">
            <v>566.58100000000002</v>
          </cell>
          <cell r="P19">
            <v>565.95299999999997</v>
          </cell>
        </row>
        <row r="20">
          <cell r="B20">
            <v>1018</v>
          </cell>
          <cell r="C20">
            <v>4091.915</v>
          </cell>
          <cell r="D20">
            <v>4264.5010000000002</v>
          </cell>
          <cell r="E20">
            <v>4210.4110000000001</v>
          </cell>
          <cell r="F20">
            <v>4681.1239999999998</v>
          </cell>
          <cell r="G20">
            <v>4510</v>
          </cell>
          <cell r="H20">
            <v>5067</v>
          </cell>
          <cell r="I20">
            <v>4777</v>
          </cell>
          <cell r="J20">
            <v>4706</v>
          </cell>
          <cell r="K20">
            <v>4992.1639999999998</v>
          </cell>
          <cell r="L20">
            <v>5082.1620000000003</v>
          </cell>
          <cell r="M20">
            <v>5146.5230000000001</v>
          </cell>
          <cell r="N20">
            <v>4978.8069999999998</v>
          </cell>
          <cell r="O20">
            <v>4880.2030000000004</v>
          </cell>
          <cell r="P20">
            <v>4854.1459999999997</v>
          </cell>
        </row>
        <row r="21">
          <cell r="B21">
            <v>1019</v>
          </cell>
          <cell r="C21">
            <v>234.05100000000002</v>
          </cell>
          <cell r="D21">
            <v>321.13100000000003</v>
          </cell>
          <cell r="E21">
            <v>243.404</v>
          </cell>
          <cell r="F21">
            <v>268.24900000000002</v>
          </cell>
          <cell r="G21">
            <v>284</v>
          </cell>
          <cell r="H21">
            <v>264</v>
          </cell>
          <cell r="I21">
            <v>268</v>
          </cell>
          <cell r="J21">
            <v>249</v>
          </cell>
          <cell r="K21">
            <v>231.85900000000001</v>
          </cell>
          <cell r="L21">
            <v>253.011</v>
          </cell>
          <cell r="M21">
            <v>245.565</v>
          </cell>
          <cell r="N21">
            <v>228.511</v>
          </cell>
          <cell r="O21">
            <v>247.71899999999999</v>
          </cell>
          <cell r="P21">
            <v>240.517</v>
          </cell>
        </row>
        <row r="22">
          <cell r="B22">
            <v>1020</v>
          </cell>
          <cell r="C22">
            <v>4205.2910000000002</v>
          </cell>
          <cell r="D22">
            <v>4284.8940000000002</v>
          </cell>
          <cell r="E22">
            <v>4327.2979999999998</v>
          </cell>
          <cell r="F22">
            <v>4307.2700000000004</v>
          </cell>
          <cell r="G22">
            <v>4293</v>
          </cell>
          <cell r="H22">
            <v>4329</v>
          </cell>
          <cell r="I22">
            <v>4264</v>
          </cell>
          <cell r="J22">
            <v>4176</v>
          </cell>
          <cell r="K22">
            <v>4149.0420000000004</v>
          </cell>
          <cell r="L22">
            <v>3975.4569999999999</v>
          </cell>
          <cell r="M22">
            <v>4087.8229999999999</v>
          </cell>
          <cell r="N22">
            <v>3908.6680000000001</v>
          </cell>
          <cell r="O22">
            <v>3823.0630000000001</v>
          </cell>
          <cell r="P22">
            <v>3794.9320000000002</v>
          </cell>
        </row>
        <row r="23">
          <cell r="B23">
            <v>1021</v>
          </cell>
          <cell r="C23">
            <v>1530.4069999999999</v>
          </cell>
          <cell r="D23">
            <v>1572.5730000000001</v>
          </cell>
          <cell r="E23">
            <v>1727.046</v>
          </cell>
          <cell r="F23">
            <v>1712.5050000000001</v>
          </cell>
          <cell r="G23">
            <v>1750</v>
          </cell>
          <cell r="H23">
            <v>1837</v>
          </cell>
          <cell r="I23">
            <v>1825</v>
          </cell>
          <cell r="J23">
            <v>1766</v>
          </cell>
          <cell r="K23">
            <v>1776.8910000000001</v>
          </cell>
          <cell r="L23">
            <v>1871.654</v>
          </cell>
          <cell r="M23">
            <v>1892.0050000000001</v>
          </cell>
          <cell r="N23">
            <v>1853.5740000000001</v>
          </cell>
          <cell r="O23">
            <v>1821.432</v>
          </cell>
          <cell r="P23">
            <v>1776.4870000000001</v>
          </cell>
        </row>
        <row r="24">
          <cell r="B24">
            <v>1022</v>
          </cell>
          <cell r="C24">
            <v>11182.873</v>
          </cell>
          <cell r="D24">
            <v>11409.007</v>
          </cell>
          <cell r="E24">
            <v>10780.154</v>
          </cell>
          <cell r="F24">
            <v>11179.569</v>
          </cell>
          <cell r="G24">
            <v>11766</v>
          </cell>
          <cell r="H24">
            <v>10616</v>
          </cell>
          <cell r="I24">
            <v>10945</v>
          </cell>
          <cell r="J24">
            <v>10704</v>
          </cell>
          <cell r="K24">
            <v>11131.357</v>
          </cell>
          <cell r="L24">
            <v>11232.239</v>
          </cell>
          <cell r="M24">
            <v>11082.869000000001</v>
          </cell>
          <cell r="N24">
            <v>10702.432000000001</v>
          </cell>
          <cell r="O24">
            <v>10584.091</v>
          </cell>
          <cell r="P24">
            <v>10531.918</v>
          </cell>
        </row>
        <row r="25">
          <cell r="B25">
            <v>1023</v>
          </cell>
          <cell r="C25">
            <v>578.31399999999996</v>
          </cell>
          <cell r="D25">
            <v>559.13</v>
          </cell>
          <cell r="E25">
            <v>590.34100000000001</v>
          </cell>
          <cell r="F25">
            <v>584.09699999999998</v>
          </cell>
          <cell r="G25">
            <v>584</v>
          </cell>
          <cell r="H25">
            <v>608</v>
          </cell>
          <cell r="I25">
            <v>591</v>
          </cell>
          <cell r="J25">
            <v>569</v>
          </cell>
          <cell r="K25">
            <v>577.923</v>
          </cell>
          <cell r="L25">
            <v>572.49</v>
          </cell>
          <cell r="M25">
            <v>573.74800000000005</v>
          </cell>
          <cell r="N25">
            <v>540.51599999999996</v>
          </cell>
          <cell r="O25">
            <v>533.85800000000006</v>
          </cell>
          <cell r="P25">
            <v>514.87099999999998</v>
          </cell>
        </row>
        <row r="26">
          <cell r="B26">
            <v>1024</v>
          </cell>
          <cell r="C26">
            <v>16772.273000000001</v>
          </cell>
          <cell r="D26">
            <v>17943.612000000001</v>
          </cell>
          <cell r="E26">
            <v>17746.171999999999</v>
          </cell>
          <cell r="F26">
            <v>18087.582000000002</v>
          </cell>
          <cell r="G26">
            <v>19148</v>
          </cell>
          <cell r="H26">
            <v>18372</v>
          </cell>
          <cell r="I26">
            <v>18330</v>
          </cell>
          <cell r="J26">
            <v>20745</v>
          </cell>
          <cell r="K26">
            <v>21765.643</v>
          </cell>
          <cell r="L26">
            <v>20278.767</v>
          </cell>
          <cell r="M26">
            <v>18942.32</v>
          </cell>
          <cell r="N26">
            <v>18263.901000000002</v>
          </cell>
          <cell r="O26">
            <v>18220.362000000001</v>
          </cell>
          <cell r="P26">
            <v>18026.894</v>
          </cell>
        </row>
        <row r="27">
          <cell r="B27">
            <v>1025</v>
          </cell>
          <cell r="C27">
            <v>2867.9009999999998</v>
          </cell>
          <cell r="D27">
            <v>3024.5329999999999</v>
          </cell>
          <cell r="E27">
            <v>3107.6849999999999</v>
          </cell>
          <cell r="F27">
            <v>3159.6240000000003</v>
          </cell>
          <cell r="G27">
            <v>3099</v>
          </cell>
          <cell r="H27">
            <v>3205</v>
          </cell>
          <cell r="I27">
            <v>3288</v>
          </cell>
          <cell r="J27">
            <v>3403</v>
          </cell>
          <cell r="K27">
            <v>3421.107</v>
          </cell>
          <cell r="L27">
            <v>3609.1800000000003</v>
          </cell>
          <cell r="M27">
            <v>3637.174</v>
          </cell>
          <cell r="N27">
            <v>3520.8789999999999</v>
          </cell>
          <cell r="O27">
            <v>3492.7960000000003</v>
          </cell>
          <cell r="P27">
            <v>3512.152</v>
          </cell>
        </row>
        <row r="28">
          <cell r="B28">
            <v>1026</v>
          </cell>
          <cell r="C28">
            <v>647.54899999999998</v>
          </cell>
          <cell r="D28">
            <v>683.05700000000002</v>
          </cell>
          <cell r="E28">
            <v>698.55000000000007</v>
          </cell>
          <cell r="F28">
            <v>701.59500000000003</v>
          </cell>
          <cell r="G28">
            <v>686</v>
          </cell>
          <cell r="H28">
            <v>724</v>
          </cell>
          <cell r="I28">
            <v>701</v>
          </cell>
          <cell r="J28">
            <v>687</v>
          </cell>
          <cell r="K28">
            <v>700.05700000000002</v>
          </cell>
          <cell r="L28">
            <v>690.54899999999998</v>
          </cell>
          <cell r="M28">
            <v>696.327</v>
          </cell>
          <cell r="N28">
            <v>646.17200000000003</v>
          </cell>
          <cell r="O28">
            <v>653.40200000000004</v>
          </cell>
          <cell r="P28">
            <v>658.173</v>
          </cell>
        </row>
        <row r="29">
          <cell r="B29">
            <v>1027</v>
          </cell>
          <cell r="C29">
            <v>2128.2780000000002</v>
          </cell>
          <cell r="D29">
            <v>2190.1240000000003</v>
          </cell>
          <cell r="E29">
            <v>2185.7060000000001</v>
          </cell>
          <cell r="F29">
            <v>2300.2080000000001</v>
          </cell>
          <cell r="G29">
            <v>2343</v>
          </cell>
          <cell r="H29">
            <v>2480</v>
          </cell>
          <cell r="I29">
            <v>2428</v>
          </cell>
          <cell r="J29">
            <v>2391</v>
          </cell>
          <cell r="K29">
            <v>2316.5450000000001</v>
          </cell>
          <cell r="L29">
            <v>2401.2159999999999</v>
          </cell>
          <cell r="M29">
            <v>2430.64</v>
          </cell>
          <cell r="N29">
            <v>2356.9470000000001</v>
          </cell>
          <cell r="O29">
            <v>2397.0160000000001</v>
          </cell>
          <cell r="P29">
            <v>2307.4279999999999</v>
          </cell>
        </row>
        <row r="30">
          <cell r="B30">
            <v>1028</v>
          </cell>
          <cell r="C30">
            <v>12103.534</v>
          </cell>
          <cell r="D30">
            <v>12341.133</v>
          </cell>
          <cell r="E30">
            <v>12369.534</v>
          </cell>
          <cell r="F30">
            <v>12564.571</v>
          </cell>
          <cell r="G30">
            <v>12949.452000000001</v>
          </cell>
          <cell r="H30">
            <v>14416.129000000001</v>
          </cell>
          <cell r="I30">
            <v>12987.477000000001</v>
          </cell>
          <cell r="J30">
            <v>13388.067000000001</v>
          </cell>
          <cell r="K30">
            <v>13871.484</v>
          </cell>
          <cell r="L30">
            <v>14056.903</v>
          </cell>
          <cell r="M30">
            <v>14035.428</v>
          </cell>
          <cell r="N30">
            <v>13587.407000000001</v>
          </cell>
          <cell r="O30">
            <v>13689.594000000001</v>
          </cell>
          <cell r="P30">
            <v>13586.204</v>
          </cell>
        </row>
        <row r="31">
          <cell r="B31">
            <v>1029</v>
          </cell>
          <cell r="C31">
            <v>565.49099999999999</v>
          </cell>
          <cell r="D31">
            <v>547.76700000000005</v>
          </cell>
          <cell r="E31">
            <v>581.31299999999999</v>
          </cell>
          <cell r="F31">
            <v>612.51300000000003</v>
          </cell>
          <cell r="G31">
            <v>652</v>
          </cell>
          <cell r="H31">
            <v>617</v>
          </cell>
          <cell r="I31">
            <v>617</v>
          </cell>
          <cell r="J31">
            <v>616</v>
          </cell>
          <cell r="K31">
            <v>623.48900000000003</v>
          </cell>
          <cell r="L31">
            <v>639.41399999999999</v>
          </cell>
          <cell r="M31">
            <v>665.95100000000002</v>
          </cell>
          <cell r="N31">
            <v>632.75800000000004</v>
          </cell>
          <cell r="O31">
            <v>650.37700000000007</v>
          </cell>
          <cell r="P31">
            <v>639.41600000000005</v>
          </cell>
        </row>
        <row r="32">
          <cell r="B32">
            <v>1030</v>
          </cell>
          <cell r="C32">
            <v>3850.203</v>
          </cell>
          <cell r="D32">
            <v>4035.3969999999999</v>
          </cell>
          <cell r="E32">
            <v>4129.8879999999999</v>
          </cell>
          <cell r="F32">
            <v>4084.9300000000003</v>
          </cell>
          <cell r="G32">
            <v>3999</v>
          </cell>
          <cell r="H32">
            <v>3866</v>
          </cell>
          <cell r="I32">
            <v>3960</v>
          </cell>
          <cell r="J32">
            <v>3865</v>
          </cell>
          <cell r="K32">
            <v>3914.92</v>
          </cell>
          <cell r="L32">
            <v>4084.0160000000001</v>
          </cell>
          <cell r="M32">
            <v>4230.3500000000004</v>
          </cell>
          <cell r="N32">
            <v>3966.598</v>
          </cell>
          <cell r="O32">
            <v>4006.4580000000001</v>
          </cell>
          <cell r="P32">
            <v>3951.8330000000001</v>
          </cell>
        </row>
        <row r="33">
          <cell r="B33">
            <v>1031</v>
          </cell>
          <cell r="C33">
            <v>920.61300000000006</v>
          </cell>
          <cell r="D33">
            <v>931.51200000000006</v>
          </cell>
          <cell r="E33">
            <v>968.84100000000001</v>
          </cell>
          <cell r="F33">
            <v>969.697</v>
          </cell>
          <cell r="G33">
            <v>967</v>
          </cell>
          <cell r="H33">
            <v>959</v>
          </cell>
          <cell r="I33">
            <v>956</v>
          </cell>
          <cell r="J33">
            <v>941</v>
          </cell>
          <cell r="K33">
            <v>930.73</v>
          </cell>
          <cell r="L33">
            <v>976.97</v>
          </cell>
          <cell r="M33">
            <v>1008.513</v>
          </cell>
          <cell r="N33">
            <v>960.31399999999996</v>
          </cell>
          <cell r="O33">
            <v>955.37700000000007</v>
          </cell>
          <cell r="P33">
            <v>912.16399999999999</v>
          </cell>
        </row>
        <row r="34">
          <cell r="B34">
            <v>1032</v>
          </cell>
          <cell r="C34">
            <v>1954.6949999999999</v>
          </cell>
          <cell r="D34">
            <v>2475.9589999999998</v>
          </cell>
          <cell r="E34">
            <v>2242.7440000000001</v>
          </cell>
          <cell r="F34">
            <v>2227.741</v>
          </cell>
          <cell r="G34">
            <v>2238</v>
          </cell>
          <cell r="H34">
            <v>2507</v>
          </cell>
          <cell r="I34">
            <v>2349</v>
          </cell>
          <cell r="J34">
            <v>2339</v>
          </cell>
          <cell r="K34">
            <v>2374.1660000000002</v>
          </cell>
          <cell r="L34">
            <v>2432.4450000000002</v>
          </cell>
          <cell r="M34">
            <v>2361.348</v>
          </cell>
          <cell r="N34">
            <v>2291.355</v>
          </cell>
          <cell r="O34">
            <v>2235.0929999999998</v>
          </cell>
          <cell r="P34">
            <v>2234.0520000000001</v>
          </cell>
        </row>
        <row r="35">
          <cell r="B35">
            <v>1033</v>
          </cell>
          <cell r="C35">
            <v>2997.6860000000001</v>
          </cell>
          <cell r="D35">
            <v>2825.6770000000001</v>
          </cell>
          <cell r="E35">
            <v>2906.6210000000001</v>
          </cell>
          <cell r="F35">
            <v>2866.4450000000002</v>
          </cell>
          <cell r="G35">
            <v>2958</v>
          </cell>
          <cell r="H35">
            <v>2998</v>
          </cell>
          <cell r="I35">
            <v>3018</v>
          </cell>
          <cell r="J35">
            <v>2942</v>
          </cell>
          <cell r="K35">
            <v>3094.7200000000003</v>
          </cell>
          <cell r="L35">
            <v>3285.7370000000001</v>
          </cell>
          <cell r="M35">
            <v>3272.2870000000003</v>
          </cell>
          <cell r="N35">
            <v>3151.1480000000001</v>
          </cell>
          <cell r="O35">
            <v>3136.346</v>
          </cell>
          <cell r="P35">
            <v>3127.31</v>
          </cell>
        </row>
        <row r="36">
          <cell r="B36">
            <v>1034</v>
          </cell>
          <cell r="C36">
            <v>6571.8</v>
          </cell>
          <cell r="D36">
            <v>7770.8640000000005</v>
          </cell>
          <cell r="E36">
            <v>7228.8770000000004</v>
          </cell>
          <cell r="F36">
            <v>7567.4449999999997</v>
          </cell>
          <cell r="G36">
            <v>7705</v>
          </cell>
          <cell r="H36">
            <v>7829</v>
          </cell>
          <cell r="I36">
            <v>8060</v>
          </cell>
          <cell r="J36">
            <v>7980</v>
          </cell>
          <cell r="K36">
            <v>8109.5830000000005</v>
          </cell>
          <cell r="L36">
            <v>8383.8490000000002</v>
          </cell>
          <cell r="M36">
            <v>8682.5529999999999</v>
          </cell>
          <cell r="N36">
            <v>8470.625</v>
          </cell>
          <cell r="O36">
            <v>8529.2540000000008</v>
          </cell>
          <cell r="P36">
            <v>8491.5120000000006</v>
          </cell>
        </row>
        <row r="37">
          <cell r="B37">
            <v>1035</v>
          </cell>
          <cell r="C37">
            <v>3971.0509999999999</v>
          </cell>
          <cell r="D37">
            <v>4075.39</v>
          </cell>
          <cell r="E37">
            <v>4107.085</v>
          </cell>
          <cell r="F37">
            <v>4237.991</v>
          </cell>
          <cell r="G37">
            <v>4227</v>
          </cell>
          <cell r="H37">
            <v>4167</v>
          </cell>
          <cell r="I37">
            <v>4355</v>
          </cell>
          <cell r="J37">
            <v>4292</v>
          </cell>
          <cell r="K37">
            <v>4474.241</v>
          </cell>
          <cell r="L37">
            <v>4678.8050000000003</v>
          </cell>
          <cell r="M37">
            <v>4741.7390000000005</v>
          </cell>
          <cell r="N37">
            <v>4602.9490000000005</v>
          </cell>
          <cell r="O37">
            <v>4667.8240000000005</v>
          </cell>
          <cell r="P37">
            <v>4693.1940000000004</v>
          </cell>
        </row>
        <row r="38">
          <cell r="B38">
            <v>1036</v>
          </cell>
          <cell r="C38">
            <v>485.197</v>
          </cell>
          <cell r="D38">
            <v>507.83500000000004</v>
          </cell>
          <cell r="E38">
            <v>513.11900000000003</v>
          </cell>
          <cell r="F38">
            <v>540.64200000000005</v>
          </cell>
          <cell r="G38">
            <v>587</v>
          </cell>
          <cell r="H38">
            <v>540</v>
          </cell>
          <cell r="I38">
            <v>539</v>
          </cell>
          <cell r="J38">
            <v>528</v>
          </cell>
          <cell r="K38">
            <v>547.85900000000004</v>
          </cell>
          <cell r="L38">
            <v>538.96199999999999</v>
          </cell>
          <cell r="M38">
            <v>546.81000000000006</v>
          </cell>
          <cell r="N38">
            <v>528.34699999999998</v>
          </cell>
          <cell r="O38">
            <v>508.08</v>
          </cell>
          <cell r="P38">
            <v>521.98199999999997</v>
          </cell>
        </row>
        <row r="39">
          <cell r="B39">
            <v>1037</v>
          </cell>
          <cell r="C39">
            <v>553.94200000000001</v>
          </cell>
          <cell r="D39">
            <v>555.49300000000005</v>
          </cell>
          <cell r="E39">
            <v>561.75099999999998</v>
          </cell>
          <cell r="F39">
            <v>573.19100000000003</v>
          </cell>
          <cell r="G39">
            <v>646</v>
          </cell>
          <cell r="H39">
            <v>626</v>
          </cell>
          <cell r="I39">
            <v>628</v>
          </cell>
          <cell r="J39">
            <v>602</v>
          </cell>
          <cell r="K39">
            <v>627.77</v>
          </cell>
          <cell r="L39">
            <v>634.875</v>
          </cell>
          <cell r="M39">
            <v>625.66399999999999</v>
          </cell>
          <cell r="N39">
            <v>601.34500000000003</v>
          </cell>
          <cell r="O39">
            <v>628.41</v>
          </cell>
          <cell r="P39">
            <v>625.51</v>
          </cell>
        </row>
        <row r="40">
          <cell r="B40">
            <v>1038</v>
          </cell>
          <cell r="C40">
            <v>6953.768</v>
          </cell>
          <cell r="D40">
            <v>7549.8410000000003</v>
          </cell>
          <cell r="E40">
            <v>7563.2660000000005</v>
          </cell>
          <cell r="F40">
            <v>7749.9570000000003</v>
          </cell>
          <cell r="G40">
            <v>8614</v>
          </cell>
          <cell r="H40">
            <v>7824</v>
          </cell>
          <cell r="I40">
            <v>8494</v>
          </cell>
          <cell r="J40">
            <v>8476</v>
          </cell>
          <cell r="K40">
            <v>8588.8590000000004</v>
          </cell>
          <cell r="L40">
            <v>8813.4600000000009</v>
          </cell>
          <cell r="M40">
            <v>9058.9989999999998</v>
          </cell>
          <cell r="N40">
            <v>8701.9240000000009</v>
          </cell>
          <cell r="O40">
            <v>8748.9519999999993</v>
          </cell>
          <cell r="P40">
            <v>8697.7890000000007</v>
          </cell>
        </row>
        <row r="41">
          <cell r="B41">
            <v>1039</v>
          </cell>
          <cell r="C41">
            <v>1734.6510000000001</v>
          </cell>
          <cell r="D41">
            <v>1729.4370000000001</v>
          </cell>
          <cell r="E41">
            <v>1698.694</v>
          </cell>
          <cell r="F41">
            <v>1906.463</v>
          </cell>
          <cell r="G41">
            <v>1847</v>
          </cell>
          <cell r="H41">
            <v>1768</v>
          </cell>
          <cell r="I41">
            <v>1816</v>
          </cell>
          <cell r="J41">
            <v>1750</v>
          </cell>
          <cell r="K41">
            <v>1815.1010000000001</v>
          </cell>
          <cell r="L41">
            <v>1854.4570000000001</v>
          </cell>
          <cell r="M41">
            <v>1948.808</v>
          </cell>
          <cell r="N41">
            <v>1857.356</v>
          </cell>
          <cell r="O41">
            <v>1860.5710000000001</v>
          </cell>
          <cell r="P41">
            <v>1814.0040000000001</v>
          </cell>
        </row>
        <row r="42">
          <cell r="B42">
            <v>1040</v>
          </cell>
          <cell r="C42">
            <v>1378.5537117647059</v>
          </cell>
          <cell r="D42">
            <v>1378.5537117647059</v>
          </cell>
          <cell r="E42">
            <v>1367.2540911764706</v>
          </cell>
          <cell r="F42">
            <v>1383.6899029411766</v>
          </cell>
          <cell r="G42">
            <v>1397.0440000000001</v>
          </cell>
          <cell r="H42">
            <v>1437.625</v>
          </cell>
          <cell r="I42">
            <v>1450.923</v>
          </cell>
          <cell r="J42">
            <v>1479.6780000000001</v>
          </cell>
          <cell r="K42">
            <v>1511.2233000000001</v>
          </cell>
          <cell r="L42">
            <v>1533.7560000000001</v>
          </cell>
          <cell r="M42">
            <v>1622.1220000000001</v>
          </cell>
          <cell r="N42">
            <v>1563.3420000000001</v>
          </cell>
          <cell r="O42">
            <v>1555.152</v>
          </cell>
          <cell r="P42">
            <v>1507.9649999999999</v>
          </cell>
        </row>
        <row r="43">
          <cell r="B43">
            <v>1041</v>
          </cell>
          <cell r="C43">
            <v>1142.692</v>
          </cell>
          <cell r="D43">
            <v>1135.6010000000001</v>
          </cell>
          <cell r="E43">
            <v>1133.297</v>
          </cell>
          <cell r="F43">
            <v>1136.0409999999999</v>
          </cell>
          <cell r="G43">
            <v>1204</v>
          </cell>
          <cell r="H43">
            <v>1142</v>
          </cell>
          <cell r="I43">
            <v>1198</v>
          </cell>
          <cell r="J43">
            <v>1190</v>
          </cell>
          <cell r="K43">
            <v>1244.9839999999999</v>
          </cell>
          <cell r="L43">
            <v>1253.691</v>
          </cell>
          <cell r="M43">
            <v>1262.0709999999999</v>
          </cell>
          <cell r="N43">
            <v>1225.9670000000001</v>
          </cell>
          <cell r="O43">
            <v>1224.021</v>
          </cell>
          <cell r="P43">
            <v>1273.7640000000001</v>
          </cell>
        </row>
        <row r="44">
          <cell r="B44">
            <v>1042</v>
          </cell>
          <cell r="C44">
            <v>1399.7060000000001</v>
          </cell>
          <cell r="D44">
            <v>1472.1990000000001</v>
          </cell>
          <cell r="E44">
            <v>1393.213</v>
          </cell>
          <cell r="F44">
            <v>1791.69</v>
          </cell>
          <cell r="G44">
            <v>1597</v>
          </cell>
          <cell r="H44">
            <v>1694</v>
          </cell>
          <cell r="I44">
            <v>1653</v>
          </cell>
          <cell r="J44">
            <v>1620</v>
          </cell>
          <cell r="K44">
            <v>1699.9660000000001</v>
          </cell>
          <cell r="L44">
            <v>1733.79</v>
          </cell>
          <cell r="M44">
            <v>1501.5720000000001</v>
          </cell>
          <cell r="N44">
            <v>1459.9580000000001</v>
          </cell>
          <cell r="O44">
            <v>1438.7750000000001</v>
          </cell>
          <cell r="P44">
            <v>1472.232</v>
          </cell>
        </row>
        <row r="45">
          <cell r="B45">
            <v>1043</v>
          </cell>
          <cell r="C45">
            <v>1360.162</v>
          </cell>
          <cell r="D45">
            <v>1260.952</v>
          </cell>
          <cell r="E45">
            <v>1397.3330000000001</v>
          </cell>
          <cell r="F45">
            <v>1390.973</v>
          </cell>
          <cell r="G45">
            <v>1409</v>
          </cell>
          <cell r="H45">
            <v>1404</v>
          </cell>
          <cell r="I45">
            <v>1436</v>
          </cell>
          <cell r="J45">
            <v>1440</v>
          </cell>
          <cell r="K45">
            <v>1495.819</v>
          </cell>
          <cell r="L45">
            <v>1532.0070000000001</v>
          </cell>
          <cell r="M45">
            <v>1638.5730000000001</v>
          </cell>
          <cell r="N45">
            <v>1606.079</v>
          </cell>
          <cell r="O45">
            <v>1646.1210000000001</v>
          </cell>
          <cell r="P45">
            <v>1612.5940000000001</v>
          </cell>
        </row>
        <row r="46">
          <cell r="B46">
            <v>1044</v>
          </cell>
          <cell r="C46">
            <v>6204.5420000000004</v>
          </cell>
          <cell r="D46">
            <v>7150.7210000000005</v>
          </cell>
          <cell r="E46">
            <v>6656.6220000000003</v>
          </cell>
          <cell r="F46">
            <v>6585.7039999999997</v>
          </cell>
          <cell r="G46">
            <v>6712</v>
          </cell>
          <cell r="H46">
            <v>7262</v>
          </cell>
          <cell r="I46">
            <v>6758</v>
          </cell>
          <cell r="J46">
            <v>6644</v>
          </cell>
          <cell r="K46">
            <v>6718.402</v>
          </cell>
          <cell r="L46">
            <v>6773.0929999999998</v>
          </cell>
          <cell r="M46">
            <v>6781.0740000000005</v>
          </cell>
          <cell r="N46">
            <v>6434.7920000000004</v>
          </cell>
          <cell r="O46">
            <v>6329.7129999999997</v>
          </cell>
          <cell r="P46">
            <v>6225.9679999999998</v>
          </cell>
        </row>
        <row r="47">
          <cell r="B47">
            <v>1045</v>
          </cell>
          <cell r="C47">
            <v>7428.6500000000005</v>
          </cell>
          <cell r="D47">
            <v>7312.0640000000003</v>
          </cell>
          <cell r="E47">
            <v>7945.7480000000005</v>
          </cell>
          <cell r="F47">
            <v>7555.7820000000002</v>
          </cell>
          <cell r="G47">
            <v>8251</v>
          </cell>
          <cell r="H47">
            <v>7408</v>
          </cell>
          <cell r="I47">
            <v>7737</v>
          </cell>
          <cell r="J47">
            <v>7493</v>
          </cell>
          <cell r="K47">
            <v>7593.8469999999998</v>
          </cell>
          <cell r="L47">
            <v>7789.817</v>
          </cell>
          <cell r="M47">
            <v>7687.7120000000004</v>
          </cell>
          <cell r="N47">
            <v>7351.95</v>
          </cell>
          <cell r="O47">
            <v>7282.2020000000002</v>
          </cell>
          <cell r="P47">
            <v>7275.2870000000003</v>
          </cell>
        </row>
        <row r="48">
          <cell r="B48">
            <v>1046</v>
          </cell>
          <cell r="C48">
            <v>3632.13</v>
          </cell>
          <cell r="D48">
            <v>3699.7130000000002</v>
          </cell>
          <cell r="E48">
            <v>3798.4250000000002</v>
          </cell>
          <cell r="F48">
            <v>3845.6469999999999</v>
          </cell>
          <cell r="G48">
            <v>4159</v>
          </cell>
          <cell r="H48">
            <v>3670</v>
          </cell>
          <cell r="I48">
            <v>3938</v>
          </cell>
          <cell r="J48">
            <v>3866</v>
          </cell>
          <cell r="K48">
            <v>3852.03</v>
          </cell>
          <cell r="L48">
            <v>3971.5410000000002</v>
          </cell>
          <cell r="M48">
            <v>4022.2980000000002</v>
          </cell>
          <cell r="N48">
            <v>3764.3450000000003</v>
          </cell>
          <cell r="O48">
            <v>3703.567</v>
          </cell>
          <cell r="P48">
            <v>3650.5840000000003</v>
          </cell>
        </row>
        <row r="49">
          <cell r="B49">
            <v>1047</v>
          </cell>
          <cell r="C49">
            <v>7470.3140000000003</v>
          </cell>
          <cell r="D49">
            <v>7630.7070000000003</v>
          </cell>
          <cell r="E49">
            <v>7637.7449999999999</v>
          </cell>
          <cell r="F49">
            <v>7652.2449999999999</v>
          </cell>
          <cell r="G49">
            <v>8015</v>
          </cell>
          <cell r="H49">
            <v>8219</v>
          </cell>
          <cell r="I49">
            <v>7977</v>
          </cell>
          <cell r="J49">
            <v>7809</v>
          </cell>
          <cell r="K49">
            <v>7958.1819999999998</v>
          </cell>
          <cell r="L49">
            <v>8095.29</v>
          </cell>
          <cell r="M49">
            <v>8303.7160000000003</v>
          </cell>
          <cell r="N49">
            <v>7905.1760000000004</v>
          </cell>
          <cell r="O49">
            <v>7968.4290000000001</v>
          </cell>
          <cell r="P49">
            <v>7967.1770000000006</v>
          </cell>
        </row>
        <row r="50">
          <cell r="B50">
            <v>1048</v>
          </cell>
          <cell r="C50">
            <v>5771.7430000000004</v>
          </cell>
          <cell r="D50">
            <v>5674.36</v>
          </cell>
          <cell r="E50">
            <v>5623.9970000000003</v>
          </cell>
          <cell r="F50">
            <v>6116.4260000000004</v>
          </cell>
          <cell r="G50">
            <v>6359</v>
          </cell>
          <cell r="H50">
            <v>6267</v>
          </cell>
          <cell r="I50">
            <v>6368</v>
          </cell>
          <cell r="J50">
            <v>6484</v>
          </cell>
          <cell r="K50">
            <v>6603.0290000000005</v>
          </cell>
          <cell r="L50">
            <v>6743.88</v>
          </cell>
          <cell r="M50">
            <v>6947.5140000000001</v>
          </cell>
          <cell r="N50">
            <v>6513.9229999999998</v>
          </cell>
          <cell r="O50">
            <v>6563.9800000000005</v>
          </cell>
          <cell r="P50">
            <v>6461.4790000000003</v>
          </cell>
        </row>
        <row r="51">
          <cell r="B51">
            <v>1049</v>
          </cell>
          <cell r="C51">
            <v>1253.8920000000001</v>
          </cell>
          <cell r="D51">
            <v>1312.2370000000001</v>
          </cell>
          <cell r="E51">
            <v>1296.0430000000001</v>
          </cell>
          <cell r="F51">
            <v>1308.039</v>
          </cell>
          <cell r="G51">
            <v>1377</v>
          </cell>
          <cell r="H51">
            <v>1376</v>
          </cell>
          <cell r="I51">
            <v>1424</v>
          </cell>
          <cell r="J51">
            <v>1381</v>
          </cell>
          <cell r="K51">
            <v>1419.4010000000001</v>
          </cell>
          <cell r="L51">
            <v>1475.8240000000001</v>
          </cell>
          <cell r="M51">
            <v>1473.6320000000001</v>
          </cell>
          <cell r="N51">
            <v>1405.6110000000001</v>
          </cell>
          <cell r="O51">
            <v>1384.732</v>
          </cell>
          <cell r="P51">
            <v>1419.94</v>
          </cell>
        </row>
        <row r="52">
          <cell r="B52">
            <v>1050</v>
          </cell>
          <cell r="C52">
            <v>1357.33</v>
          </cell>
          <cell r="D52">
            <v>1448.115</v>
          </cell>
          <cell r="E52">
            <v>1395.5409999999999</v>
          </cell>
          <cell r="F52">
            <v>1424.48</v>
          </cell>
          <cell r="G52">
            <v>1460</v>
          </cell>
          <cell r="H52">
            <v>1662</v>
          </cell>
          <cell r="I52">
            <v>1469</v>
          </cell>
          <cell r="J52">
            <v>1423</v>
          </cell>
          <cell r="K52">
            <v>1490.22</v>
          </cell>
          <cell r="L52">
            <v>1476.9839999999999</v>
          </cell>
          <cell r="M52">
            <v>1491.5810000000001</v>
          </cell>
          <cell r="N52">
            <v>1422.3030000000001</v>
          </cell>
          <cell r="O52">
            <v>1431.8430000000001</v>
          </cell>
          <cell r="P52">
            <v>1418.183</v>
          </cell>
        </row>
        <row r="53">
          <cell r="B53">
            <v>1051</v>
          </cell>
          <cell r="C53">
            <v>5142.4480000000003</v>
          </cell>
          <cell r="D53">
            <v>4908.2030000000004</v>
          </cell>
          <cell r="E53">
            <v>5127.0360000000001</v>
          </cell>
          <cell r="F53">
            <v>5134.585</v>
          </cell>
          <cell r="G53">
            <v>5641</v>
          </cell>
          <cell r="H53">
            <v>5308</v>
          </cell>
          <cell r="I53">
            <v>5651</v>
          </cell>
          <cell r="J53">
            <v>5678</v>
          </cell>
          <cell r="K53">
            <v>5819.5380000000005</v>
          </cell>
          <cell r="L53">
            <v>6023.7480000000005</v>
          </cell>
          <cell r="M53">
            <v>5943.9750000000004</v>
          </cell>
          <cell r="N53">
            <v>5684.3450000000003</v>
          </cell>
          <cell r="O53">
            <v>5779.3689999999997</v>
          </cell>
          <cell r="P53">
            <v>5623.2780000000002</v>
          </cell>
        </row>
        <row r="54">
          <cell r="B54">
            <v>1052</v>
          </cell>
          <cell r="C54">
            <v>332.17900000000003</v>
          </cell>
          <cell r="D54">
            <v>301.971</v>
          </cell>
          <cell r="E54">
            <v>305.94299999999998</v>
          </cell>
          <cell r="F54">
            <v>353.39300000000003</v>
          </cell>
          <cell r="G54">
            <v>393</v>
          </cell>
          <cell r="H54">
            <v>354</v>
          </cell>
          <cell r="I54">
            <v>364</v>
          </cell>
          <cell r="J54">
            <v>334</v>
          </cell>
          <cell r="K54">
            <v>382.108</v>
          </cell>
          <cell r="L54">
            <v>356.89100000000002</v>
          </cell>
          <cell r="M54">
            <v>371.59800000000001</v>
          </cell>
          <cell r="N54">
            <v>357.27500000000003</v>
          </cell>
          <cell r="O54">
            <v>357.61599999999999</v>
          </cell>
          <cell r="P54">
            <v>351.495</v>
          </cell>
        </row>
        <row r="55">
          <cell r="B55">
            <v>1053</v>
          </cell>
          <cell r="C55">
            <v>2305.9320000000002</v>
          </cell>
          <cell r="D55">
            <v>2406.0349999999999</v>
          </cell>
          <cell r="E55">
            <v>2417.4410000000003</v>
          </cell>
          <cell r="F55">
            <v>2586.2249999999999</v>
          </cell>
          <cell r="G55">
            <v>2644</v>
          </cell>
          <cell r="H55">
            <v>2644</v>
          </cell>
          <cell r="I55">
            <v>2783</v>
          </cell>
          <cell r="J55">
            <v>2777</v>
          </cell>
          <cell r="K55">
            <v>2868.4900000000002</v>
          </cell>
          <cell r="L55">
            <v>3026.3049999999998</v>
          </cell>
          <cell r="M55">
            <v>3024.05</v>
          </cell>
          <cell r="N55">
            <v>2901.7690000000002</v>
          </cell>
          <cell r="O55">
            <v>2916.6080000000002</v>
          </cell>
          <cell r="P55">
            <v>2968.6660000000002</v>
          </cell>
        </row>
        <row r="56">
          <cell r="B56">
            <v>1054</v>
          </cell>
          <cell r="C56">
            <v>1068.1510000000001</v>
          </cell>
          <cell r="D56">
            <v>1242.326</v>
          </cell>
          <cell r="E56">
            <v>1397.425</v>
          </cell>
          <cell r="F56">
            <v>1131.588</v>
          </cell>
          <cell r="G56">
            <v>1286</v>
          </cell>
          <cell r="H56">
            <v>1313</v>
          </cell>
          <cell r="I56">
            <v>1301</v>
          </cell>
          <cell r="J56">
            <v>1240</v>
          </cell>
          <cell r="K56">
            <v>1259.5129999999999</v>
          </cell>
          <cell r="L56">
            <v>1235.7450000000001</v>
          </cell>
          <cell r="M56">
            <v>1196.886</v>
          </cell>
          <cell r="N56">
            <v>1152.6100000000001</v>
          </cell>
          <cell r="O56">
            <v>1164.2460000000001</v>
          </cell>
          <cell r="P56">
            <v>1150.1890000000001</v>
          </cell>
        </row>
        <row r="57">
          <cell r="B57">
            <v>1055</v>
          </cell>
          <cell r="C57">
            <v>1806.0360000000001</v>
          </cell>
          <cell r="D57">
            <v>1865.8220000000001</v>
          </cell>
          <cell r="E57">
            <v>1933.597</v>
          </cell>
          <cell r="F57">
            <v>1911.2350000000001</v>
          </cell>
          <cell r="G57">
            <v>1931</v>
          </cell>
          <cell r="H57">
            <v>2004</v>
          </cell>
          <cell r="I57">
            <v>2116</v>
          </cell>
          <cell r="J57">
            <v>1351</v>
          </cell>
          <cell r="K57">
            <v>2148.5529999999999</v>
          </cell>
          <cell r="L57">
            <v>2130.2730000000001</v>
          </cell>
          <cell r="M57">
            <v>2181.9389999999999</v>
          </cell>
          <cell r="N57">
            <v>2076.3409999999999</v>
          </cell>
          <cell r="O57">
            <v>2090.174</v>
          </cell>
          <cell r="P57">
            <v>2142.5990000000002</v>
          </cell>
        </row>
        <row r="58">
          <cell r="B58">
            <v>1056</v>
          </cell>
          <cell r="C58">
            <v>1044.3720000000001</v>
          </cell>
          <cell r="D58">
            <v>1045.9880000000001</v>
          </cell>
          <cell r="E58">
            <v>1169.828</v>
          </cell>
          <cell r="F58">
            <v>995.76400000000001</v>
          </cell>
          <cell r="G58">
            <v>1091</v>
          </cell>
          <cell r="H58">
            <v>1048</v>
          </cell>
          <cell r="I58">
            <v>1095</v>
          </cell>
          <cell r="J58">
            <v>1028</v>
          </cell>
          <cell r="K58">
            <v>1089.521</v>
          </cell>
          <cell r="L58">
            <v>1171.0720000000001</v>
          </cell>
          <cell r="M58">
            <v>1106.4560000000001</v>
          </cell>
          <cell r="N58">
            <v>1039.479</v>
          </cell>
          <cell r="O58">
            <v>1061.941</v>
          </cell>
          <cell r="P58">
            <v>1066.828</v>
          </cell>
        </row>
        <row r="59">
          <cell r="B59">
            <v>1057</v>
          </cell>
          <cell r="C59">
            <v>954.23</v>
          </cell>
          <cell r="D59">
            <v>965.95</v>
          </cell>
          <cell r="E59">
            <v>983.84199999999998</v>
          </cell>
          <cell r="F59">
            <v>989.53499999999997</v>
          </cell>
          <cell r="G59">
            <v>1105</v>
          </cell>
          <cell r="H59">
            <v>996</v>
          </cell>
          <cell r="I59">
            <v>1029</v>
          </cell>
          <cell r="J59">
            <v>1043</v>
          </cell>
          <cell r="K59">
            <v>999.87400000000002</v>
          </cell>
          <cell r="L59">
            <v>1044.694</v>
          </cell>
          <cell r="M59">
            <v>1069.4680000000001</v>
          </cell>
          <cell r="N59">
            <v>1000.15</v>
          </cell>
          <cell r="O59">
            <v>987.77499999999998</v>
          </cell>
          <cell r="P59">
            <v>953.13900000000001</v>
          </cell>
        </row>
        <row r="60">
          <cell r="B60">
            <v>1058</v>
          </cell>
          <cell r="C60">
            <v>9212.389000000001</v>
          </cell>
          <cell r="D60">
            <v>8968.518</v>
          </cell>
          <cell r="E60">
            <v>9148.8070000000007</v>
          </cell>
          <cell r="F60">
            <v>9386.1630000000005</v>
          </cell>
          <cell r="G60">
            <v>9320</v>
          </cell>
          <cell r="H60">
            <v>9066</v>
          </cell>
          <cell r="I60">
            <v>9356</v>
          </cell>
          <cell r="J60">
            <v>9287</v>
          </cell>
          <cell r="K60">
            <v>9486.3940000000002</v>
          </cell>
          <cell r="L60">
            <v>9874.402</v>
          </cell>
          <cell r="M60">
            <v>9833.0310000000009</v>
          </cell>
          <cell r="N60">
            <v>9461.0490000000009</v>
          </cell>
          <cell r="O60">
            <v>9571.0470000000005</v>
          </cell>
          <cell r="P60">
            <v>9380.6239999999998</v>
          </cell>
        </row>
        <row r="61">
          <cell r="B61">
            <v>1059</v>
          </cell>
          <cell r="C61">
            <v>24167.77</v>
          </cell>
          <cell r="D61">
            <v>24346.852999999999</v>
          </cell>
          <cell r="E61">
            <v>25021.277000000002</v>
          </cell>
          <cell r="F61">
            <v>25492.447</v>
          </cell>
          <cell r="G61">
            <v>25961</v>
          </cell>
          <cell r="H61">
            <v>26171</v>
          </cell>
          <cell r="I61">
            <v>27040</v>
          </cell>
          <cell r="J61">
            <v>27086</v>
          </cell>
          <cell r="K61">
            <v>27997.053</v>
          </cell>
          <cell r="L61">
            <v>29306.069</v>
          </cell>
          <cell r="M61">
            <v>29462.566999999999</v>
          </cell>
          <cell r="N61">
            <v>28823.723000000002</v>
          </cell>
          <cell r="O61">
            <v>29043.166000000001</v>
          </cell>
          <cell r="P61">
            <v>28826.206000000002</v>
          </cell>
        </row>
        <row r="62">
          <cell r="B62">
            <v>1060</v>
          </cell>
          <cell r="C62">
            <v>1774.4460000000001</v>
          </cell>
          <cell r="D62">
            <v>1848.143</v>
          </cell>
          <cell r="E62">
            <v>1902.1200000000001</v>
          </cell>
          <cell r="F62">
            <v>2013.106</v>
          </cell>
          <cell r="G62">
            <v>2055</v>
          </cell>
          <cell r="H62">
            <v>2181</v>
          </cell>
          <cell r="I62">
            <v>2054</v>
          </cell>
          <cell r="J62">
            <v>2047</v>
          </cell>
          <cell r="K62">
            <v>2073.2170000000001</v>
          </cell>
          <cell r="L62">
            <v>2149.5570000000002</v>
          </cell>
          <cell r="M62">
            <v>2139.654</v>
          </cell>
          <cell r="N62">
            <v>2072.7870000000003</v>
          </cell>
          <cell r="O62">
            <v>2086.67</v>
          </cell>
          <cell r="P62">
            <v>2146.7710000000002</v>
          </cell>
        </row>
        <row r="63">
          <cell r="B63">
            <v>1061</v>
          </cell>
          <cell r="C63">
            <v>1698.463</v>
          </cell>
          <cell r="D63">
            <v>1643.4110000000001</v>
          </cell>
          <cell r="E63">
            <v>1677.3910000000001</v>
          </cell>
          <cell r="F63">
            <v>1622.26</v>
          </cell>
          <cell r="G63">
            <v>1689</v>
          </cell>
          <cell r="H63">
            <v>1653</v>
          </cell>
          <cell r="I63">
            <v>1719</v>
          </cell>
          <cell r="J63">
            <v>1667</v>
          </cell>
          <cell r="K63">
            <v>1695.29</v>
          </cell>
          <cell r="L63">
            <v>1681.7270000000001</v>
          </cell>
          <cell r="M63">
            <v>1720.6030000000001</v>
          </cell>
          <cell r="N63">
            <v>1584.047</v>
          </cell>
          <cell r="O63">
            <v>1567.8790000000001</v>
          </cell>
          <cell r="P63">
            <v>1544.1379999999999</v>
          </cell>
        </row>
        <row r="64">
          <cell r="B64">
            <v>1062</v>
          </cell>
          <cell r="C64">
            <v>2733.931</v>
          </cell>
          <cell r="D64">
            <v>2677.4259999999999</v>
          </cell>
          <cell r="E64">
            <v>2913.7960000000003</v>
          </cell>
          <cell r="F64">
            <v>2837.5630000000001</v>
          </cell>
          <cell r="G64">
            <v>2859</v>
          </cell>
          <cell r="H64">
            <v>2881</v>
          </cell>
          <cell r="I64">
            <v>2926</v>
          </cell>
          <cell r="J64">
            <v>2882</v>
          </cell>
          <cell r="K64">
            <v>3005.5419999999999</v>
          </cell>
          <cell r="L64">
            <v>3098.5120000000002</v>
          </cell>
          <cell r="M64">
            <v>3129.623</v>
          </cell>
          <cell r="N64">
            <v>3055.181</v>
          </cell>
          <cell r="O64">
            <v>3062.672</v>
          </cell>
          <cell r="P64">
            <v>3095.9880000000003</v>
          </cell>
        </row>
        <row r="65">
          <cell r="B65">
            <v>1063</v>
          </cell>
          <cell r="C65">
            <v>14809.076000000001</v>
          </cell>
          <cell r="D65">
            <v>15922.536</v>
          </cell>
          <cell r="E65">
            <v>15221.023999999999</v>
          </cell>
          <cell r="F65">
            <v>15998.258</v>
          </cell>
          <cell r="G65">
            <v>16451.537</v>
          </cell>
          <cell r="H65">
            <v>18067.678</v>
          </cell>
          <cell r="I65">
            <v>17224.242000000002</v>
          </cell>
          <cell r="J65">
            <v>17366.611000000001</v>
          </cell>
          <cell r="K65">
            <v>17888.326000000001</v>
          </cell>
          <cell r="L65">
            <v>18827.817999999999</v>
          </cell>
          <cell r="M65">
            <v>18778.72</v>
          </cell>
          <cell r="N65">
            <v>18450.756000000001</v>
          </cell>
          <cell r="O65">
            <v>18651.606</v>
          </cell>
          <cell r="P65">
            <v>18435.671999999999</v>
          </cell>
        </row>
        <row r="66">
          <cell r="B66">
            <v>1064</v>
          </cell>
          <cell r="C66">
            <v>1798.952</v>
          </cell>
          <cell r="D66">
            <v>1923.069</v>
          </cell>
          <cell r="E66">
            <v>2042.5810000000001</v>
          </cell>
          <cell r="F66">
            <v>2040.866</v>
          </cell>
          <cell r="G66">
            <v>2328</v>
          </cell>
          <cell r="H66">
            <v>2237</v>
          </cell>
          <cell r="I66">
            <v>2284</v>
          </cell>
          <cell r="J66">
            <v>2167</v>
          </cell>
          <cell r="K66">
            <v>2347.62</v>
          </cell>
          <cell r="L66">
            <v>2306.7570000000001</v>
          </cell>
          <cell r="M66">
            <v>2378.3620000000001</v>
          </cell>
          <cell r="N66">
            <v>2294.895</v>
          </cell>
          <cell r="O66">
            <v>2260.0940000000001</v>
          </cell>
          <cell r="P66">
            <v>2150.884</v>
          </cell>
        </row>
        <row r="67">
          <cell r="B67">
            <v>1065</v>
          </cell>
          <cell r="C67">
            <v>1759.4159999999999</v>
          </cell>
          <cell r="D67">
            <v>1761.402</v>
          </cell>
          <cell r="E67">
            <v>1802.635</v>
          </cell>
          <cell r="F67">
            <v>1775.019</v>
          </cell>
          <cell r="G67">
            <v>1922</v>
          </cell>
          <cell r="H67">
            <v>1884</v>
          </cell>
          <cell r="I67">
            <v>1977</v>
          </cell>
          <cell r="J67">
            <v>1992</v>
          </cell>
          <cell r="K67">
            <v>2081.7950000000001</v>
          </cell>
          <cell r="L67">
            <v>2207.5439999999999</v>
          </cell>
          <cell r="M67">
            <v>2244.3200000000002</v>
          </cell>
          <cell r="N67">
            <v>2113.335</v>
          </cell>
          <cell r="O67">
            <v>2204.056</v>
          </cell>
          <cell r="P67">
            <v>2182.2820000000002</v>
          </cell>
        </row>
        <row r="68">
          <cell r="B68">
            <v>1066</v>
          </cell>
          <cell r="C68">
            <v>9964.4979999999996</v>
          </cell>
          <cell r="D68">
            <v>9716.0769999999993</v>
          </cell>
          <cell r="E68">
            <v>10165.585999999999</v>
          </cell>
          <cell r="F68">
            <v>10397.486000000001</v>
          </cell>
          <cell r="G68">
            <v>10298</v>
          </cell>
          <cell r="H68">
            <v>10421</v>
          </cell>
          <cell r="I68">
            <v>10796</v>
          </cell>
          <cell r="J68">
            <v>10483</v>
          </cell>
          <cell r="K68">
            <v>10976.304</v>
          </cell>
          <cell r="L68">
            <v>11169.474</v>
          </cell>
          <cell r="M68">
            <v>11268.312</v>
          </cell>
          <cell r="N68">
            <v>10740.897000000001</v>
          </cell>
          <cell r="O68">
            <v>10631.746000000001</v>
          </cell>
          <cell r="P68">
            <v>10542.922</v>
          </cell>
        </row>
        <row r="69">
          <cell r="B69">
            <v>1067</v>
          </cell>
          <cell r="C69">
            <v>554.70299999999997</v>
          </cell>
          <cell r="D69">
            <v>580.27300000000002</v>
          </cell>
          <cell r="E69">
            <v>639.78</v>
          </cell>
          <cell r="F69">
            <v>599.26400000000001</v>
          </cell>
          <cell r="G69">
            <v>644</v>
          </cell>
          <cell r="H69">
            <v>606</v>
          </cell>
          <cell r="I69">
            <v>611</v>
          </cell>
          <cell r="J69">
            <v>593</v>
          </cell>
          <cell r="K69">
            <v>586.63</v>
          </cell>
          <cell r="L69">
            <v>619.16399999999999</v>
          </cell>
          <cell r="M69">
            <v>614.02700000000004</v>
          </cell>
          <cell r="N69">
            <v>608.82299999999998</v>
          </cell>
          <cell r="O69">
            <v>592.93000000000006</v>
          </cell>
          <cell r="P69">
            <v>579.07299999999998</v>
          </cell>
        </row>
        <row r="70">
          <cell r="B70">
            <v>1068</v>
          </cell>
          <cell r="C70">
            <v>5940.0540000000001</v>
          </cell>
          <cell r="D70">
            <v>6367.9710000000005</v>
          </cell>
          <cell r="E70">
            <v>6551.9030000000002</v>
          </cell>
          <cell r="F70">
            <v>6531.6170000000002</v>
          </cell>
          <cell r="G70">
            <v>6743</v>
          </cell>
          <cell r="H70">
            <v>7220</v>
          </cell>
          <cell r="I70">
            <v>7130</v>
          </cell>
          <cell r="J70">
            <v>7056</v>
          </cell>
          <cell r="K70">
            <v>7462.3490000000002</v>
          </cell>
          <cell r="L70">
            <v>7547.607</v>
          </cell>
          <cell r="M70">
            <v>7755.7150000000001</v>
          </cell>
          <cell r="N70">
            <v>7532.2740000000003</v>
          </cell>
          <cell r="O70">
            <v>7539.8379999999997</v>
          </cell>
          <cell r="P70">
            <v>7611.3580000000002</v>
          </cell>
        </row>
        <row r="71">
          <cell r="B71">
            <v>1069</v>
          </cell>
          <cell r="C71">
            <v>2257.9650000000001</v>
          </cell>
          <cell r="D71">
            <v>2387.598</v>
          </cell>
          <cell r="E71">
            <v>2327.21</v>
          </cell>
          <cell r="F71">
            <v>2631.7570000000001</v>
          </cell>
          <cell r="G71">
            <v>2577</v>
          </cell>
          <cell r="H71">
            <v>2388</v>
          </cell>
          <cell r="I71">
            <v>2560</v>
          </cell>
          <cell r="J71">
            <v>2487</v>
          </cell>
          <cell r="K71">
            <v>2604.2020000000002</v>
          </cell>
          <cell r="L71">
            <v>2732.1109999999999</v>
          </cell>
          <cell r="M71">
            <v>2620.7919999999999</v>
          </cell>
          <cell r="N71">
            <v>2532.2310000000002</v>
          </cell>
          <cell r="O71">
            <v>2565.8519999999999</v>
          </cell>
          <cell r="P71">
            <v>2638.9560000000001</v>
          </cell>
        </row>
        <row r="72">
          <cell r="B72">
            <v>1070</v>
          </cell>
          <cell r="C72">
            <v>4935.5550000000003</v>
          </cell>
          <cell r="D72">
            <v>5088.643</v>
          </cell>
          <cell r="E72">
            <v>5172.6620000000003</v>
          </cell>
          <cell r="F72">
            <v>5112.1720000000005</v>
          </cell>
          <cell r="G72">
            <v>5129</v>
          </cell>
          <cell r="H72">
            <v>5757</v>
          </cell>
          <cell r="I72">
            <v>5398</v>
          </cell>
          <cell r="J72">
            <v>5295</v>
          </cell>
          <cell r="K72">
            <v>5354.4179999999997</v>
          </cell>
          <cell r="L72">
            <v>5562.027</v>
          </cell>
          <cell r="M72">
            <v>5597.7520000000004</v>
          </cell>
          <cell r="N72">
            <v>5466.4070000000002</v>
          </cell>
          <cell r="O72">
            <v>5561.7640000000001</v>
          </cell>
          <cell r="P72">
            <v>5636.67</v>
          </cell>
        </row>
        <row r="73">
          <cell r="B73">
            <v>1071</v>
          </cell>
          <cell r="C73">
            <v>1665.595</v>
          </cell>
          <cell r="D73">
            <v>1635.194</v>
          </cell>
          <cell r="E73">
            <v>1690.3779999999999</v>
          </cell>
          <cell r="F73">
            <v>1725.9360000000001</v>
          </cell>
          <cell r="G73">
            <v>1761</v>
          </cell>
          <cell r="H73">
            <v>1833</v>
          </cell>
          <cell r="I73">
            <v>1776</v>
          </cell>
          <cell r="J73">
            <v>1750</v>
          </cell>
          <cell r="K73">
            <v>1713.5119999999999</v>
          </cell>
          <cell r="L73">
            <v>1793.289</v>
          </cell>
          <cell r="M73">
            <v>1823.5319999999999</v>
          </cell>
          <cell r="N73">
            <v>1783.249</v>
          </cell>
          <cell r="O73">
            <v>1788.0740000000001</v>
          </cell>
          <cell r="P73">
            <v>1756.876</v>
          </cell>
        </row>
        <row r="74">
          <cell r="B74">
            <v>1072</v>
          </cell>
          <cell r="C74">
            <v>1668.7570000000001</v>
          </cell>
          <cell r="D74">
            <v>1656.837</v>
          </cell>
          <cell r="E74">
            <v>1702.05</v>
          </cell>
          <cell r="F74">
            <v>1807.693</v>
          </cell>
          <cell r="G74">
            <v>1848</v>
          </cell>
          <cell r="H74">
            <v>1740</v>
          </cell>
          <cell r="I74">
            <v>1728</v>
          </cell>
          <cell r="J74">
            <v>1730</v>
          </cell>
          <cell r="K74">
            <v>1745.55</v>
          </cell>
          <cell r="L74">
            <v>1732.6990000000001</v>
          </cell>
          <cell r="M74">
            <v>1779.008</v>
          </cell>
          <cell r="N74">
            <v>1744.8020000000001</v>
          </cell>
          <cell r="O74">
            <v>1653.8140000000001</v>
          </cell>
          <cell r="P74">
            <v>1678.76</v>
          </cell>
        </row>
        <row r="75">
          <cell r="B75">
            <v>1073</v>
          </cell>
          <cell r="C75">
            <v>341.31200000000001</v>
          </cell>
          <cell r="D75">
            <v>334.04200000000003</v>
          </cell>
          <cell r="E75">
            <v>356.40100000000001</v>
          </cell>
          <cell r="F75">
            <v>355.20300000000003</v>
          </cell>
          <cell r="G75">
            <v>406.59500000000003</v>
          </cell>
          <cell r="H75">
            <v>349.38</v>
          </cell>
          <cell r="I75">
            <v>365.404</v>
          </cell>
          <cell r="J75">
            <v>355.71300000000002</v>
          </cell>
          <cell r="K75">
            <v>381.916</v>
          </cell>
          <cell r="L75">
            <v>393.52199999999999</v>
          </cell>
          <cell r="M75">
            <v>401.48</v>
          </cell>
          <cell r="N75">
            <v>411.94600000000003</v>
          </cell>
          <cell r="O75">
            <v>387.173</v>
          </cell>
          <cell r="P75">
            <v>385.91200000000003</v>
          </cell>
        </row>
        <row r="76">
          <cell r="B76">
            <v>1074</v>
          </cell>
          <cell r="C76">
            <v>5247.6</v>
          </cell>
          <cell r="D76">
            <v>5533.0250000000005</v>
          </cell>
          <cell r="E76">
            <v>5476.2179999999998</v>
          </cell>
          <cell r="F76">
            <v>5774.8469999999998</v>
          </cell>
          <cell r="G76">
            <v>5855</v>
          </cell>
          <cell r="H76">
            <v>5787</v>
          </cell>
          <cell r="I76">
            <v>5039</v>
          </cell>
          <cell r="J76">
            <v>4789</v>
          </cell>
          <cell r="K76">
            <v>4691.7359999999999</v>
          </cell>
          <cell r="L76">
            <v>4797.2790000000005</v>
          </cell>
          <cell r="M76">
            <v>4834.1379999999999</v>
          </cell>
          <cell r="N76">
            <v>4686.9440000000004</v>
          </cell>
          <cell r="O76">
            <v>4648.1080000000002</v>
          </cell>
          <cell r="P76">
            <v>4788.6570000000002</v>
          </cell>
        </row>
        <row r="77">
          <cell r="B77">
            <v>1075</v>
          </cell>
          <cell r="C77">
            <v>657.70799999999997</v>
          </cell>
          <cell r="D77">
            <v>811.09900000000005</v>
          </cell>
          <cell r="E77">
            <v>796.93700000000001</v>
          </cell>
          <cell r="F77">
            <v>723.42200000000003</v>
          </cell>
          <cell r="G77">
            <v>718</v>
          </cell>
          <cell r="H77">
            <v>834</v>
          </cell>
          <cell r="I77">
            <v>767</v>
          </cell>
          <cell r="J77">
            <v>749</v>
          </cell>
          <cell r="K77">
            <v>786.61400000000003</v>
          </cell>
          <cell r="L77">
            <v>758.46400000000006</v>
          </cell>
          <cell r="M77">
            <v>687.84500000000003</v>
          </cell>
          <cell r="N77">
            <v>733.29100000000005</v>
          </cell>
          <cell r="O77">
            <v>741.90800000000002</v>
          </cell>
          <cell r="P77">
            <v>726.06299999999999</v>
          </cell>
        </row>
        <row r="78">
          <cell r="B78">
            <v>1076</v>
          </cell>
          <cell r="C78">
            <v>1693.085</v>
          </cell>
          <cell r="D78">
            <v>1766.49</v>
          </cell>
          <cell r="E78">
            <v>1772.481</v>
          </cell>
          <cell r="F78">
            <v>1787.5509999999999</v>
          </cell>
          <cell r="G78">
            <v>1853</v>
          </cell>
          <cell r="H78">
            <v>1918</v>
          </cell>
          <cell r="I78">
            <v>1816</v>
          </cell>
          <cell r="J78">
            <v>1810</v>
          </cell>
          <cell r="K78">
            <v>1826.8420000000001</v>
          </cell>
          <cell r="L78">
            <v>1842.8110000000001</v>
          </cell>
          <cell r="M78">
            <v>1830.7840000000001</v>
          </cell>
          <cell r="N78">
            <v>1799.6010000000001</v>
          </cell>
          <cell r="O78">
            <v>1742.7920000000001</v>
          </cell>
          <cell r="P78">
            <v>1740.585</v>
          </cell>
        </row>
        <row r="79">
          <cell r="B79">
            <v>1077</v>
          </cell>
          <cell r="C79">
            <v>2436.6990000000001</v>
          </cell>
          <cell r="D79">
            <v>2390.4810000000002</v>
          </cell>
          <cell r="E79">
            <v>2518.0860000000002</v>
          </cell>
          <cell r="F79">
            <v>2423.4450000000002</v>
          </cell>
          <cell r="G79">
            <v>2557</v>
          </cell>
          <cell r="H79">
            <v>2386</v>
          </cell>
          <cell r="I79">
            <v>2487</v>
          </cell>
          <cell r="J79">
            <v>2317</v>
          </cell>
          <cell r="K79">
            <v>2400.0149999999999</v>
          </cell>
          <cell r="L79">
            <v>2426.5940000000001</v>
          </cell>
          <cell r="M79">
            <v>2479.7060000000001</v>
          </cell>
          <cell r="N79">
            <v>2359.14</v>
          </cell>
          <cell r="O79">
            <v>2375.2089999999998</v>
          </cell>
          <cell r="P79">
            <v>2319.346</v>
          </cell>
        </row>
        <row r="80">
          <cell r="B80">
            <v>1078</v>
          </cell>
          <cell r="C80">
            <v>37757.343000000001</v>
          </cell>
          <cell r="D80">
            <v>37402.661</v>
          </cell>
          <cell r="E80">
            <v>37213.379000000001</v>
          </cell>
          <cell r="F80">
            <v>38932.9</v>
          </cell>
          <cell r="G80">
            <v>37887</v>
          </cell>
          <cell r="H80">
            <v>39376</v>
          </cell>
          <cell r="I80">
            <v>39598</v>
          </cell>
          <cell r="J80">
            <v>38941</v>
          </cell>
          <cell r="K80">
            <v>39520.133999999998</v>
          </cell>
          <cell r="L80">
            <v>40255.324000000001</v>
          </cell>
          <cell r="M80">
            <v>40856.855000000003</v>
          </cell>
          <cell r="N80">
            <v>39448.414000000004</v>
          </cell>
          <cell r="O80">
            <v>39567.111000000004</v>
          </cell>
          <cell r="P80">
            <v>39445.233</v>
          </cell>
        </row>
        <row r="81">
          <cell r="B81">
            <v>1079</v>
          </cell>
          <cell r="C81">
            <v>212.18100000000001</v>
          </cell>
          <cell r="D81">
            <v>201.494</v>
          </cell>
          <cell r="E81">
            <v>218.95000000000002</v>
          </cell>
          <cell r="F81">
            <v>239.994</v>
          </cell>
          <cell r="G81">
            <v>276</v>
          </cell>
          <cell r="H81">
            <v>343</v>
          </cell>
          <cell r="I81">
            <v>251</v>
          </cell>
          <cell r="J81">
            <v>227</v>
          </cell>
          <cell r="K81">
            <v>212.535</v>
          </cell>
          <cell r="L81">
            <v>213.101</v>
          </cell>
          <cell r="M81">
            <v>223.447</v>
          </cell>
          <cell r="N81">
            <v>217.81900000000002</v>
          </cell>
          <cell r="O81">
            <v>220.898</v>
          </cell>
          <cell r="P81">
            <v>206.04400000000001</v>
          </cell>
        </row>
        <row r="82">
          <cell r="B82">
            <v>1080</v>
          </cell>
          <cell r="C82">
            <v>1337.7523804780878</v>
          </cell>
          <cell r="D82">
            <v>1331.1818874501994</v>
          </cell>
          <cell r="E82">
            <v>1318.0409013944225</v>
          </cell>
          <cell r="F82">
            <v>1333.8100846613547</v>
          </cell>
          <cell r="G82">
            <v>1319.355</v>
          </cell>
          <cell r="H82">
            <v>1292.96</v>
          </cell>
          <cell r="I82">
            <v>1934.28</v>
          </cell>
          <cell r="J82">
            <v>1811.454</v>
          </cell>
          <cell r="K82">
            <v>1915.3009999999999</v>
          </cell>
          <cell r="L82">
            <v>1526.942</v>
          </cell>
          <cell r="M82">
            <v>1624.72</v>
          </cell>
          <cell r="N82">
            <v>1690.519</v>
          </cell>
          <cell r="O82">
            <v>1693.2460000000001</v>
          </cell>
          <cell r="P82">
            <v>1686.287</v>
          </cell>
        </row>
        <row r="83">
          <cell r="B83">
            <v>1081</v>
          </cell>
          <cell r="C83">
            <v>1450.0650000000001</v>
          </cell>
          <cell r="D83">
            <v>1557.8700000000001</v>
          </cell>
          <cell r="E83">
            <v>1609.41</v>
          </cell>
          <cell r="F83">
            <v>1637.086</v>
          </cell>
          <cell r="G83">
            <v>1562</v>
          </cell>
          <cell r="H83">
            <v>1659</v>
          </cell>
          <cell r="I83">
            <v>1605</v>
          </cell>
          <cell r="J83">
            <v>1610</v>
          </cell>
          <cell r="K83">
            <v>1526.9590000000001</v>
          </cell>
          <cell r="L83">
            <v>1642.5340000000001</v>
          </cell>
          <cell r="M83">
            <v>1686.0910000000001</v>
          </cell>
          <cell r="N83">
            <v>1636.171</v>
          </cell>
          <cell r="O83">
            <v>1643.1010000000001</v>
          </cell>
          <cell r="P83">
            <v>1619.259</v>
          </cell>
        </row>
        <row r="84">
          <cell r="B84">
            <v>1082</v>
          </cell>
          <cell r="C84">
            <v>22447.977999999999</v>
          </cell>
          <cell r="D84">
            <v>22755.796000000002</v>
          </cell>
          <cell r="E84">
            <v>22837.666000000001</v>
          </cell>
          <cell r="F84">
            <v>23436.529000000002</v>
          </cell>
          <cell r="G84">
            <v>24327</v>
          </cell>
          <cell r="H84">
            <v>23250</v>
          </cell>
          <cell r="I84">
            <v>24080</v>
          </cell>
          <cell r="J84">
            <v>23986</v>
          </cell>
          <cell r="K84">
            <v>24969.57</v>
          </cell>
          <cell r="L84">
            <v>26309.199000000001</v>
          </cell>
          <cell r="M84">
            <v>27091.350000000002</v>
          </cell>
          <cell r="N84">
            <v>26387.690000000002</v>
          </cell>
          <cell r="O84">
            <v>26718.385000000002</v>
          </cell>
          <cell r="P84">
            <v>26477.951000000001</v>
          </cell>
        </row>
        <row r="85">
          <cell r="B85">
            <v>1083</v>
          </cell>
          <cell r="C85">
            <v>394.89800000000002</v>
          </cell>
          <cell r="D85">
            <v>370.017</v>
          </cell>
          <cell r="E85">
            <v>387.75799999999998</v>
          </cell>
          <cell r="F85">
            <v>386.029</v>
          </cell>
          <cell r="G85">
            <v>373</v>
          </cell>
          <cell r="H85">
            <v>402</v>
          </cell>
          <cell r="I85">
            <v>402</v>
          </cell>
          <cell r="J85">
            <v>386</v>
          </cell>
          <cell r="K85">
            <v>404.99200000000002</v>
          </cell>
          <cell r="L85">
            <v>434.34000000000003</v>
          </cell>
          <cell r="M85">
            <v>434.28500000000003</v>
          </cell>
          <cell r="N85">
            <v>416.71199999999999</v>
          </cell>
          <cell r="O85">
            <v>428.68299999999999</v>
          </cell>
          <cell r="P85">
            <v>422.49799999999999</v>
          </cell>
        </row>
        <row r="86">
          <cell r="B86">
            <v>1084</v>
          </cell>
          <cell r="C86">
            <v>268.71699999999998</v>
          </cell>
          <cell r="D86">
            <v>281.93299999999999</v>
          </cell>
          <cell r="E86">
            <v>304.149</v>
          </cell>
          <cell r="F86">
            <v>370.59399999999999</v>
          </cell>
          <cell r="G86">
            <v>364</v>
          </cell>
          <cell r="H86">
            <v>330</v>
          </cell>
          <cell r="I86">
            <v>316</v>
          </cell>
          <cell r="J86">
            <v>301</v>
          </cell>
          <cell r="K86">
            <v>298.05500000000001</v>
          </cell>
          <cell r="L86">
            <v>306.68299999999999</v>
          </cell>
          <cell r="M86">
            <v>328.88299999999998</v>
          </cell>
          <cell r="N86">
            <v>303.41500000000002</v>
          </cell>
          <cell r="O86">
            <v>322.834</v>
          </cell>
          <cell r="P86">
            <v>297.69600000000003</v>
          </cell>
        </row>
        <row r="87">
          <cell r="B87">
            <v>1085</v>
          </cell>
          <cell r="C87">
            <v>449.20400000000001</v>
          </cell>
          <cell r="D87">
            <v>428.57300000000004</v>
          </cell>
          <cell r="E87">
            <v>451.72399999999999</v>
          </cell>
          <cell r="F87">
            <v>494.72</v>
          </cell>
          <cell r="G87">
            <v>507</v>
          </cell>
          <cell r="H87">
            <v>472</v>
          </cell>
          <cell r="I87">
            <v>540</v>
          </cell>
          <cell r="J87">
            <v>493</v>
          </cell>
          <cell r="K87">
            <v>522.94399999999996</v>
          </cell>
          <cell r="L87">
            <v>493.81299999999999</v>
          </cell>
          <cell r="M87">
            <v>507.90100000000001</v>
          </cell>
          <cell r="N87">
            <v>477.94</v>
          </cell>
          <cell r="O87">
            <v>468.95100000000002</v>
          </cell>
          <cell r="P87">
            <v>448.14699999999999</v>
          </cell>
        </row>
        <row r="88">
          <cell r="B88">
            <v>1086</v>
          </cell>
          <cell r="C88">
            <v>18221.451000000001</v>
          </cell>
          <cell r="D88">
            <v>19281.966</v>
          </cell>
          <cell r="E88">
            <v>18931.159</v>
          </cell>
          <cell r="F88">
            <v>19503.332999999999</v>
          </cell>
          <cell r="G88">
            <v>19326</v>
          </cell>
          <cell r="H88">
            <v>19900</v>
          </cell>
          <cell r="I88">
            <v>19818</v>
          </cell>
          <cell r="J88">
            <v>19735</v>
          </cell>
          <cell r="K88">
            <v>19884.04</v>
          </cell>
          <cell r="L88">
            <v>20489.727999999999</v>
          </cell>
          <cell r="M88">
            <v>21242.302</v>
          </cell>
          <cell r="N88">
            <v>20229.541000000001</v>
          </cell>
          <cell r="O88">
            <v>20046.778999999999</v>
          </cell>
          <cell r="P88">
            <v>20371.740000000002</v>
          </cell>
        </row>
        <row r="89">
          <cell r="B89">
            <v>1087</v>
          </cell>
          <cell r="C89">
            <v>922.70500000000004</v>
          </cell>
          <cell r="D89">
            <v>1024.421</v>
          </cell>
          <cell r="E89">
            <v>906.40600000000006</v>
          </cell>
          <cell r="F89">
            <v>877.42000000000007</v>
          </cell>
          <cell r="G89">
            <v>1124</v>
          </cell>
          <cell r="H89">
            <v>783</v>
          </cell>
          <cell r="I89">
            <v>965</v>
          </cell>
          <cell r="J89">
            <v>854</v>
          </cell>
          <cell r="K89">
            <v>945.96600000000001</v>
          </cell>
          <cell r="L89">
            <v>923.86800000000005</v>
          </cell>
          <cell r="M89">
            <v>872.29600000000005</v>
          </cell>
          <cell r="N89">
            <v>875.01099999999997</v>
          </cell>
          <cell r="O89">
            <v>918.12900000000002</v>
          </cell>
          <cell r="P89">
            <v>871.27800000000002</v>
          </cell>
        </row>
        <row r="90">
          <cell r="B90">
            <v>1088</v>
          </cell>
          <cell r="C90">
            <v>1695.5340000000001</v>
          </cell>
          <cell r="D90">
            <v>1593.211</v>
          </cell>
          <cell r="E90">
            <v>1688.9270000000001</v>
          </cell>
          <cell r="F90">
            <v>1707.9549999999999</v>
          </cell>
          <cell r="G90">
            <v>1739</v>
          </cell>
          <cell r="H90">
            <v>1706</v>
          </cell>
          <cell r="I90">
            <v>1733</v>
          </cell>
          <cell r="J90">
            <v>1709</v>
          </cell>
          <cell r="K90">
            <v>1745.0160000000001</v>
          </cell>
          <cell r="L90">
            <v>1797.1130000000001</v>
          </cell>
          <cell r="M90">
            <v>1817.348</v>
          </cell>
          <cell r="N90">
            <v>1788.836</v>
          </cell>
          <cell r="O90">
            <v>1748.46</v>
          </cell>
          <cell r="P90">
            <v>1685.6030000000001</v>
          </cell>
        </row>
        <row r="91">
          <cell r="B91">
            <v>1089</v>
          </cell>
          <cell r="C91">
            <v>3326.739</v>
          </cell>
          <cell r="D91">
            <v>4085.1869999999999</v>
          </cell>
          <cell r="E91">
            <v>3822.9050000000002</v>
          </cell>
          <cell r="F91">
            <v>3851.163</v>
          </cell>
          <cell r="G91">
            <v>4330</v>
          </cell>
          <cell r="H91">
            <v>3996</v>
          </cell>
          <cell r="I91">
            <v>4196</v>
          </cell>
          <cell r="J91">
            <v>4052</v>
          </cell>
          <cell r="K91">
            <v>4057.2440000000001</v>
          </cell>
          <cell r="L91">
            <v>4159.7070000000003</v>
          </cell>
          <cell r="M91">
            <v>4132.0140000000001</v>
          </cell>
          <cell r="N91">
            <v>4002.643</v>
          </cell>
          <cell r="O91">
            <v>3939.4960000000001</v>
          </cell>
          <cell r="P91">
            <v>3895.1860000000001</v>
          </cell>
        </row>
        <row r="92">
          <cell r="B92">
            <v>1090</v>
          </cell>
          <cell r="C92">
            <v>46836.099000000002</v>
          </cell>
          <cell r="D92">
            <v>47937.256999999998</v>
          </cell>
          <cell r="E92">
            <v>47972.692999999999</v>
          </cell>
          <cell r="F92">
            <v>50068.542000000001</v>
          </cell>
          <cell r="G92">
            <v>53017.271000000001</v>
          </cell>
          <cell r="H92">
            <v>50715.075000000004</v>
          </cell>
          <cell r="I92">
            <v>51638.906000000003</v>
          </cell>
          <cell r="J92">
            <v>50903.385000000002</v>
          </cell>
          <cell r="K92">
            <v>51925.033000000003</v>
          </cell>
          <cell r="L92">
            <v>51978.813999999998</v>
          </cell>
          <cell r="M92">
            <v>53245.889000000003</v>
          </cell>
          <cell r="N92">
            <v>51138.576999999997</v>
          </cell>
          <cell r="O92">
            <v>50581.164000000004</v>
          </cell>
          <cell r="P92">
            <v>48207.248</v>
          </cell>
        </row>
        <row r="93">
          <cell r="B93">
            <v>1091</v>
          </cell>
          <cell r="C93">
            <v>399.70699999999999</v>
          </cell>
          <cell r="D93">
            <v>397.93600000000004</v>
          </cell>
          <cell r="E93">
            <v>411.00400000000002</v>
          </cell>
          <cell r="F93">
            <v>456.82600000000002</v>
          </cell>
          <cell r="G93">
            <v>498</v>
          </cell>
          <cell r="H93">
            <v>504</v>
          </cell>
          <cell r="I93">
            <v>469</v>
          </cell>
          <cell r="J93">
            <v>462</v>
          </cell>
          <cell r="K93">
            <v>474.21500000000003</v>
          </cell>
          <cell r="L93">
            <v>464.40199999999999</v>
          </cell>
          <cell r="M93">
            <v>415.18200000000002</v>
          </cell>
          <cell r="N93">
            <v>423.87700000000001</v>
          </cell>
          <cell r="O93">
            <v>399.36900000000003</v>
          </cell>
          <cell r="P93">
            <v>390.17099999999999</v>
          </cell>
        </row>
        <row r="94">
          <cell r="B94">
            <v>1092</v>
          </cell>
          <cell r="C94">
            <v>658.63099999999997</v>
          </cell>
          <cell r="D94">
            <v>641.11699999999996</v>
          </cell>
          <cell r="E94">
            <v>671.53800000000001</v>
          </cell>
          <cell r="F94">
            <v>666.55500000000006</v>
          </cell>
          <cell r="G94">
            <v>678</v>
          </cell>
          <cell r="H94">
            <v>712</v>
          </cell>
          <cell r="I94">
            <v>695</v>
          </cell>
          <cell r="J94">
            <v>687</v>
          </cell>
          <cell r="K94">
            <v>728.92700000000002</v>
          </cell>
          <cell r="L94">
            <v>713.41100000000006</v>
          </cell>
          <cell r="M94">
            <v>732.346</v>
          </cell>
          <cell r="N94">
            <v>707.74700000000007</v>
          </cell>
          <cell r="O94">
            <v>709.25099999999998</v>
          </cell>
          <cell r="P94">
            <v>691.21400000000006</v>
          </cell>
        </row>
        <row r="95">
          <cell r="B95">
            <v>1093</v>
          </cell>
          <cell r="C95">
            <v>4166.0519999999997</v>
          </cell>
          <cell r="D95">
            <v>4395.0450000000001</v>
          </cell>
          <cell r="E95">
            <v>4444.1959999999999</v>
          </cell>
          <cell r="F95">
            <v>4445.7300000000005</v>
          </cell>
          <cell r="G95">
            <v>4544</v>
          </cell>
          <cell r="H95">
            <v>4588</v>
          </cell>
          <cell r="I95">
            <v>4650</v>
          </cell>
          <cell r="J95">
            <v>4608</v>
          </cell>
          <cell r="K95">
            <v>4593.0969999999998</v>
          </cell>
          <cell r="L95">
            <v>4633.415</v>
          </cell>
          <cell r="M95">
            <v>4867.8630000000003</v>
          </cell>
          <cell r="N95">
            <v>4591.1549999999997</v>
          </cell>
          <cell r="O95">
            <v>4550.5879999999997</v>
          </cell>
          <cell r="P95">
            <v>4495.4009999999998</v>
          </cell>
        </row>
        <row r="96">
          <cell r="B96">
            <v>1094</v>
          </cell>
          <cell r="C96">
            <v>3479.357</v>
          </cell>
          <cell r="D96">
            <v>4022.9590000000003</v>
          </cell>
          <cell r="E96">
            <v>3857.1309999999999</v>
          </cell>
          <cell r="F96">
            <v>3943.2330000000002</v>
          </cell>
          <cell r="G96">
            <v>3952</v>
          </cell>
          <cell r="H96">
            <v>3933</v>
          </cell>
          <cell r="I96">
            <v>3976</v>
          </cell>
          <cell r="J96">
            <v>3886</v>
          </cell>
          <cell r="K96">
            <v>3998.6469999999999</v>
          </cell>
          <cell r="L96">
            <v>4019.6800000000003</v>
          </cell>
          <cell r="M96">
            <v>4079.9690000000001</v>
          </cell>
          <cell r="N96">
            <v>3859.4070000000002</v>
          </cell>
          <cell r="O96">
            <v>3773.739</v>
          </cell>
          <cell r="P96">
            <v>3750.4940000000001</v>
          </cell>
        </row>
        <row r="97">
          <cell r="B97">
            <v>1095</v>
          </cell>
          <cell r="C97">
            <v>498.00900000000001</v>
          </cell>
          <cell r="D97">
            <v>496.58300000000003</v>
          </cell>
          <cell r="E97">
            <v>544.68399999999997</v>
          </cell>
          <cell r="F97">
            <v>526.91</v>
          </cell>
          <cell r="G97">
            <v>550</v>
          </cell>
          <cell r="H97">
            <v>547</v>
          </cell>
          <cell r="I97">
            <v>541</v>
          </cell>
          <cell r="J97">
            <v>561</v>
          </cell>
          <cell r="K97">
            <v>533.95000000000005</v>
          </cell>
          <cell r="L97">
            <v>532.63800000000003</v>
          </cell>
          <cell r="M97">
            <v>537.86699999999996</v>
          </cell>
          <cell r="N97">
            <v>513.22699999999998</v>
          </cell>
          <cell r="O97">
            <v>531.096</v>
          </cell>
          <cell r="P97">
            <v>494.87200000000001</v>
          </cell>
        </row>
        <row r="98">
          <cell r="B98">
            <v>1096</v>
          </cell>
          <cell r="C98">
            <v>990.76300000000003</v>
          </cell>
          <cell r="D98">
            <v>1054.8150000000001</v>
          </cell>
          <cell r="E98">
            <v>1098.0170000000001</v>
          </cell>
          <cell r="F98">
            <v>1066.4870000000001</v>
          </cell>
          <cell r="G98">
            <v>1096</v>
          </cell>
          <cell r="H98">
            <v>1085</v>
          </cell>
          <cell r="I98">
            <v>1125</v>
          </cell>
          <cell r="J98">
            <v>1191</v>
          </cell>
          <cell r="K98">
            <v>1103.0899999999999</v>
          </cell>
          <cell r="L98">
            <v>1151.33</v>
          </cell>
          <cell r="M98">
            <v>1148.9449999999999</v>
          </cell>
          <cell r="N98">
            <v>1064.539</v>
          </cell>
          <cell r="O98">
            <v>1076.587</v>
          </cell>
          <cell r="P98">
            <v>1090.1990000000001</v>
          </cell>
        </row>
        <row r="99">
          <cell r="B99">
            <v>1097</v>
          </cell>
          <cell r="C99">
            <v>7197.1909999999998</v>
          </cell>
          <cell r="D99">
            <v>7453.3760000000002</v>
          </cell>
          <cell r="E99">
            <v>7692.0950000000003</v>
          </cell>
          <cell r="F99">
            <v>7780.7830000000004</v>
          </cell>
          <cell r="G99">
            <v>8634</v>
          </cell>
          <cell r="H99">
            <v>8019</v>
          </cell>
          <cell r="I99">
            <v>8504</v>
          </cell>
          <cell r="J99">
            <v>8546</v>
          </cell>
          <cell r="K99">
            <v>8630.6749999999993</v>
          </cell>
          <cell r="L99">
            <v>8845.6939999999995</v>
          </cell>
          <cell r="M99">
            <v>8888.6370000000006</v>
          </cell>
          <cell r="N99">
            <v>8460.8320000000003</v>
          </cell>
          <cell r="O99">
            <v>8502.7929999999997</v>
          </cell>
          <cell r="P99">
            <v>8477.2919999999995</v>
          </cell>
        </row>
        <row r="100">
          <cell r="B100">
            <v>1098</v>
          </cell>
          <cell r="C100">
            <v>10665.951000000001</v>
          </cell>
          <cell r="D100">
            <v>10959.618</v>
          </cell>
          <cell r="E100">
            <v>11386.041000000001</v>
          </cell>
          <cell r="F100">
            <v>10977.545</v>
          </cell>
          <cell r="G100">
            <v>11322</v>
          </cell>
          <cell r="H100">
            <v>10979</v>
          </cell>
          <cell r="I100">
            <v>11228</v>
          </cell>
          <cell r="J100">
            <v>10686</v>
          </cell>
          <cell r="K100">
            <v>11027.616</v>
          </cell>
          <cell r="L100">
            <v>10885.597</v>
          </cell>
          <cell r="M100">
            <v>11043.263000000001</v>
          </cell>
          <cell r="N100">
            <v>10690.588</v>
          </cell>
          <cell r="O100">
            <v>10539.451999999999</v>
          </cell>
          <cell r="P100">
            <v>10543.008</v>
          </cell>
        </row>
        <row r="101">
          <cell r="B101">
            <v>1099</v>
          </cell>
          <cell r="C101">
            <v>7817.009</v>
          </cell>
          <cell r="D101">
            <v>8448.4320000000007</v>
          </cell>
          <cell r="E101">
            <v>8164.6180000000004</v>
          </cell>
          <cell r="F101">
            <v>8404.3829999999998</v>
          </cell>
          <cell r="G101">
            <v>8244.9920000000002</v>
          </cell>
          <cell r="H101">
            <v>8320.5439999999999</v>
          </cell>
          <cell r="I101">
            <v>8689.7610000000004</v>
          </cell>
          <cell r="J101">
            <v>8421.6139999999996</v>
          </cell>
          <cell r="K101">
            <v>8676.9480000000003</v>
          </cell>
          <cell r="L101">
            <v>8703.98</v>
          </cell>
          <cell r="M101">
            <v>9006.0580000000009</v>
          </cell>
          <cell r="N101">
            <v>8565.07</v>
          </cell>
          <cell r="O101">
            <v>8490.773000000001</v>
          </cell>
          <cell r="P101">
            <v>8446.0020000000004</v>
          </cell>
        </row>
        <row r="102">
          <cell r="B102">
            <v>1100</v>
          </cell>
          <cell r="C102">
            <v>636.478159322034</v>
          </cell>
          <cell r="D102">
            <v>634.29094915254257</v>
          </cell>
          <cell r="E102">
            <v>618.98047796610183</v>
          </cell>
          <cell r="F102">
            <v>662.72468135593226</v>
          </cell>
          <cell r="G102">
            <v>669.2863118644068</v>
          </cell>
          <cell r="H102">
            <v>667.09910169491525</v>
          </cell>
          <cell r="I102">
            <v>645.22699999999998</v>
          </cell>
          <cell r="J102">
            <v>652.65200000000004</v>
          </cell>
          <cell r="K102">
            <v>568.10800000000006</v>
          </cell>
          <cell r="L102">
            <v>530.79</v>
          </cell>
          <cell r="M102">
            <v>560.404</v>
          </cell>
          <cell r="N102">
            <v>519.49400000000003</v>
          </cell>
          <cell r="O102">
            <v>515.09199999999998</v>
          </cell>
          <cell r="P102">
            <v>457.68799999999999</v>
          </cell>
        </row>
        <row r="103">
          <cell r="B103">
            <v>1101</v>
          </cell>
          <cell r="C103">
            <v>4509.3770000000004</v>
          </cell>
          <cell r="D103">
            <v>4532.0820000000003</v>
          </cell>
          <cell r="E103">
            <v>4711.2929999999997</v>
          </cell>
          <cell r="F103">
            <v>4808.6580000000004</v>
          </cell>
          <cell r="G103">
            <v>4957</v>
          </cell>
          <cell r="H103">
            <v>4760</v>
          </cell>
          <cell r="I103">
            <v>5095</v>
          </cell>
          <cell r="J103">
            <v>5065</v>
          </cell>
          <cell r="K103">
            <v>5433.2849999999999</v>
          </cell>
          <cell r="L103">
            <v>5462.9490000000005</v>
          </cell>
          <cell r="M103">
            <v>5504.6729999999998</v>
          </cell>
          <cell r="N103">
            <v>5333.46</v>
          </cell>
          <cell r="O103">
            <v>5311.107</v>
          </cell>
          <cell r="P103">
            <v>5228.16</v>
          </cell>
        </row>
        <row r="104">
          <cell r="B104">
            <v>1102</v>
          </cell>
          <cell r="C104">
            <v>2331.9090000000001</v>
          </cell>
          <cell r="D104">
            <v>2377.9290000000001</v>
          </cell>
          <cell r="E104">
            <v>2341.12</v>
          </cell>
          <cell r="F104">
            <v>2498.877</v>
          </cell>
          <cell r="G104">
            <v>2526</v>
          </cell>
          <cell r="H104">
            <v>2471</v>
          </cell>
          <cell r="I104">
            <v>2452</v>
          </cell>
          <cell r="J104">
            <v>2328</v>
          </cell>
          <cell r="K104">
            <v>2468.8450000000003</v>
          </cell>
          <cell r="L104">
            <v>2495.9650000000001</v>
          </cell>
          <cell r="M104">
            <v>2443.3429999999998</v>
          </cell>
          <cell r="N104">
            <v>2379.66</v>
          </cell>
          <cell r="O104">
            <v>2360.8760000000002</v>
          </cell>
          <cell r="P104">
            <v>2360.92</v>
          </cell>
        </row>
        <row r="105">
          <cell r="B105">
            <v>1103</v>
          </cell>
          <cell r="C105">
            <v>1123.0630000000001</v>
          </cell>
          <cell r="D105">
            <v>1187.9580000000001</v>
          </cell>
          <cell r="E105">
            <v>1235.1690000000001</v>
          </cell>
          <cell r="F105">
            <v>1264.537</v>
          </cell>
          <cell r="G105">
            <v>1206</v>
          </cell>
          <cell r="H105">
            <v>1154</v>
          </cell>
          <cell r="I105">
            <v>1186</v>
          </cell>
          <cell r="J105">
            <v>1080</v>
          </cell>
          <cell r="K105">
            <v>1084.954</v>
          </cell>
          <cell r="L105">
            <v>1095.0730000000001</v>
          </cell>
          <cell r="M105">
            <v>1022.599</v>
          </cell>
          <cell r="N105">
            <v>990.23599999999999</v>
          </cell>
          <cell r="O105">
            <v>1002.259</v>
          </cell>
          <cell r="P105">
            <v>964.24599999999998</v>
          </cell>
        </row>
        <row r="106">
          <cell r="B106">
            <v>1104</v>
          </cell>
          <cell r="C106">
            <v>3550.252</v>
          </cell>
          <cell r="D106">
            <v>4068.5210000000002</v>
          </cell>
          <cell r="E106">
            <v>4013.7559999999999</v>
          </cell>
          <cell r="F106">
            <v>4035.5160000000001</v>
          </cell>
          <cell r="G106">
            <v>4179</v>
          </cell>
          <cell r="H106">
            <v>4156</v>
          </cell>
          <cell r="I106">
            <v>4204</v>
          </cell>
          <cell r="J106">
            <v>4178</v>
          </cell>
          <cell r="K106">
            <v>4243.491</v>
          </cell>
          <cell r="L106">
            <v>4380.2939999999999</v>
          </cell>
          <cell r="M106">
            <v>4381.1530000000002</v>
          </cell>
          <cell r="N106">
            <v>4137.6019999999999</v>
          </cell>
          <cell r="O106">
            <v>4225.5600000000004</v>
          </cell>
          <cell r="P106">
            <v>4152.2870000000003</v>
          </cell>
        </row>
        <row r="107">
          <cell r="B107">
            <v>1105</v>
          </cell>
          <cell r="C107">
            <v>815.88</v>
          </cell>
          <cell r="D107">
            <v>821.101</v>
          </cell>
          <cell r="E107">
            <v>862.59400000000005</v>
          </cell>
          <cell r="F107">
            <v>834.93299999999999</v>
          </cell>
          <cell r="G107">
            <v>865</v>
          </cell>
          <cell r="H107">
            <v>908</v>
          </cell>
          <cell r="I107">
            <v>891</v>
          </cell>
          <cell r="J107">
            <v>862</v>
          </cell>
          <cell r="K107">
            <v>922.947</v>
          </cell>
          <cell r="L107">
            <v>891.84</v>
          </cell>
          <cell r="M107">
            <v>879.096</v>
          </cell>
          <cell r="N107">
            <v>860.81100000000004</v>
          </cell>
          <cell r="O107">
            <v>853.66399999999999</v>
          </cell>
          <cell r="P107">
            <v>880.08400000000006</v>
          </cell>
        </row>
        <row r="108">
          <cell r="B108">
            <v>1106</v>
          </cell>
          <cell r="C108">
            <v>2020.825</v>
          </cell>
          <cell r="D108">
            <v>2129.259</v>
          </cell>
          <cell r="E108">
            <v>2178.6880000000001</v>
          </cell>
          <cell r="F108">
            <v>2120.9760000000001</v>
          </cell>
          <cell r="G108">
            <v>2179</v>
          </cell>
          <cell r="H108">
            <v>2388</v>
          </cell>
          <cell r="I108">
            <v>2180</v>
          </cell>
          <cell r="J108">
            <v>2322</v>
          </cell>
          <cell r="K108">
            <v>2227.2190000000001</v>
          </cell>
          <cell r="L108">
            <v>2442.5639999999999</v>
          </cell>
          <cell r="M108">
            <v>2477.3620000000001</v>
          </cell>
          <cell r="N108">
            <v>2365.7759999999998</v>
          </cell>
          <cell r="O108">
            <v>2441.547</v>
          </cell>
          <cell r="P108">
            <v>2417.9630000000002</v>
          </cell>
        </row>
        <row r="109">
          <cell r="B109">
            <v>1107</v>
          </cell>
          <cell r="C109">
            <v>4056.6669999999999</v>
          </cell>
          <cell r="D109">
            <v>3735.701</v>
          </cell>
          <cell r="E109">
            <v>3887.846</v>
          </cell>
          <cell r="F109">
            <v>4022.1040000000003</v>
          </cell>
          <cell r="G109">
            <v>3808</v>
          </cell>
          <cell r="H109">
            <v>3963</v>
          </cell>
          <cell r="I109">
            <v>3914</v>
          </cell>
          <cell r="J109">
            <v>3862</v>
          </cell>
          <cell r="K109">
            <v>3964.1489999999999</v>
          </cell>
          <cell r="L109">
            <v>3854.6210000000001</v>
          </cell>
          <cell r="M109">
            <v>3892.808</v>
          </cell>
          <cell r="N109">
            <v>3752.9500000000003</v>
          </cell>
          <cell r="O109">
            <v>3757.4960000000001</v>
          </cell>
          <cell r="P109">
            <v>3767.41</v>
          </cell>
        </row>
        <row r="110">
          <cell r="B110">
            <v>1108</v>
          </cell>
          <cell r="C110">
            <v>311.81200000000001</v>
          </cell>
          <cell r="D110">
            <v>297.58800000000002</v>
          </cell>
          <cell r="E110">
            <v>350.26</v>
          </cell>
          <cell r="F110">
            <v>358.20100000000002</v>
          </cell>
          <cell r="G110">
            <v>326</v>
          </cell>
          <cell r="H110">
            <v>327</v>
          </cell>
          <cell r="I110">
            <v>355</v>
          </cell>
          <cell r="J110">
            <v>346</v>
          </cell>
          <cell r="K110">
            <v>348.95600000000002</v>
          </cell>
          <cell r="L110">
            <v>325.46699999999998</v>
          </cell>
          <cell r="M110">
            <v>325.10700000000003</v>
          </cell>
          <cell r="N110">
            <v>329.83199999999999</v>
          </cell>
          <cell r="O110">
            <v>326.98599999999999</v>
          </cell>
          <cell r="P110">
            <v>321.93599999999998</v>
          </cell>
        </row>
        <row r="111">
          <cell r="B111">
            <v>1109</v>
          </cell>
          <cell r="C111">
            <v>1381.0160000000001</v>
          </cell>
          <cell r="D111">
            <v>1530.277</v>
          </cell>
          <cell r="E111">
            <v>1692.55</v>
          </cell>
          <cell r="F111">
            <v>1525.424</v>
          </cell>
          <cell r="G111">
            <v>1566</v>
          </cell>
          <cell r="H111">
            <v>1589</v>
          </cell>
          <cell r="I111">
            <v>1590</v>
          </cell>
          <cell r="J111">
            <v>1611</v>
          </cell>
          <cell r="K111">
            <v>1702.326</v>
          </cell>
          <cell r="L111">
            <v>1681.9</v>
          </cell>
          <cell r="M111">
            <v>1725.538</v>
          </cell>
          <cell r="N111">
            <v>1705.1759999999999</v>
          </cell>
          <cell r="O111">
            <v>1706.7139999999999</v>
          </cell>
          <cell r="P111">
            <v>1763.038</v>
          </cell>
        </row>
        <row r="112">
          <cell r="B112">
            <v>1110</v>
          </cell>
          <cell r="C112">
            <v>2700.6509999999998</v>
          </cell>
          <cell r="D112">
            <v>2807.933</v>
          </cell>
          <cell r="E112">
            <v>2788.9250000000002</v>
          </cell>
          <cell r="F112">
            <v>2904.085</v>
          </cell>
          <cell r="G112">
            <v>2986</v>
          </cell>
          <cell r="H112">
            <v>2834</v>
          </cell>
          <cell r="I112">
            <v>3044</v>
          </cell>
          <cell r="J112">
            <v>2947</v>
          </cell>
          <cell r="K112">
            <v>2986.8830000000003</v>
          </cell>
          <cell r="L112">
            <v>3181.16</v>
          </cell>
          <cell r="M112">
            <v>3120.375</v>
          </cell>
          <cell r="N112">
            <v>2972.2870000000003</v>
          </cell>
          <cell r="O112">
            <v>3009.14</v>
          </cell>
          <cell r="P112">
            <v>2949.703</v>
          </cell>
        </row>
        <row r="113">
          <cell r="B113">
            <v>1111</v>
          </cell>
          <cell r="C113">
            <v>511.065</v>
          </cell>
          <cell r="D113">
            <v>523.57299999999998</v>
          </cell>
          <cell r="E113">
            <v>512.90899999999999</v>
          </cell>
          <cell r="F113">
            <v>532.09699999999998</v>
          </cell>
          <cell r="G113">
            <v>505</v>
          </cell>
          <cell r="H113">
            <v>551</v>
          </cell>
          <cell r="I113">
            <v>528</v>
          </cell>
          <cell r="J113">
            <v>497</v>
          </cell>
          <cell r="K113">
            <v>512.48099999999999</v>
          </cell>
          <cell r="L113">
            <v>551.39300000000003</v>
          </cell>
          <cell r="M113">
            <v>570.35800000000006</v>
          </cell>
          <cell r="N113">
            <v>554.38</v>
          </cell>
          <cell r="O113">
            <v>573.64300000000003</v>
          </cell>
          <cell r="P113">
            <v>584.83299999999997</v>
          </cell>
        </row>
        <row r="114">
          <cell r="B114">
            <v>1112</v>
          </cell>
          <cell r="C114">
            <v>9344.5419999999995</v>
          </cell>
          <cell r="D114">
            <v>9712.7870000000003</v>
          </cell>
          <cell r="E114">
            <v>9587.0460000000003</v>
          </cell>
          <cell r="F114">
            <v>10122.878000000001</v>
          </cell>
          <cell r="G114">
            <v>10108</v>
          </cell>
          <cell r="H114">
            <v>10021</v>
          </cell>
          <cell r="I114">
            <v>10036</v>
          </cell>
          <cell r="J114">
            <v>9907</v>
          </cell>
          <cell r="K114">
            <v>10082.623</v>
          </cell>
          <cell r="L114">
            <v>10347.32</v>
          </cell>
          <cell r="M114">
            <v>10474.654</v>
          </cell>
          <cell r="N114">
            <v>10018.227000000001</v>
          </cell>
          <cell r="O114">
            <v>9995.0540000000001</v>
          </cell>
          <cell r="P114">
            <v>9992.755000000001</v>
          </cell>
        </row>
        <row r="115">
          <cell r="B115">
            <v>1113</v>
          </cell>
          <cell r="C115">
            <v>1240.9929999999999</v>
          </cell>
          <cell r="D115">
            <v>1706.348</v>
          </cell>
          <cell r="E115">
            <v>1521.298</v>
          </cell>
          <cell r="F115">
            <v>1495.2070000000001</v>
          </cell>
          <cell r="G115">
            <v>1528</v>
          </cell>
          <cell r="H115">
            <v>1530</v>
          </cell>
          <cell r="I115">
            <v>1556</v>
          </cell>
          <cell r="J115">
            <v>1528</v>
          </cell>
          <cell r="K115">
            <v>1503.133</v>
          </cell>
          <cell r="L115">
            <v>1427.0940000000001</v>
          </cell>
          <cell r="M115">
            <v>1502.9580000000001</v>
          </cell>
          <cell r="N115">
            <v>1419.047</v>
          </cell>
          <cell r="O115">
            <v>1389.817</v>
          </cell>
          <cell r="P115">
            <v>1363.2660000000001</v>
          </cell>
        </row>
        <row r="116">
          <cell r="B116">
            <v>1114</v>
          </cell>
          <cell r="C116">
            <v>841.15200000000004</v>
          </cell>
          <cell r="D116">
            <v>851.99400000000003</v>
          </cell>
          <cell r="E116">
            <v>901.08199999999999</v>
          </cell>
          <cell r="F116">
            <v>901.19400000000007</v>
          </cell>
          <cell r="G116">
            <v>884</v>
          </cell>
          <cell r="H116">
            <v>886</v>
          </cell>
          <cell r="I116">
            <v>855</v>
          </cell>
          <cell r="J116">
            <v>822</v>
          </cell>
          <cell r="K116">
            <v>819.95799999999997</v>
          </cell>
          <cell r="L116">
            <v>827.18600000000004</v>
          </cell>
          <cell r="M116">
            <v>846.048</v>
          </cell>
          <cell r="N116">
            <v>808.7</v>
          </cell>
          <cell r="O116">
            <v>791.70400000000006</v>
          </cell>
          <cell r="P116">
            <v>780.68600000000004</v>
          </cell>
        </row>
        <row r="117">
          <cell r="B117">
            <v>1115</v>
          </cell>
          <cell r="C117">
            <v>13825.271000000001</v>
          </cell>
          <cell r="D117">
            <v>17303.852999999999</v>
          </cell>
          <cell r="E117">
            <v>15824.206</v>
          </cell>
          <cell r="F117">
            <v>16108.901</v>
          </cell>
          <cell r="G117">
            <v>17137</v>
          </cell>
          <cell r="H117">
            <v>16267</v>
          </cell>
          <cell r="I117">
            <v>17066</v>
          </cell>
          <cell r="J117">
            <v>16349</v>
          </cell>
          <cell r="K117">
            <v>17616.225999999999</v>
          </cell>
          <cell r="L117">
            <v>18081.152000000002</v>
          </cell>
          <cell r="M117">
            <v>17977.514999999999</v>
          </cell>
          <cell r="N117">
            <v>17498.719000000001</v>
          </cell>
          <cell r="O117">
            <v>17489.695</v>
          </cell>
          <cell r="P117">
            <v>17382.3</v>
          </cell>
        </row>
        <row r="118">
          <cell r="B118">
            <v>1116</v>
          </cell>
          <cell r="C118">
            <v>2478.92</v>
          </cell>
          <cell r="D118">
            <v>2717.357</v>
          </cell>
          <cell r="E118">
            <v>2651.14</v>
          </cell>
          <cell r="F118">
            <v>2817.0360000000001</v>
          </cell>
          <cell r="G118">
            <v>2974</v>
          </cell>
          <cell r="H118">
            <v>3025</v>
          </cell>
          <cell r="I118">
            <v>3267</v>
          </cell>
          <cell r="J118">
            <v>3286</v>
          </cell>
          <cell r="K118">
            <v>3645.1710000000003</v>
          </cell>
          <cell r="L118">
            <v>3877.596</v>
          </cell>
          <cell r="M118">
            <v>4233.0230000000001</v>
          </cell>
          <cell r="N118">
            <v>4237.9719999999998</v>
          </cell>
          <cell r="O118">
            <v>4340.9740000000002</v>
          </cell>
          <cell r="P118">
            <v>4453.1639999999998</v>
          </cell>
        </row>
        <row r="119">
          <cell r="B119">
            <v>1117</v>
          </cell>
          <cell r="C119">
            <v>1204.0140000000001</v>
          </cell>
          <cell r="D119">
            <v>1235.0170000000001</v>
          </cell>
          <cell r="E119">
            <v>1248.3140000000001</v>
          </cell>
          <cell r="F119">
            <v>1467.6420000000001</v>
          </cell>
          <cell r="G119">
            <v>1136</v>
          </cell>
          <cell r="H119">
            <v>1218</v>
          </cell>
          <cell r="I119">
            <v>1248</v>
          </cell>
          <cell r="J119">
            <v>1124</v>
          </cell>
          <cell r="K119">
            <v>1103.5350000000001</v>
          </cell>
          <cell r="L119">
            <v>1126.1200000000001</v>
          </cell>
          <cell r="M119">
            <v>1134.827</v>
          </cell>
          <cell r="N119">
            <v>1042.4950000000001</v>
          </cell>
          <cell r="O119">
            <v>1016.8670000000001</v>
          </cell>
          <cell r="P119">
            <v>982.60800000000006</v>
          </cell>
        </row>
        <row r="120">
          <cell r="B120">
            <v>1118</v>
          </cell>
          <cell r="C120">
            <v>434.68200000000002</v>
          </cell>
          <cell r="D120">
            <v>562.33299999999997</v>
          </cell>
          <cell r="E120">
            <v>460.16800000000001</v>
          </cell>
          <cell r="F120">
            <v>493.75299999999999</v>
          </cell>
          <cell r="G120">
            <v>502</v>
          </cell>
          <cell r="H120">
            <v>529</v>
          </cell>
          <cell r="I120">
            <v>552</v>
          </cell>
          <cell r="J120">
            <v>497</v>
          </cell>
          <cell r="K120">
            <v>485.53000000000003</v>
          </cell>
          <cell r="L120">
            <v>495.45100000000002</v>
          </cell>
          <cell r="M120">
            <v>475.11500000000001</v>
          </cell>
          <cell r="N120">
            <v>461.678</v>
          </cell>
          <cell r="O120">
            <v>476.23</v>
          </cell>
          <cell r="P120">
            <v>457.45</v>
          </cell>
        </row>
        <row r="121">
          <cell r="B121">
            <v>1119</v>
          </cell>
          <cell r="C121">
            <v>872.60300000000007</v>
          </cell>
          <cell r="D121">
            <v>944.98</v>
          </cell>
          <cell r="E121">
            <v>938.20699999999999</v>
          </cell>
          <cell r="F121">
            <v>1047.7350000000001</v>
          </cell>
          <cell r="G121">
            <v>985</v>
          </cell>
          <cell r="H121">
            <v>983</v>
          </cell>
          <cell r="I121">
            <v>1019</v>
          </cell>
          <cell r="J121">
            <v>1024</v>
          </cell>
          <cell r="K121">
            <v>1050.7830000000001</v>
          </cell>
          <cell r="L121">
            <v>1088.7439999999999</v>
          </cell>
          <cell r="M121">
            <v>1112.6000000000001</v>
          </cell>
          <cell r="N121">
            <v>1062.3620000000001</v>
          </cell>
          <cell r="O121">
            <v>1061.4280000000001</v>
          </cell>
          <cell r="P121">
            <v>1039.758</v>
          </cell>
        </row>
        <row r="122">
          <cell r="B122">
            <v>1120</v>
          </cell>
          <cell r="C122">
            <v>36661.506000000001</v>
          </cell>
          <cell r="D122">
            <v>36402.313999999998</v>
          </cell>
          <cell r="E122">
            <v>35636.656999999999</v>
          </cell>
          <cell r="F122">
            <v>37453.963000000003</v>
          </cell>
          <cell r="G122">
            <v>37201.097000000002</v>
          </cell>
          <cell r="H122">
            <v>37386.092000000004</v>
          </cell>
          <cell r="I122">
            <v>37228.832999999999</v>
          </cell>
          <cell r="J122">
            <v>37049.118000000002</v>
          </cell>
          <cell r="K122">
            <v>37515.184999999998</v>
          </cell>
          <cell r="L122">
            <v>38203.057000000001</v>
          </cell>
          <cell r="M122">
            <v>38247.906999999999</v>
          </cell>
          <cell r="N122">
            <v>37306.536</v>
          </cell>
          <cell r="O122">
            <v>37674.868999999999</v>
          </cell>
          <cell r="P122">
            <v>33378.328999999998</v>
          </cell>
        </row>
        <row r="123">
          <cell r="B123">
            <v>1121</v>
          </cell>
          <cell r="C123">
            <v>61.492405797101434</v>
          </cell>
          <cell r="D123">
            <v>59.656811594202885</v>
          </cell>
          <cell r="E123">
            <v>55.985623188405796</v>
          </cell>
          <cell r="F123">
            <v>65.163594202898551</v>
          </cell>
          <cell r="G123">
            <v>63.328000000000003</v>
          </cell>
          <cell r="H123">
            <v>66.558999999999997</v>
          </cell>
          <cell r="I123">
            <v>52.975000000000001</v>
          </cell>
          <cell r="J123">
            <v>47.472000000000001</v>
          </cell>
          <cell r="K123">
            <v>62.725000000000001</v>
          </cell>
          <cell r="L123">
            <v>80.501999999999995</v>
          </cell>
          <cell r="M123">
            <v>75.594999999999999</v>
          </cell>
          <cell r="N123">
            <v>60.166000000000004</v>
          </cell>
          <cell r="O123">
            <v>59.448999999999998</v>
          </cell>
          <cell r="P123">
            <v>77.234999999999999</v>
          </cell>
        </row>
        <row r="124">
          <cell r="B124">
            <v>1122</v>
          </cell>
          <cell r="C124">
            <v>674.23400000000004</v>
          </cell>
          <cell r="D124">
            <v>699.82400000000007</v>
          </cell>
          <cell r="E124">
            <v>681.48500000000001</v>
          </cell>
          <cell r="F124">
            <v>704.36699999999996</v>
          </cell>
          <cell r="G124">
            <v>670</v>
          </cell>
          <cell r="H124">
            <v>706</v>
          </cell>
          <cell r="I124">
            <v>725</v>
          </cell>
          <cell r="J124">
            <v>758</v>
          </cell>
          <cell r="K124">
            <v>778.10500000000002</v>
          </cell>
          <cell r="L124">
            <v>793.44</v>
          </cell>
          <cell r="M124">
            <v>818.21199999999999</v>
          </cell>
          <cell r="N124">
            <v>779.36300000000006</v>
          </cell>
          <cell r="O124">
            <v>783.62700000000007</v>
          </cell>
          <cell r="P124">
            <v>781.15</v>
          </cell>
        </row>
        <row r="125">
          <cell r="B125">
            <v>1123</v>
          </cell>
          <cell r="C125">
            <v>393.72800000000001</v>
          </cell>
          <cell r="D125">
            <v>386.48900000000003</v>
          </cell>
          <cell r="E125">
            <v>404.21800000000002</v>
          </cell>
          <cell r="F125">
            <v>392.30099999999999</v>
          </cell>
          <cell r="G125">
            <v>443</v>
          </cell>
          <cell r="H125">
            <v>404</v>
          </cell>
          <cell r="I125">
            <v>414</v>
          </cell>
          <cell r="J125">
            <v>399</v>
          </cell>
          <cell r="K125">
            <v>398.50600000000003</v>
          </cell>
          <cell r="L125">
            <v>419.399</v>
          </cell>
          <cell r="M125">
            <v>401.98099999999999</v>
          </cell>
          <cell r="N125">
            <v>389.98</v>
          </cell>
          <cell r="O125">
            <v>397.44100000000003</v>
          </cell>
          <cell r="P125">
            <v>403.76400000000001</v>
          </cell>
        </row>
        <row r="126">
          <cell r="B126">
            <v>1124</v>
          </cell>
          <cell r="C126">
            <v>457.36500000000001</v>
          </cell>
          <cell r="D126">
            <v>491.988</v>
          </cell>
          <cell r="E126">
            <v>502.79399999999998</v>
          </cell>
          <cell r="F126">
            <v>492.197</v>
          </cell>
          <cell r="G126">
            <v>527</v>
          </cell>
          <cell r="H126">
            <v>597</v>
          </cell>
          <cell r="I126">
            <v>527</v>
          </cell>
          <cell r="J126">
            <v>509</v>
          </cell>
          <cell r="K126">
            <v>525.77099999999996</v>
          </cell>
          <cell r="L126">
            <v>534.06299999999999</v>
          </cell>
          <cell r="M126">
            <v>534.68500000000006</v>
          </cell>
          <cell r="N126">
            <v>509.63400000000001</v>
          </cell>
          <cell r="O126">
            <v>506.01499999999999</v>
          </cell>
          <cell r="P126">
            <v>528.43200000000002</v>
          </cell>
        </row>
        <row r="127">
          <cell r="B127">
            <v>1125</v>
          </cell>
          <cell r="C127">
            <v>27125.87</v>
          </cell>
          <cell r="D127">
            <v>28045.917000000001</v>
          </cell>
          <cell r="E127">
            <v>27676.355</v>
          </cell>
          <cell r="F127">
            <v>27949.153000000002</v>
          </cell>
          <cell r="G127">
            <v>27988</v>
          </cell>
          <cell r="H127">
            <v>30397</v>
          </cell>
          <cell r="I127">
            <v>27406</v>
          </cell>
          <cell r="J127">
            <v>27312</v>
          </cell>
          <cell r="K127">
            <v>27974.486000000001</v>
          </cell>
          <cell r="L127">
            <v>28058.067999999999</v>
          </cell>
          <cell r="M127">
            <v>28314.366000000002</v>
          </cell>
          <cell r="N127">
            <v>26776.358</v>
          </cell>
          <cell r="O127">
            <v>26524.275000000001</v>
          </cell>
          <cell r="P127">
            <v>26250.73</v>
          </cell>
        </row>
        <row r="128">
          <cell r="B128">
            <v>1126</v>
          </cell>
          <cell r="C128">
            <v>1297.3779999999999</v>
          </cell>
          <cell r="D128">
            <v>1406.5250000000001</v>
          </cell>
          <cell r="E128">
            <v>1419.491</v>
          </cell>
          <cell r="F128">
            <v>1498.058</v>
          </cell>
          <cell r="G128">
            <v>1438</v>
          </cell>
          <cell r="H128">
            <v>1575</v>
          </cell>
          <cell r="I128">
            <v>1647</v>
          </cell>
          <cell r="J128">
            <v>1691</v>
          </cell>
          <cell r="K128">
            <v>1666.8109999999999</v>
          </cell>
          <cell r="L128">
            <v>1812.855</v>
          </cell>
          <cell r="M128">
            <v>1888.673</v>
          </cell>
          <cell r="N128">
            <v>1871.6369999999999</v>
          </cell>
          <cell r="O128">
            <v>1860.4159999999999</v>
          </cell>
          <cell r="P128">
            <v>1831.634</v>
          </cell>
        </row>
        <row r="129">
          <cell r="B129">
            <v>1127</v>
          </cell>
          <cell r="C129">
            <v>6647.183</v>
          </cell>
          <cell r="D129">
            <v>6506.1419999999998</v>
          </cell>
          <cell r="E129">
            <v>6592.5370000000003</v>
          </cell>
          <cell r="F129">
            <v>6744.4070000000002</v>
          </cell>
          <cell r="G129">
            <v>6728</v>
          </cell>
          <cell r="H129">
            <v>7061</v>
          </cell>
          <cell r="I129">
            <v>7315</v>
          </cell>
          <cell r="J129">
            <v>7451</v>
          </cell>
          <cell r="K129">
            <v>7755.3289999999997</v>
          </cell>
          <cell r="L129">
            <v>8605.6139999999996</v>
          </cell>
          <cell r="M129">
            <v>8940.9740000000002</v>
          </cell>
          <cell r="N129">
            <v>8863.3469999999998</v>
          </cell>
          <cell r="O129">
            <v>9052.241</v>
          </cell>
          <cell r="P129">
            <v>8999.6239999999998</v>
          </cell>
        </row>
        <row r="130">
          <cell r="B130">
            <v>1128</v>
          </cell>
          <cell r="C130">
            <v>5853.1779999999999</v>
          </cell>
          <cell r="D130">
            <v>5610.5619999999999</v>
          </cell>
          <cell r="E130">
            <v>5876.2570000000005</v>
          </cell>
          <cell r="F130">
            <v>6084.0870000000004</v>
          </cell>
          <cell r="G130">
            <v>5916</v>
          </cell>
          <cell r="H130">
            <v>5955</v>
          </cell>
          <cell r="I130">
            <v>6029</v>
          </cell>
          <cell r="J130">
            <v>5811</v>
          </cell>
          <cell r="K130">
            <v>5978.5889999999999</v>
          </cell>
          <cell r="L130">
            <v>6090.0789999999997</v>
          </cell>
          <cell r="M130">
            <v>6088.53</v>
          </cell>
          <cell r="N130">
            <v>5782.5140000000001</v>
          </cell>
          <cell r="O130">
            <v>5709.06</v>
          </cell>
          <cell r="P130">
            <v>5786.6509999999998</v>
          </cell>
        </row>
        <row r="131">
          <cell r="B131">
            <v>1129</v>
          </cell>
          <cell r="C131">
            <v>1412.521</v>
          </cell>
          <cell r="D131">
            <v>1510.2629999999999</v>
          </cell>
          <cell r="E131">
            <v>1554.3530000000001</v>
          </cell>
          <cell r="F131">
            <v>1654.1580000000001</v>
          </cell>
          <cell r="G131">
            <v>1696</v>
          </cell>
          <cell r="H131">
            <v>1629</v>
          </cell>
          <cell r="I131">
            <v>1667</v>
          </cell>
          <cell r="J131">
            <v>1693</v>
          </cell>
          <cell r="K131">
            <v>1793.932</v>
          </cell>
          <cell r="L131">
            <v>1894.2809999999999</v>
          </cell>
          <cell r="M131">
            <v>1812.3</v>
          </cell>
          <cell r="N131">
            <v>1765.144</v>
          </cell>
          <cell r="O131">
            <v>1762.182</v>
          </cell>
          <cell r="P131">
            <v>1753.4490000000001</v>
          </cell>
        </row>
        <row r="132">
          <cell r="B132">
            <v>1130</v>
          </cell>
          <cell r="C132">
            <v>11704.555</v>
          </cell>
          <cell r="D132">
            <v>11536.012000000001</v>
          </cell>
          <cell r="E132">
            <v>11778.148000000001</v>
          </cell>
          <cell r="F132">
            <v>11926.157000000001</v>
          </cell>
          <cell r="G132">
            <v>12509.737999999999</v>
          </cell>
          <cell r="H132">
            <v>12911.536</v>
          </cell>
          <cell r="I132">
            <v>13469.81</v>
          </cell>
          <cell r="J132">
            <v>13996.825000000001</v>
          </cell>
          <cell r="K132">
            <v>14738.39</v>
          </cell>
          <cell r="L132">
            <v>15437.577000000001</v>
          </cell>
          <cell r="M132">
            <v>16282.929</v>
          </cell>
          <cell r="N132">
            <v>16059.791999999999</v>
          </cell>
          <cell r="O132">
            <v>16298.145</v>
          </cell>
          <cell r="P132">
            <v>16047.203</v>
          </cell>
        </row>
        <row r="133">
          <cell r="B133">
            <v>1131</v>
          </cell>
          <cell r="C133">
            <v>373.858</v>
          </cell>
          <cell r="D133">
            <v>451.221</v>
          </cell>
          <cell r="E133">
            <v>453.166</v>
          </cell>
          <cell r="F133">
            <v>440.68900000000002</v>
          </cell>
          <cell r="G133">
            <v>376</v>
          </cell>
          <cell r="H133">
            <v>407</v>
          </cell>
          <cell r="I133">
            <v>422</v>
          </cell>
          <cell r="J133">
            <v>410</v>
          </cell>
          <cell r="K133">
            <v>407.072</v>
          </cell>
          <cell r="L133">
            <v>405.42900000000003</v>
          </cell>
          <cell r="M133">
            <v>414.25799999999998</v>
          </cell>
          <cell r="N133">
            <v>410.911</v>
          </cell>
          <cell r="O133">
            <v>423.601</v>
          </cell>
          <cell r="P133">
            <v>366.40300000000002</v>
          </cell>
        </row>
        <row r="134">
          <cell r="B134">
            <v>1132</v>
          </cell>
          <cell r="C134">
            <v>2072.404</v>
          </cell>
          <cell r="D134">
            <v>2017.326</v>
          </cell>
          <cell r="E134">
            <v>2158.1860000000001</v>
          </cell>
          <cell r="F134">
            <v>2153.625</v>
          </cell>
          <cell r="G134">
            <v>2166</v>
          </cell>
          <cell r="H134">
            <v>2195</v>
          </cell>
          <cell r="I134">
            <v>2190</v>
          </cell>
          <cell r="J134">
            <v>2159</v>
          </cell>
          <cell r="K134">
            <v>2165.66</v>
          </cell>
          <cell r="L134">
            <v>2196.5630000000001</v>
          </cell>
          <cell r="M134">
            <v>2262.4360000000001</v>
          </cell>
          <cell r="N134">
            <v>2159.1219999999998</v>
          </cell>
          <cell r="O134">
            <v>2116.8850000000002</v>
          </cell>
          <cell r="P134">
            <v>2111.7040000000002</v>
          </cell>
        </row>
        <row r="135">
          <cell r="B135">
            <v>1133</v>
          </cell>
          <cell r="C135">
            <v>571.745</v>
          </cell>
          <cell r="D135">
            <v>494.53500000000003</v>
          </cell>
          <cell r="E135">
            <v>525.88700000000006</v>
          </cell>
          <cell r="F135">
            <v>536.31399999999996</v>
          </cell>
          <cell r="G135">
            <v>535</v>
          </cell>
          <cell r="H135">
            <v>537</v>
          </cell>
          <cell r="I135">
            <v>519</v>
          </cell>
          <cell r="J135">
            <v>508</v>
          </cell>
          <cell r="K135">
            <v>526.93700000000001</v>
          </cell>
          <cell r="L135">
            <v>535.50099999999998</v>
          </cell>
          <cell r="M135">
            <v>551.70500000000004</v>
          </cell>
          <cell r="N135">
            <v>532.99</v>
          </cell>
          <cell r="O135">
            <v>533.05500000000006</v>
          </cell>
          <cell r="P135">
            <v>532.77300000000002</v>
          </cell>
        </row>
        <row r="136">
          <cell r="B136">
            <v>1134</v>
          </cell>
          <cell r="C136">
            <v>2735.471</v>
          </cell>
          <cell r="D136">
            <v>2642.8240000000001</v>
          </cell>
          <cell r="E136">
            <v>2640.3330000000001</v>
          </cell>
          <cell r="F136">
            <v>2822.0210000000002</v>
          </cell>
          <cell r="G136">
            <v>2825.386</v>
          </cell>
          <cell r="H136">
            <v>2780.3670000000002</v>
          </cell>
          <cell r="I136">
            <v>2748.3409999999999</v>
          </cell>
          <cell r="J136">
            <v>2585.1880000000001</v>
          </cell>
          <cell r="K136">
            <v>2561.0770000000002</v>
          </cell>
          <cell r="L136">
            <v>2601.8000000000002</v>
          </cell>
          <cell r="M136">
            <v>2630.2820000000002</v>
          </cell>
          <cell r="N136">
            <v>2475.0750000000003</v>
          </cell>
          <cell r="O136">
            <v>2349.9090000000001</v>
          </cell>
          <cell r="P136">
            <v>2121.277</v>
          </cell>
        </row>
        <row r="137">
          <cell r="B137">
            <v>1135</v>
          </cell>
          <cell r="C137">
            <v>1522.0650000000001</v>
          </cell>
          <cell r="D137">
            <v>1539.32</v>
          </cell>
          <cell r="E137">
            <v>1617.296</v>
          </cell>
          <cell r="F137">
            <v>1564.646</v>
          </cell>
          <cell r="G137">
            <v>1599</v>
          </cell>
          <cell r="H137">
            <v>1604</v>
          </cell>
          <cell r="I137">
            <v>1706</v>
          </cell>
          <cell r="J137">
            <v>1648</v>
          </cell>
          <cell r="K137">
            <v>1728.556</v>
          </cell>
          <cell r="L137">
            <v>1831.76</v>
          </cell>
          <cell r="M137">
            <v>1791.1790000000001</v>
          </cell>
          <cell r="N137">
            <v>1799.9360000000001</v>
          </cell>
          <cell r="O137">
            <v>1790.9590000000001</v>
          </cell>
          <cell r="P137">
            <v>1858.271</v>
          </cell>
        </row>
        <row r="138">
          <cell r="B138">
            <v>1136</v>
          </cell>
          <cell r="C138">
            <v>957.23199999999997</v>
          </cell>
          <cell r="D138">
            <v>1022.895</v>
          </cell>
          <cell r="E138">
            <v>1055.577</v>
          </cell>
          <cell r="F138">
            <v>1127.42</v>
          </cell>
          <cell r="G138">
            <v>1190</v>
          </cell>
          <cell r="H138">
            <v>1062</v>
          </cell>
          <cell r="I138">
            <v>1114</v>
          </cell>
          <cell r="J138">
            <v>1098</v>
          </cell>
          <cell r="K138">
            <v>1148.192</v>
          </cell>
          <cell r="L138">
            <v>1151.7280000000001</v>
          </cell>
          <cell r="M138">
            <v>1156.2819999999999</v>
          </cell>
          <cell r="N138">
            <v>1129.5360000000001</v>
          </cell>
          <cell r="O138">
            <v>1156.329</v>
          </cell>
          <cell r="P138">
            <v>1131.827</v>
          </cell>
        </row>
        <row r="139">
          <cell r="B139">
            <v>1137</v>
          </cell>
          <cell r="C139">
            <v>1056.0309999999999</v>
          </cell>
          <cell r="D139">
            <v>1066.415</v>
          </cell>
          <cell r="E139">
            <v>1081.164</v>
          </cell>
          <cell r="F139">
            <v>1133.5319999999999</v>
          </cell>
          <cell r="G139">
            <v>1166</v>
          </cell>
          <cell r="H139">
            <v>1226</v>
          </cell>
          <cell r="I139">
            <v>1154</v>
          </cell>
          <cell r="J139">
            <v>1141</v>
          </cell>
          <cell r="K139">
            <v>1085.3410000000001</v>
          </cell>
          <cell r="L139">
            <v>1147.2170000000001</v>
          </cell>
          <cell r="M139">
            <v>1244.3340000000001</v>
          </cell>
          <cell r="N139">
            <v>1185.4180000000001</v>
          </cell>
          <cell r="O139">
            <v>1249.777</v>
          </cell>
          <cell r="P139">
            <v>1214.7860000000001</v>
          </cell>
        </row>
        <row r="140">
          <cell r="B140">
            <v>1138</v>
          </cell>
          <cell r="C140">
            <v>407.56200000000001</v>
          </cell>
          <cell r="D140">
            <v>462.38200000000001</v>
          </cell>
          <cell r="E140">
            <v>433.97</v>
          </cell>
          <cell r="F140">
            <v>424.173</v>
          </cell>
          <cell r="G140">
            <v>420</v>
          </cell>
          <cell r="H140">
            <v>407</v>
          </cell>
          <cell r="I140">
            <v>449</v>
          </cell>
          <cell r="J140">
            <v>440</v>
          </cell>
          <cell r="K140">
            <v>415.77600000000001</v>
          </cell>
          <cell r="L140">
            <v>425.286</v>
          </cell>
          <cell r="M140">
            <v>422.88100000000003</v>
          </cell>
          <cell r="N140">
            <v>380.91800000000001</v>
          </cell>
          <cell r="O140">
            <v>389.971</v>
          </cell>
          <cell r="P140">
            <v>397.42599999999999</v>
          </cell>
        </row>
        <row r="141">
          <cell r="B141">
            <v>1139</v>
          </cell>
          <cell r="C141">
            <v>7882.4539999999997</v>
          </cell>
          <cell r="D141">
            <v>7924.518</v>
          </cell>
          <cell r="E141">
            <v>8031.3010000000004</v>
          </cell>
          <cell r="F141">
            <v>8010.866</v>
          </cell>
          <cell r="G141">
            <v>8151</v>
          </cell>
          <cell r="H141">
            <v>7971</v>
          </cell>
          <cell r="I141">
            <v>7900</v>
          </cell>
          <cell r="J141">
            <v>7777</v>
          </cell>
          <cell r="K141">
            <v>7883.8990000000003</v>
          </cell>
          <cell r="L141">
            <v>7969.6959999999999</v>
          </cell>
          <cell r="M141">
            <v>8046.076</v>
          </cell>
          <cell r="N141">
            <v>7700.3190000000004</v>
          </cell>
          <cell r="O141">
            <v>7560.1930000000002</v>
          </cell>
          <cell r="P141">
            <v>7547.9800000000005</v>
          </cell>
        </row>
        <row r="142">
          <cell r="B142">
            <v>1140</v>
          </cell>
          <cell r="C142">
            <v>456.02300000000002</v>
          </cell>
          <cell r="D142">
            <v>484.858</v>
          </cell>
          <cell r="E142">
            <v>488.34300000000002</v>
          </cell>
          <cell r="F142">
            <v>509.964</v>
          </cell>
          <cell r="G142">
            <v>489</v>
          </cell>
          <cell r="H142">
            <v>499</v>
          </cell>
          <cell r="I142">
            <v>515</v>
          </cell>
          <cell r="J142">
            <v>495</v>
          </cell>
          <cell r="K142">
            <v>504.04900000000004</v>
          </cell>
          <cell r="L142">
            <v>526.55200000000002</v>
          </cell>
          <cell r="M142">
            <v>569.34400000000005</v>
          </cell>
          <cell r="N142">
            <v>572.596</v>
          </cell>
          <cell r="O142">
            <v>566.48699999999997</v>
          </cell>
          <cell r="P142">
            <v>546.01800000000003</v>
          </cell>
        </row>
        <row r="143">
          <cell r="B143">
            <v>1141</v>
          </cell>
          <cell r="C143">
            <v>556.93200000000002</v>
          </cell>
          <cell r="D143">
            <v>533.64499999999998</v>
          </cell>
          <cell r="E143">
            <v>542.96</v>
          </cell>
          <cell r="F143">
            <v>553.53300000000002</v>
          </cell>
          <cell r="G143">
            <v>573</v>
          </cell>
          <cell r="H143">
            <v>592</v>
          </cell>
          <cell r="I143">
            <v>571</v>
          </cell>
          <cell r="J143">
            <v>565</v>
          </cell>
          <cell r="K143">
            <v>592.85800000000006</v>
          </cell>
          <cell r="L143">
            <v>598.57799999999997</v>
          </cell>
          <cell r="M143">
            <v>602.202</v>
          </cell>
          <cell r="N143">
            <v>583.58900000000006</v>
          </cell>
          <cell r="O143">
            <v>588.81899999999996</v>
          </cell>
          <cell r="P143">
            <v>586.01499999999999</v>
          </cell>
        </row>
        <row r="144">
          <cell r="B144">
            <v>1142</v>
          </cell>
          <cell r="C144">
            <v>1043.9549999999999</v>
          </cell>
          <cell r="D144">
            <v>1026.287</v>
          </cell>
          <cell r="E144">
            <v>1066.008</v>
          </cell>
          <cell r="F144">
            <v>1107.192</v>
          </cell>
          <cell r="G144">
            <v>1107</v>
          </cell>
          <cell r="H144">
            <v>1059</v>
          </cell>
          <cell r="I144">
            <v>1094</v>
          </cell>
          <cell r="J144">
            <v>1123</v>
          </cell>
          <cell r="K144">
            <v>1136.0899999999999</v>
          </cell>
          <cell r="L144">
            <v>1191.0520000000001</v>
          </cell>
          <cell r="M144">
            <v>1199.1369999999999</v>
          </cell>
          <cell r="N144">
            <v>1169.0620000000001</v>
          </cell>
          <cell r="O144">
            <v>1157.232</v>
          </cell>
          <cell r="P144">
            <v>1157.6559999999999</v>
          </cell>
        </row>
        <row r="145">
          <cell r="B145">
            <v>1143</v>
          </cell>
          <cell r="C145">
            <v>477.572</v>
          </cell>
          <cell r="D145">
            <v>510.113</v>
          </cell>
          <cell r="E145">
            <v>525.41100000000006</v>
          </cell>
          <cell r="F145">
            <v>531.91600000000005</v>
          </cell>
          <cell r="G145">
            <v>530</v>
          </cell>
          <cell r="H145">
            <v>563</v>
          </cell>
          <cell r="I145">
            <v>601</v>
          </cell>
          <cell r="J145">
            <v>557</v>
          </cell>
          <cell r="K145">
            <v>588.81600000000003</v>
          </cell>
          <cell r="L145">
            <v>582.85699999999997</v>
          </cell>
          <cell r="M145">
            <v>541.16499999999996</v>
          </cell>
          <cell r="N145">
            <v>542.04700000000003</v>
          </cell>
          <cell r="O145">
            <v>550.67399999999998</v>
          </cell>
          <cell r="P145">
            <v>535.54600000000005</v>
          </cell>
        </row>
        <row r="146">
          <cell r="B146">
            <v>1144</v>
          </cell>
          <cell r="C146">
            <v>1258.2760000000001</v>
          </cell>
          <cell r="D146">
            <v>1326.8240000000001</v>
          </cell>
          <cell r="E146">
            <v>1381.796</v>
          </cell>
          <cell r="F146">
            <v>1509.4880000000001</v>
          </cell>
          <cell r="G146">
            <v>1476</v>
          </cell>
          <cell r="H146">
            <v>1626</v>
          </cell>
          <cell r="I146">
            <v>1628</v>
          </cell>
          <cell r="J146">
            <v>1596</v>
          </cell>
          <cell r="K146">
            <v>1677.068</v>
          </cell>
          <cell r="L146">
            <v>1686.0219999999999</v>
          </cell>
          <cell r="M146">
            <v>1691.0150000000001</v>
          </cell>
          <cell r="N146">
            <v>1587.8440000000001</v>
          </cell>
          <cell r="O146">
            <v>1555.836</v>
          </cell>
          <cell r="P146">
            <v>1567.114</v>
          </cell>
        </row>
        <row r="147">
          <cell r="B147">
            <v>1145</v>
          </cell>
          <cell r="C147">
            <v>75.393000000000001</v>
          </cell>
          <cell r="D147">
            <v>71.27</v>
          </cell>
          <cell r="E147">
            <v>77.616</v>
          </cell>
          <cell r="F147">
            <v>82.667000000000002</v>
          </cell>
          <cell r="G147">
            <v>76</v>
          </cell>
          <cell r="H147">
            <v>77</v>
          </cell>
          <cell r="I147">
            <v>74</v>
          </cell>
          <cell r="J147">
            <v>74</v>
          </cell>
          <cell r="K147">
            <v>68.875</v>
          </cell>
          <cell r="L147">
            <v>74.914000000000001</v>
          </cell>
          <cell r="M147">
            <v>76.317999999999998</v>
          </cell>
          <cell r="N147">
            <v>79.94</v>
          </cell>
          <cell r="O147">
            <v>78.533000000000001</v>
          </cell>
          <cell r="P147">
            <v>74.031999999999996</v>
          </cell>
        </row>
        <row r="148">
          <cell r="B148">
            <v>1146</v>
          </cell>
          <cell r="C148">
            <v>4048.114</v>
          </cell>
          <cell r="D148">
            <v>3970.76</v>
          </cell>
          <cell r="E148">
            <v>4122.96</v>
          </cell>
          <cell r="F148">
            <v>4227.2340000000004</v>
          </cell>
          <cell r="G148">
            <v>4104</v>
          </cell>
          <cell r="H148">
            <v>4116</v>
          </cell>
          <cell r="I148">
            <v>4153</v>
          </cell>
          <cell r="J148">
            <v>4099</v>
          </cell>
          <cell r="K148">
            <v>4159.6260000000002</v>
          </cell>
          <cell r="L148">
            <v>4294.3640000000005</v>
          </cell>
          <cell r="M148">
            <v>4216.95</v>
          </cell>
          <cell r="N148">
            <v>4050.047</v>
          </cell>
          <cell r="O148">
            <v>4015.9459999999999</v>
          </cell>
          <cell r="P148">
            <v>4050.8679999999999</v>
          </cell>
        </row>
        <row r="149">
          <cell r="B149">
            <v>1147</v>
          </cell>
          <cell r="C149">
            <v>865.31299999999999</v>
          </cell>
          <cell r="D149">
            <v>893.21900000000005</v>
          </cell>
          <cell r="E149">
            <v>944.68299999999999</v>
          </cell>
          <cell r="F149">
            <v>938.11</v>
          </cell>
          <cell r="G149">
            <v>972</v>
          </cell>
          <cell r="H149">
            <v>952</v>
          </cell>
          <cell r="I149">
            <v>954</v>
          </cell>
          <cell r="J149">
            <v>914</v>
          </cell>
          <cell r="K149">
            <v>929.99200000000008</v>
          </cell>
          <cell r="L149">
            <v>908.26400000000001</v>
          </cell>
          <cell r="M149">
            <v>891.53100000000006</v>
          </cell>
          <cell r="N149">
            <v>864.06700000000001</v>
          </cell>
          <cell r="O149">
            <v>863.524</v>
          </cell>
          <cell r="P149">
            <v>841.40600000000006</v>
          </cell>
        </row>
        <row r="150">
          <cell r="B150">
            <v>1148</v>
          </cell>
          <cell r="C150">
            <v>3871.7829999999999</v>
          </cell>
          <cell r="D150">
            <v>4079.2310000000002</v>
          </cell>
          <cell r="E150">
            <v>4127.973</v>
          </cell>
          <cell r="F150">
            <v>4288.1230000000005</v>
          </cell>
          <cell r="G150">
            <v>4540</v>
          </cell>
          <cell r="H150">
            <v>4226</v>
          </cell>
          <cell r="I150">
            <v>4373</v>
          </cell>
          <cell r="J150">
            <v>4262</v>
          </cell>
          <cell r="K150">
            <v>4454.4269999999997</v>
          </cell>
          <cell r="L150">
            <v>4633.8900000000003</v>
          </cell>
          <cell r="M150">
            <v>4628.8530000000001</v>
          </cell>
          <cell r="N150">
            <v>4481.2870000000003</v>
          </cell>
          <cell r="O150">
            <v>4475.0320000000002</v>
          </cell>
          <cell r="P150">
            <v>4453.6630000000005</v>
          </cell>
        </row>
        <row r="151">
          <cell r="B151">
            <v>1149</v>
          </cell>
          <cell r="C151">
            <v>1228.1959999999999</v>
          </cell>
          <cell r="D151">
            <v>1342.7850000000001</v>
          </cell>
          <cell r="E151">
            <v>1401.8720000000001</v>
          </cell>
          <cell r="F151">
            <v>1342.182</v>
          </cell>
          <cell r="G151">
            <v>1319</v>
          </cell>
          <cell r="H151">
            <v>1442</v>
          </cell>
          <cell r="I151">
            <v>1325</v>
          </cell>
          <cell r="J151">
            <v>1235</v>
          </cell>
          <cell r="K151">
            <v>1261.0160000000001</v>
          </cell>
          <cell r="L151">
            <v>1274.806</v>
          </cell>
          <cell r="M151">
            <v>1182.52</v>
          </cell>
          <cell r="N151">
            <v>1172.751</v>
          </cell>
          <cell r="O151">
            <v>1159.248</v>
          </cell>
          <cell r="P151">
            <v>1156.7080000000001</v>
          </cell>
        </row>
        <row r="152">
          <cell r="B152">
            <v>1150</v>
          </cell>
          <cell r="C152">
            <v>1184.1010000000001</v>
          </cell>
          <cell r="D152">
            <v>1251.3440000000001</v>
          </cell>
          <cell r="E152">
            <v>1245.81</v>
          </cell>
          <cell r="F152">
            <v>1332.2350000000001</v>
          </cell>
          <cell r="G152">
            <v>1303</v>
          </cell>
          <cell r="H152">
            <v>1434</v>
          </cell>
          <cell r="I152">
            <v>1382</v>
          </cell>
          <cell r="J152">
            <v>1348</v>
          </cell>
          <cell r="K152">
            <v>1371.289</v>
          </cell>
          <cell r="L152">
            <v>1415.06</v>
          </cell>
          <cell r="M152">
            <v>1362.18</v>
          </cell>
          <cell r="N152">
            <v>1349.348</v>
          </cell>
          <cell r="O152">
            <v>1318.7619999999999</v>
          </cell>
          <cell r="P152">
            <v>1362.617</v>
          </cell>
        </row>
        <row r="153">
          <cell r="B153">
            <v>1151</v>
          </cell>
          <cell r="C153">
            <v>152.71584999999999</v>
          </cell>
          <cell r="D153">
            <v>124.666</v>
          </cell>
          <cell r="E153">
            <v>105.372</v>
          </cell>
          <cell r="F153">
            <v>117.62700000000001</v>
          </cell>
          <cell r="G153">
            <v>117</v>
          </cell>
          <cell r="H153">
            <v>123</v>
          </cell>
          <cell r="I153">
            <v>109</v>
          </cell>
          <cell r="J153">
            <v>112</v>
          </cell>
          <cell r="K153">
            <v>127.268</v>
          </cell>
          <cell r="L153">
            <v>107.986</v>
          </cell>
          <cell r="M153">
            <v>115.68900000000001</v>
          </cell>
          <cell r="N153">
            <v>117.595</v>
          </cell>
          <cell r="O153">
            <v>111.476</v>
          </cell>
          <cell r="P153">
            <v>112.416</v>
          </cell>
        </row>
        <row r="154">
          <cell r="B154">
            <v>1152</v>
          </cell>
          <cell r="C154">
            <v>962.072</v>
          </cell>
          <cell r="D154">
            <v>1184.4390000000001</v>
          </cell>
          <cell r="E154">
            <v>1124.674</v>
          </cell>
          <cell r="F154">
            <v>1150.7270000000001</v>
          </cell>
          <cell r="G154">
            <v>1146</v>
          </cell>
          <cell r="H154">
            <v>1103</v>
          </cell>
          <cell r="I154">
            <v>1126</v>
          </cell>
          <cell r="J154">
            <v>1062</v>
          </cell>
          <cell r="K154">
            <v>1105.9390000000001</v>
          </cell>
          <cell r="L154">
            <v>1074.46</v>
          </cell>
          <cell r="M154">
            <v>1073.0520000000001</v>
          </cell>
          <cell r="N154">
            <v>1049.336</v>
          </cell>
          <cell r="O154">
            <v>1047.979</v>
          </cell>
          <cell r="P154">
            <v>1013.0170000000001</v>
          </cell>
        </row>
        <row r="155">
          <cell r="B155">
            <v>1153</v>
          </cell>
          <cell r="C155">
            <v>378.45100000000002</v>
          </cell>
          <cell r="D155">
            <v>391.29399999999998</v>
          </cell>
          <cell r="E155">
            <v>386.53000000000003</v>
          </cell>
          <cell r="F155">
            <v>442.33699999999999</v>
          </cell>
          <cell r="G155">
            <v>429</v>
          </cell>
          <cell r="H155">
            <v>398</v>
          </cell>
          <cell r="I155">
            <v>416</v>
          </cell>
          <cell r="J155">
            <v>415</v>
          </cell>
          <cell r="K155">
            <v>409.38400000000001</v>
          </cell>
          <cell r="L155">
            <v>430.67099999999999</v>
          </cell>
          <cell r="M155">
            <v>434.73200000000003</v>
          </cell>
          <cell r="N155">
            <v>417.08500000000004</v>
          </cell>
          <cell r="O155">
            <v>435.935</v>
          </cell>
          <cell r="P155">
            <v>438.05</v>
          </cell>
        </row>
        <row r="156">
          <cell r="B156">
            <v>1154</v>
          </cell>
          <cell r="C156">
            <v>710.774</v>
          </cell>
          <cell r="D156">
            <v>690.55100000000004</v>
          </cell>
          <cell r="E156">
            <v>726.78100000000006</v>
          </cell>
          <cell r="F156">
            <v>751.21600000000001</v>
          </cell>
          <cell r="G156">
            <v>741</v>
          </cell>
          <cell r="H156">
            <v>775</v>
          </cell>
          <cell r="I156">
            <v>755</v>
          </cell>
          <cell r="J156">
            <v>737</v>
          </cell>
          <cell r="K156">
            <v>716.37200000000007</v>
          </cell>
          <cell r="L156">
            <v>742.90499999999997</v>
          </cell>
          <cell r="M156">
            <v>748.70799999999997</v>
          </cell>
          <cell r="N156">
            <v>711.91</v>
          </cell>
          <cell r="O156">
            <v>698.44600000000003</v>
          </cell>
          <cell r="P156">
            <v>701.04600000000005</v>
          </cell>
        </row>
        <row r="157">
          <cell r="B157">
            <v>1155</v>
          </cell>
          <cell r="C157">
            <v>576.02700000000004</v>
          </cell>
          <cell r="D157">
            <v>544.29899999999998</v>
          </cell>
          <cell r="E157">
            <v>571.08699999999999</v>
          </cell>
          <cell r="F157">
            <v>631.51700000000005</v>
          </cell>
          <cell r="G157">
            <v>653</v>
          </cell>
          <cell r="H157">
            <v>544</v>
          </cell>
          <cell r="I157">
            <v>594</v>
          </cell>
          <cell r="J157">
            <v>582</v>
          </cell>
          <cell r="K157">
            <v>588.99800000000005</v>
          </cell>
          <cell r="L157">
            <v>551.20299999999997</v>
          </cell>
          <cell r="M157">
            <v>615.95500000000004</v>
          </cell>
          <cell r="N157">
            <v>504.96800000000002</v>
          </cell>
          <cell r="O157">
            <v>539.65700000000004</v>
          </cell>
          <cell r="P157">
            <v>482.04200000000003</v>
          </cell>
        </row>
        <row r="158">
          <cell r="B158">
            <v>1156</v>
          </cell>
          <cell r="C158">
            <v>63935.627</v>
          </cell>
          <cell r="D158">
            <v>61971.099000000002</v>
          </cell>
          <cell r="E158">
            <v>62924.398000000001</v>
          </cell>
          <cell r="F158">
            <v>63065.361000000004</v>
          </cell>
          <cell r="G158">
            <v>65647.319000000003</v>
          </cell>
          <cell r="H158">
            <v>62682.546999999999</v>
          </cell>
          <cell r="I158">
            <v>65758.421000000002</v>
          </cell>
          <cell r="J158">
            <v>64103.22</v>
          </cell>
          <cell r="K158">
            <v>65545.676000000007</v>
          </cell>
          <cell r="L158">
            <v>66909.229000000007</v>
          </cell>
          <cell r="M158">
            <v>67033.714999999997</v>
          </cell>
          <cell r="N158">
            <v>64312.836000000003</v>
          </cell>
          <cell r="O158">
            <v>64092.122000000003</v>
          </cell>
          <cell r="P158">
            <v>63033.353000000003</v>
          </cell>
        </row>
        <row r="159">
          <cell r="B159">
            <v>1157</v>
          </cell>
          <cell r="C159">
            <v>46.032000000000004</v>
          </cell>
          <cell r="D159">
            <v>46.806000000000004</v>
          </cell>
          <cell r="E159">
            <v>46.216999999999999</v>
          </cell>
          <cell r="F159">
            <v>49.864000000000004</v>
          </cell>
          <cell r="G159">
            <v>57</v>
          </cell>
          <cell r="H159">
            <v>66</v>
          </cell>
          <cell r="I159">
            <v>43</v>
          </cell>
          <cell r="J159">
            <v>45</v>
          </cell>
          <cell r="K159">
            <v>46.972999999999999</v>
          </cell>
          <cell r="L159">
            <v>42.386000000000003</v>
          </cell>
          <cell r="M159">
            <v>41.872999999999998</v>
          </cell>
          <cell r="N159">
            <v>40.304000000000002</v>
          </cell>
          <cell r="O159">
            <v>41.262999999999998</v>
          </cell>
          <cell r="P159">
            <v>38.938000000000002</v>
          </cell>
        </row>
        <row r="160">
          <cell r="B160">
            <v>1158</v>
          </cell>
          <cell r="C160">
            <v>606.58299999999997</v>
          </cell>
          <cell r="D160">
            <v>629.23900000000003</v>
          </cell>
          <cell r="E160">
            <v>640.34</v>
          </cell>
          <cell r="F160">
            <v>697.92899999999997</v>
          </cell>
          <cell r="G160">
            <v>696</v>
          </cell>
          <cell r="H160">
            <v>675</v>
          </cell>
          <cell r="I160">
            <v>725</v>
          </cell>
          <cell r="J160">
            <v>704</v>
          </cell>
          <cell r="K160">
            <v>730.15800000000002</v>
          </cell>
          <cell r="L160">
            <v>769.61099999999999</v>
          </cell>
          <cell r="M160">
            <v>806.41700000000003</v>
          </cell>
          <cell r="N160">
            <v>791.33699999999999</v>
          </cell>
          <cell r="O160">
            <v>786.649</v>
          </cell>
          <cell r="P160">
            <v>771.57299999999998</v>
          </cell>
        </row>
        <row r="161">
          <cell r="B161">
            <v>1159</v>
          </cell>
          <cell r="C161">
            <v>928.42899999999997</v>
          </cell>
          <cell r="D161">
            <v>967.66100000000006</v>
          </cell>
          <cell r="E161">
            <v>968.27700000000004</v>
          </cell>
          <cell r="F161">
            <v>973.98400000000004</v>
          </cell>
          <cell r="G161">
            <v>1024</v>
          </cell>
          <cell r="H161">
            <v>1108</v>
          </cell>
          <cell r="I161">
            <v>1054</v>
          </cell>
          <cell r="J161">
            <v>1035</v>
          </cell>
          <cell r="K161">
            <v>1071.789</v>
          </cell>
          <cell r="L161">
            <v>1137.047</v>
          </cell>
          <cell r="M161">
            <v>1150.721</v>
          </cell>
          <cell r="N161">
            <v>1113.248</v>
          </cell>
          <cell r="O161">
            <v>1131.8430000000001</v>
          </cell>
          <cell r="P161">
            <v>1168.2940000000001</v>
          </cell>
        </row>
        <row r="162">
          <cell r="B162">
            <v>1160</v>
          </cell>
          <cell r="C162">
            <v>3541.9580000000001</v>
          </cell>
          <cell r="D162">
            <v>3634.4110000000001</v>
          </cell>
          <cell r="E162">
            <v>3793.1410000000001</v>
          </cell>
          <cell r="F162">
            <v>3664.7660000000001</v>
          </cell>
          <cell r="G162">
            <v>3923</v>
          </cell>
          <cell r="H162">
            <v>3635</v>
          </cell>
          <cell r="I162">
            <v>3667</v>
          </cell>
          <cell r="J162">
            <v>3729</v>
          </cell>
          <cell r="K162">
            <v>3477.442</v>
          </cell>
          <cell r="L162">
            <v>3669.1030000000001</v>
          </cell>
          <cell r="M162">
            <v>3728.7510000000002</v>
          </cell>
          <cell r="N162">
            <v>3515.6089999999999</v>
          </cell>
          <cell r="O162">
            <v>3559.4639999999999</v>
          </cell>
          <cell r="P162">
            <v>3509.6080000000002</v>
          </cell>
        </row>
        <row r="163">
          <cell r="B163">
            <v>1161</v>
          </cell>
          <cell r="C163">
            <v>4995.491</v>
          </cell>
          <cell r="D163">
            <v>5422.7849999999999</v>
          </cell>
          <cell r="E163">
            <v>5099.6790000000001</v>
          </cell>
          <cell r="F163">
            <v>5146.4980000000005</v>
          </cell>
          <cell r="G163">
            <v>5310</v>
          </cell>
          <cell r="H163">
            <v>5679</v>
          </cell>
          <cell r="I163">
            <v>5450</v>
          </cell>
          <cell r="J163">
            <v>5439</v>
          </cell>
          <cell r="K163">
            <v>5544.5969999999998</v>
          </cell>
          <cell r="L163">
            <v>5505.8969999999999</v>
          </cell>
          <cell r="M163">
            <v>5612.9520000000002</v>
          </cell>
          <cell r="N163">
            <v>5385.1590000000006</v>
          </cell>
          <cell r="O163">
            <v>5408.616</v>
          </cell>
          <cell r="P163">
            <v>5423.5119999999997</v>
          </cell>
        </row>
        <row r="164">
          <cell r="B164">
            <v>1162</v>
          </cell>
          <cell r="C164">
            <v>884.61</v>
          </cell>
          <cell r="D164">
            <v>916.97699999999998</v>
          </cell>
          <cell r="E164">
            <v>923.65800000000002</v>
          </cell>
          <cell r="F164">
            <v>1002.3390000000001</v>
          </cell>
          <cell r="G164">
            <v>1021</v>
          </cell>
          <cell r="H164">
            <v>962</v>
          </cell>
          <cell r="I164">
            <v>1059</v>
          </cell>
          <cell r="J164">
            <v>983</v>
          </cell>
          <cell r="K164">
            <v>984.47900000000004</v>
          </cell>
          <cell r="L164">
            <v>1014.107</v>
          </cell>
          <cell r="M164">
            <v>1058.1479999999999</v>
          </cell>
          <cell r="N164">
            <v>1025.5630000000001</v>
          </cell>
          <cell r="O164">
            <v>1011.46</v>
          </cell>
          <cell r="P164">
            <v>978.12599999999998</v>
          </cell>
        </row>
        <row r="165">
          <cell r="B165">
            <v>1163</v>
          </cell>
          <cell r="C165">
            <v>840.29899999999998</v>
          </cell>
          <cell r="D165">
            <v>858.30500000000006</v>
          </cell>
          <cell r="E165">
            <v>818.15499999999997</v>
          </cell>
          <cell r="F165">
            <v>890.95500000000004</v>
          </cell>
          <cell r="G165">
            <v>921</v>
          </cell>
          <cell r="H165">
            <v>892</v>
          </cell>
          <cell r="I165">
            <v>904</v>
          </cell>
          <cell r="J165">
            <v>913</v>
          </cell>
          <cell r="K165">
            <v>957.63</v>
          </cell>
          <cell r="L165">
            <v>999.83299999999997</v>
          </cell>
          <cell r="M165">
            <v>981.38400000000001</v>
          </cell>
          <cell r="N165">
            <v>927.04300000000001</v>
          </cell>
          <cell r="O165">
            <v>922.73599999999999</v>
          </cell>
          <cell r="P165">
            <v>940.69799999999998</v>
          </cell>
        </row>
        <row r="166">
          <cell r="B166">
            <v>1164</v>
          </cell>
          <cell r="C166">
            <v>43592.611000000004</v>
          </cell>
          <cell r="D166">
            <v>43967.520000000004</v>
          </cell>
          <cell r="E166">
            <v>43521.065000000002</v>
          </cell>
          <cell r="F166">
            <v>44753.192000000003</v>
          </cell>
          <cell r="G166">
            <v>45051.396000000001</v>
          </cell>
          <cell r="H166">
            <v>45490.845999999998</v>
          </cell>
          <cell r="I166">
            <v>46664.789000000004</v>
          </cell>
          <cell r="J166">
            <v>45997.404999999999</v>
          </cell>
          <cell r="K166">
            <v>46794.031999999999</v>
          </cell>
          <cell r="L166">
            <v>48244.768000000004</v>
          </cell>
          <cell r="M166">
            <v>48273.296999999999</v>
          </cell>
          <cell r="N166">
            <v>46322.544000000002</v>
          </cell>
          <cell r="O166">
            <v>46353.498</v>
          </cell>
          <cell r="P166">
            <v>45380.413</v>
          </cell>
        </row>
        <row r="167">
          <cell r="B167">
            <v>1165</v>
          </cell>
          <cell r="C167">
            <v>255.215</v>
          </cell>
          <cell r="D167">
            <v>249.14400000000001</v>
          </cell>
          <cell r="E167">
            <v>217.398</v>
          </cell>
          <cell r="F167">
            <v>264.5</v>
          </cell>
          <cell r="G167">
            <v>252</v>
          </cell>
          <cell r="H167">
            <v>274</v>
          </cell>
          <cell r="I167">
            <v>228</v>
          </cell>
          <cell r="J167">
            <v>235</v>
          </cell>
          <cell r="K167">
            <v>222.85400000000001</v>
          </cell>
          <cell r="L167">
            <v>227.40700000000001</v>
          </cell>
          <cell r="M167">
            <v>242.65800000000002</v>
          </cell>
          <cell r="N167">
            <v>231.99299999999999</v>
          </cell>
          <cell r="O167">
            <v>233.31800000000001</v>
          </cell>
          <cell r="P167">
            <v>225.99100000000001</v>
          </cell>
        </row>
        <row r="168">
          <cell r="B168">
            <v>1166</v>
          </cell>
          <cell r="C168">
            <v>6080.1320000000005</v>
          </cell>
          <cell r="D168">
            <v>6248.1120000000001</v>
          </cell>
          <cell r="E168">
            <v>6465.2420000000002</v>
          </cell>
          <cell r="F168">
            <v>6689.64</v>
          </cell>
          <cell r="G168">
            <v>6767</v>
          </cell>
          <cell r="H168">
            <v>6430</v>
          </cell>
          <cell r="I168">
            <v>6919</v>
          </cell>
          <cell r="J168">
            <v>6738</v>
          </cell>
          <cell r="K168">
            <v>7057.5330000000004</v>
          </cell>
          <cell r="L168">
            <v>7103.1949999999997</v>
          </cell>
          <cell r="M168">
            <v>7296.6779999999999</v>
          </cell>
          <cell r="N168">
            <v>7033.4310000000005</v>
          </cell>
          <cell r="O168">
            <v>7095.9960000000001</v>
          </cell>
          <cell r="P168">
            <v>7162.2979999999998</v>
          </cell>
        </row>
        <row r="169">
          <cell r="B169">
            <v>1167</v>
          </cell>
          <cell r="C169">
            <v>330.71600000000001</v>
          </cell>
          <cell r="D169">
            <v>319.94499999999999</v>
          </cell>
          <cell r="E169">
            <v>337.01100000000002</v>
          </cell>
          <cell r="F169">
            <v>361.69</v>
          </cell>
          <cell r="G169">
            <v>373</v>
          </cell>
          <cell r="H169">
            <v>381</v>
          </cell>
          <cell r="I169">
            <v>354</v>
          </cell>
          <cell r="J169">
            <v>342</v>
          </cell>
          <cell r="K169">
            <v>359.58300000000003</v>
          </cell>
          <cell r="L169">
            <v>368.61700000000002</v>
          </cell>
          <cell r="M169">
            <v>374.75200000000001</v>
          </cell>
          <cell r="N169">
            <v>349.95600000000002</v>
          </cell>
          <cell r="O169">
            <v>353.351</v>
          </cell>
          <cell r="P169">
            <v>343.60500000000002</v>
          </cell>
        </row>
        <row r="170">
          <cell r="B170">
            <v>1168</v>
          </cell>
          <cell r="C170">
            <v>7647.6469999999999</v>
          </cell>
          <cell r="D170">
            <v>7410.3530000000001</v>
          </cell>
          <cell r="E170">
            <v>7757.4710000000005</v>
          </cell>
          <cell r="F170">
            <v>7477.3829999999998</v>
          </cell>
          <cell r="G170">
            <v>7951</v>
          </cell>
          <cell r="H170">
            <v>7686</v>
          </cell>
          <cell r="I170">
            <v>7810</v>
          </cell>
          <cell r="J170">
            <v>7724</v>
          </cell>
          <cell r="K170">
            <v>7841.6680000000006</v>
          </cell>
          <cell r="L170">
            <v>8058.1760000000004</v>
          </cell>
          <cell r="M170">
            <v>8120.7960000000003</v>
          </cell>
          <cell r="N170">
            <v>7747.5870000000004</v>
          </cell>
          <cell r="O170">
            <v>7762.6120000000001</v>
          </cell>
          <cell r="P170">
            <v>7596.4639999999999</v>
          </cell>
        </row>
        <row r="171">
          <cell r="B171">
            <v>1169</v>
          </cell>
          <cell r="C171">
            <v>661.30000000000007</v>
          </cell>
          <cell r="D171">
            <v>660.29300000000001</v>
          </cell>
          <cell r="E171">
            <v>660.59299999999996</v>
          </cell>
          <cell r="F171">
            <v>678.77445871559632</v>
          </cell>
          <cell r="G171">
            <v>590.78600000000006</v>
          </cell>
          <cell r="H171">
            <v>633.91499999999996</v>
          </cell>
          <cell r="I171">
            <v>636.30200000000002</v>
          </cell>
          <cell r="J171">
            <v>599.95600000000002</v>
          </cell>
          <cell r="K171">
            <v>603.822</v>
          </cell>
          <cell r="L171">
            <v>569.47800000000007</v>
          </cell>
          <cell r="M171">
            <v>676.38300000000004</v>
          </cell>
          <cell r="N171">
            <v>602.83299999999997</v>
          </cell>
          <cell r="O171">
            <v>602.29399999999998</v>
          </cell>
          <cell r="P171">
            <v>603.44200000000001</v>
          </cell>
        </row>
        <row r="172">
          <cell r="B172">
            <v>1170</v>
          </cell>
          <cell r="C172">
            <v>1278.3410000000001</v>
          </cell>
          <cell r="D172">
            <v>1323.884</v>
          </cell>
          <cell r="E172">
            <v>1411.7260000000001</v>
          </cell>
          <cell r="F172">
            <v>1483.7260000000001</v>
          </cell>
          <cell r="G172">
            <v>1476</v>
          </cell>
          <cell r="H172">
            <v>1447</v>
          </cell>
          <cell r="I172">
            <v>1525</v>
          </cell>
          <cell r="J172">
            <v>1457</v>
          </cell>
          <cell r="K172">
            <v>1506.788</v>
          </cell>
          <cell r="L172">
            <v>1593.405</v>
          </cell>
          <cell r="M172">
            <v>1562.4770000000001</v>
          </cell>
          <cell r="N172">
            <v>1522.2380000000001</v>
          </cell>
          <cell r="O172">
            <v>1540.65</v>
          </cell>
          <cell r="P172">
            <v>1602.905</v>
          </cell>
        </row>
        <row r="173">
          <cell r="B173">
            <v>1171</v>
          </cell>
          <cell r="C173">
            <v>21139.561000000002</v>
          </cell>
          <cell r="D173">
            <v>21780.671999999999</v>
          </cell>
          <cell r="E173">
            <v>21219.647000000001</v>
          </cell>
          <cell r="F173">
            <v>21561.334999999999</v>
          </cell>
          <cell r="G173">
            <v>22180</v>
          </cell>
          <cell r="H173">
            <v>23716</v>
          </cell>
          <cell r="I173">
            <v>22853</v>
          </cell>
          <cell r="J173">
            <v>22616</v>
          </cell>
          <cell r="K173">
            <v>23086.399000000001</v>
          </cell>
          <cell r="L173">
            <v>23841.134000000002</v>
          </cell>
          <cell r="M173">
            <v>23540.749</v>
          </cell>
          <cell r="N173">
            <v>23333.669000000002</v>
          </cell>
          <cell r="O173">
            <v>23654.954000000002</v>
          </cell>
          <cell r="P173">
            <v>23313.373</v>
          </cell>
        </row>
        <row r="174">
          <cell r="B174">
            <v>1172</v>
          </cell>
          <cell r="C174">
            <v>826.88</v>
          </cell>
          <cell r="D174">
            <v>812.98199999999997</v>
          </cell>
          <cell r="E174">
            <v>835.41399999999999</v>
          </cell>
          <cell r="F174">
            <v>837.11900000000003</v>
          </cell>
          <cell r="G174">
            <v>859</v>
          </cell>
          <cell r="H174">
            <v>963</v>
          </cell>
          <cell r="I174">
            <v>892</v>
          </cell>
          <cell r="J174">
            <v>877</v>
          </cell>
          <cell r="K174">
            <v>867.38</v>
          </cell>
          <cell r="L174">
            <v>916.38499999999999</v>
          </cell>
          <cell r="M174">
            <v>915.81799999999998</v>
          </cell>
          <cell r="N174">
            <v>885.16200000000003</v>
          </cell>
          <cell r="O174">
            <v>873.04500000000007</v>
          </cell>
          <cell r="P174">
            <v>846.06299999999999</v>
          </cell>
        </row>
        <row r="175">
          <cell r="B175">
            <v>1173</v>
          </cell>
          <cell r="C175">
            <v>852.06500000000005</v>
          </cell>
          <cell r="D175">
            <v>884.48500000000001</v>
          </cell>
          <cell r="E175">
            <v>895.91300000000001</v>
          </cell>
          <cell r="F175">
            <v>896.36199999999997</v>
          </cell>
          <cell r="G175">
            <v>945</v>
          </cell>
          <cell r="H175">
            <v>1034</v>
          </cell>
          <cell r="I175">
            <v>1039</v>
          </cell>
          <cell r="J175">
            <v>1045</v>
          </cell>
          <cell r="K175">
            <v>1069.615</v>
          </cell>
          <cell r="L175">
            <v>1095.396</v>
          </cell>
          <cell r="M175">
            <v>1142.021</v>
          </cell>
          <cell r="N175">
            <v>1086.1980000000001</v>
          </cell>
          <cell r="O175">
            <v>1098.9680000000001</v>
          </cell>
          <cell r="P175">
            <v>1080.31</v>
          </cell>
        </row>
        <row r="176">
          <cell r="B176">
            <v>1174</v>
          </cell>
          <cell r="C176">
            <v>667.79100000000005</v>
          </cell>
          <cell r="D176">
            <v>708.60800000000006</v>
          </cell>
          <cell r="E176">
            <v>746.27700000000004</v>
          </cell>
          <cell r="F176">
            <v>763.56899999999996</v>
          </cell>
          <cell r="G176">
            <v>845</v>
          </cell>
          <cell r="H176">
            <v>793</v>
          </cell>
          <cell r="I176">
            <v>852</v>
          </cell>
          <cell r="J176">
            <v>865</v>
          </cell>
          <cell r="K176">
            <v>849.10300000000007</v>
          </cell>
          <cell r="L176">
            <v>938.65300000000002</v>
          </cell>
          <cell r="M176">
            <v>1012.6320000000001</v>
          </cell>
          <cell r="N176">
            <v>991.14800000000002</v>
          </cell>
          <cell r="O176">
            <v>1019.86</v>
          </cell>
          <cell r="P176">
            <v>1020.87</v>
          </cell>
        </row>
        <row r="177">
          <cell r="B177">
            <v>1175</v>
          </cell>
          <cell r="C177">
            <v>4813.3100000000004</v>
          </cell>
          <cell r="D177">
            <v>5183.3550000000005</v>
          </cell>
          <cell r="E177">
            <v>5003.3119999999999</v>
          </cell>
          <cell r="F177">
            <v>5163.7830000000004</v>
          </cell>
          <cell r="G177">
            <v>5667</v>
          </cell>
          <cell r="H177">
            <v>5141</v>
          </cell>
          <cell r="I177">
            <v>5551</v>
          </cell>
          <cell r="J177">
            <v>5312</v>
          </cell>
          <cell r="K177">
            <v>5499.6689999999999</v>
          </cell>
          <cell r="L177">
            <v>5658.9179999999997</v>
          </cell>
          <cell r="M177">
            <v>5660.152</v>
          </cell>
          <cell r="N177">
            <v>5502.1750000000002</v>
          </cell>
          <cell r="O177">
            <v>5441.2809999999999</v>
          </cell>
          <cell r="P177">
            <v>5496.527</v>
          </cell>
        </row>
        <row r="178">
          <cell r="B178">
            <v>1176</v>
          </cell>
          <cell r="C178">
            <v>1069.1690000000001</v>
          </cell>
          <cell r="D178">
            <v>1163.0219999999999</v>
          </cell>
          <cell r="E178">
            <v>1117.0219999999999</v>
          </cell>
          <cell r="F178">
            <v>1097.492</v>
          </cell>
          <cell r="G178">
            <v>1162</v>
          </cell>
          <cell r="H178">
            <v>1174</v>
          </cell>
          <cell r="I178">
            <v>1202</v>
          </cell>
          <cell r="J178">
            <v>1164</v>
          </cell>
          <cell r="K178">
            <v>1206.7090000000001</v>
          </cell>
          <cell r="L178">
            <v>1312.25</v>
          </cell>
          <cell r="M178">
            <v>1386.5730000000001</v>
          </cell>
          <cell r="N178">
            <v>1337.6690000000001</v>
          </cell>
          <cell r="O178">
            <v>1324.7660000000001</v>
          </cell>
          <cell r="P178">
            <v>1320.2450000000001</v>
          </cell>
        </row>
        <row r="179">
          <cell r="B179">
            <v>1177</v>
          </cell>
          <cell r="C179">
            <v>823.90200000000004</v>
          </cell>
          <cell r="D179">
            <v>897.34400000000005</v>
          </cell>
          <cell r="E179">
            <v>862.09900000000005</v>
          </cell>
          <cell r="F179">
            <v>874.65100000000007</v>
          </cell>
          <cell r="G179">
            <v>861</v>
          </cell>
          <cell r="H179">
            <v>915</v>
          </cell>
          <cell r="I179">
            <v>927</v>
          </cell>
          <cell r="J179">
            <v>970</v>
          </cell>
          <cell r="K179">
            <v>942.95699999999999</v>
          </cell>
          <cell r="L179">
            <v>1016.5450000000001</v>
          </cell>
          <cell r="M179">
            <v>956.31299999999999</v>
          </cell>
          <cell r="N179">
            <v>957.70600000000002</v>
          </cell>
          <cell r="O179">
            <v>926.07</v>
          </cell>
          <cell r="P179">
            <v>944.04600000000005</v>
          </cell>
        </row>
        <row r="180">
          <cell r="B180">
            <v>1178</v>
          </cell>
          <cell r="C180">
            <v>1810.8430000000001</v>
          </cell>
          <cell r="D180">
            <v>1898.3340000000001</v>
          </cell>
          <cell r="E180">
            <v>1921.7160000000001</v>
          </cell>
          <cell r="F180">
            <v>1924.509</v>
          </cell>
          <cell r="G180">
            <v>2014</v>
          </cell>
          <cell r="H180">
            <v>1802</v>
          </cell>
          <cell r="I180">
            <v>1963</v>
          </cell>
          <cell r="J180">
            <v>1918</v>
          </cell>
          <cell r="K180">
            <v>1981.4780000000001</v>
          </cell>
          <cell r="L180">
            <v>1978.0430000000001</v>
          </cell>
          <cell r="M180">
            <v>2017.847</v>
          </cell>
          <cell r="N180">
            <v>1961.127</v>
          </cell>
          <cell r="O180">
            <v>1989.5740000000001</v>
          </cell>
          <cell r="P180">
            <v>1974.2660000000001</v>
          </cell>
        </row>
        <row r="181">
          <cell r="B181">
            <v>1179</v>
          </cell>
          <cell r="C181">
            <v>481.15800000000002</v>
          </cell>
          <cell r="D181">
            <v>490.15800000000002</v>
          </cell>
          <cell r="E181">
            <v>458.85200000000003</v>
          </cell>
          <cell r="F181">
            <v>518.87900000000002</v>
          </cell>
          <cell r="G181">
            <v>502</v>
          </cell>
          <cell r="H181">
            <v>526</v>
          </cell>
          <cell r="I181">
            <v>506</v>
          </cell>
          <cell r="J181">
            <v>523</v>
          </cell>
          <cell r="K181">
            <v>516.15600000000006</v>
          </cell>
          <cell r="L181">
            <v>525.55200000000002</v>
          </cell>
          <cell r="M181">
            <v>514.93399999999997</v>
          </cell>
          <cell r="N181">
            <v>489.137</v>
          </cell>
          <cell r="O181">
            <v>483.733</v>
          </cell>
          <cell r="P181">
            <v>481.81700000000001</v>
          </cell>
        </row>
        <row r="182">
          <cell r="B182">
            <v>1180</v>
          </cell>
          <cell r="C182">
            <v>1052.058</v>
          </cell>
          <cell r="D182">
            <v>1092.55</v>
          </cell>
          <cell r="E182">
            <v>1086.58</v>
          </cell>
          <cell r="F182">
            <v>1170.6870000000001</v>
          </cell>
          <cell r="G182">
            <v>1177</v>
          </cell>
          <cell r="H182">
            <v>1207</v>
          </cell>
          <cell r="I182">
            <v>1235</v>
          </cell>
          <cell r="J182">
            <v>1235</v>
          </cell>
          <cell r="K182">
            <v>1303.6179999999999</v>
          </cell>
          <cell r="L182">
            <v>1324.7170000000001</v>
          </cell>
          <cell r="M182">
            <v>1366.0029999999999</v>
          </cell>
          <cell r="N182">
            <v>1339.194</v>
          </cell>
          <cell r="O182">
            <v>1324.297</v>
          </cell>
          <cell r="P182">
            <v>1312.8420000000001</v>
          </cell>
        </row>
        <row r="183">
          <cell r="B183">
            <v>1181</v>
          </cell>
          <cell r="C183">
            <v>3836.6309999999999</v>
          </cell>
          <cell r="D183">
            <v>3838.1420000000003</v>
          </cell>
          <cell r="E183">
            <v>3967.2240000000002</v>
          </cell>
          <cell r="F183">
            <v>4077.152</v>
          </cell>
          <cell r="G183">
            <v>4249</v>
          </cell>
          <cell r="H183">
            <v>3950</v>
          </cell>
          <cell r="I183">
            <v>4052</v>
          </cell>
          <cell r="J183">
            <v>4001</v>
          </cell>
          <cell r="K183">
            <v>4010.989</v>
          </cell>
          <cell r="L183">
            <v>4083.75</v>
          </cell>
          <cell r="M183">
            <v>4173.8810000000003</v>
          </cell>
          <cell r="N183">
            <v>4029.873</v>
          </cell>
          <cell r="O183">
            <v>4010.6660000000002</v>
          </cell>
          <cell r="P183">
            <v>3980.1930000000002</v>
          </cell>
        </row>
        <row r="184">
          <cell r="B184">
            <v>1182</v>
          </cell>
          <cell r="C184">
            <v>238.643</v>
          </cell>
          <cell r="D184">
            <v>240.124</v>
          </cell>
          <cell r="E184">
            <v>262.24799999999999</v>
          </cell>
          <cell r="F184">
            <v>275.23700000000002</v>
          </cell>
          <cell r="G184">
            <v>255</v>
          </cell>
          <cell r="H184">
            <v>252</v>
          </cell>
          <cell r="I184">
            <v>254</v>
          </cell>
          <cell r="J184">
            <v>254</v>
          </cell>
          <cell r="K184">
            <v>254.221</v>
          </cell>
          <cell r="L184">
            <v>256.59300000000002</v>
          </cell>
          <cell r="M184">
            <v>259.91899999999998</v>
          </cell>
          <cell r="N184">
            <v>249.5</v>
          </cell>
          <cell r="O184">
            <v>233.108</v>
          </cell>
          <cell r="P184">
            <v>226.65</v>
          </cell>
        </row>
        <row r="185">
          <cell r="B185">
            <v>1183</v>
          </cell>
          <cell r="C185">
            <v>5362.9459999999999</v>
          </cell>
          <cell r="D185">
            <v>5380.4849999999997</v>
          </cell>
          <cell r="E185">
            <v>5298.0190000000002</v>
          </cell>
          <cell r="F185">
            <v>5674.1050000000005</v>
          </cell>
          <cell r="G185">
            <v>5589</v>
          </cell>
          <cell r="H185">
            <v>5749</v>
          </cell>
          <cell r="I185">
            <v>5537</v>
          </cell>
          <cell r="J185">
            <v>5375</v>
          </cell>
          <cell r="K185">
            <v>5617.1980000000003</v>
          </cell>
          <cell r="L185">
            <v>5677.8029999999999</v>
          </cell>
          <cell r="M185">
            <v>5720.1679999999997</v>
          </cell>
          <cell r="N185">
            <v>5395.5150000000003</v>
          </cell>
          <cell r="O185">
            <v>5387.7390000000005</v>
          </cell>
          <cell r="P185">
            <v>5370.7430000000004</v>
          </cell>
        </row>
        <row r="186">
          <cell r="B186">
            <v>1184</v>
          </cell>
          <cell r="C186">
            <v>3985.777</v>
          </cell>
          <cell r="D186">
            <v>4044.6379999999999</v>
          </cell>
          <cell r="E186">
            <v>4166.2380000000003</v>
          </cell>
          <cell r="F186">
            <v>4034.431</v>
          </cell>
          <cell r="G186">
            <v>3858</v>
          </cell>
          <cell r="H186">
            <v>3966</v>
          </cell>
          <cell r="I186">
            <v>3939</v>
          </cell>
          <cell r="J186">
            <v>3864</v>
          </cell>
          <cell r="K186">
            <v>3786.5750000000003</v>
          </cell>
          <cell r="L186">
            <v>3856.5830000000001</v>
          </cell>
          <cell r="M186">
            <v>3934.2620000000002</v>
          </cell>
          <cell r="N186">
            <v>3761.2420000000002</v>
          </cell>
          <cell r="O186">
            <v>3751.03</v>
          </cell>
          <cell r="P186">
            <v>3693.2890000000002</v>
          </cell>
        </row>
        <row r="187">
          <cell r="B187">
            <v>1185</v>
          </cell>
          <cell r="C187">
            <v>534.06600000000003</v>
          </cell>
          <cell r="D187">
            <v>589.63300000000004</v>
          </cell>
          <cell r="E187">
            <v>613.30100000000004</v>
          </cell>
          <cell r="F187">
            <v>613.69299999999998</v>
          </cell>
          <cell r="G187">
            <v>623</v>
          </cell>
          <cell r="H187">
            <v>610</v>
          </cell>
          <cell r="I187">
            <v>615</v>
          </cell>
          <cell r="J187">
            <v>587</v>
          </cell>
          <cell r="K187">
            <v>587.06600000000003</v>
          </cell>
          <cell r="L187">
            <v>624.75300000000004</v>
          </cell>
          <cell r="M187">
            <v>639.83900000000006</v>
          </cell>
          <cell r="N187">
            <v>607.83100000000002</v>
          </cell>
          <cell r="O187">
            <v>603.70000000000005</v>
          </cell>
          <cell r="P187">
            <v>590.80100000000004</v>
          </cell>
        </row>
        <row r="188">
          <cell r="B188">
            <v>1186</v>
          </cell>
          <cell r="C188">
            <v>1011.351</v>
          </cell>
          <cell r="D188">
            <v>1003.251</v>
          </cell>
          <cell r="E188">
            <v>1025.597</v>
          </cell>
          <cell r="F188">
            <v>1008.831</v>
          </cell>
          <cell r="G188">
            <v>1095</v>
          </cell>
          <cell r="H188">
            <v>991</v>
          </cell>
          <cell r="I188">
            <v>993</v>
          </cell>
          <cell r="J188">
            <v>984</v>
          </cell>
          <cell r="K188">
            <v>964.35599999999999</v>
          </cell>
          <cell r="L188">
            <v>985.09400000000005</v>
          </cell>
          <cell r="M188">
            <v>985.36599999999999</v>
          </cell>
          <cell r="N188">
            <v>966.37400000000002</v>
          </cell>
          <cell r="O188">
            <v>934.77499999999998</v>
          </cell>
          <cell r="P188">
            <v>919.78300000000002</v>
          </cell>
        </row>
        <row r="189">
          <cell r="B189">
            <v>1187</v>
          </cell>
          <cell r="C189">
            <v>584.66700000000003</v>
          </cell>
          <cell r="D189">
            <v>652.87099999999998</v>
          </cell>
          <cell r="E189">
            <v>652.69399999999996</v>
          </cell>
          <cell r="F189">
            <v>710.99099999999999</v>
          </cell>
          <cell r="G189">
            <v>737</v>
          </cell>
          <cell r="H189">
            <v>708</v>
          </cell>
          <cell r="I189">
            <v>709</v>
          </cell>
          <cell r="J189">
            <v>705</v>
          </cell>
          <cell r="K189">
            <v>704.74599999999998</v>
          </cell>
          <cell r="L189">
            <v>756.46900000000005</v>
          </cell>
          <cell r="M189">
            <v>794.255</v>
          </cell>
          <cell r="N189">
            <v>759.10300000000007</v>
          </cell>
          <cell r="O189">
            <v>780.74099999999999</v>
          </cell>
          <cell r="P189">
            <v>768.18500000000006</v>
          </cell>
        </row>
        <row r="190">
          <cell r="B190">
            <v>1188</v>
          </cell>
          <cell r="C190">
            <v>913.89400000000001</v>
          </cell>
          <cell r="D190">
            <v>966.96400000000006</v>
          </cell>
          <cell r="E190">
            <v>965.904</v>
          </cell>
          <cell r="F190">
            <v>936.57600000000002</v>
          </cell>
          <cell r="G190">
            <v>1019</v>
          </cell>
          <cell r="H190">
            <v>979</v>
          </cell>
          <cell r="I190">
            <v>966</v>
          </cell>
          <cell r="J190">
            <v>918</v>
          </cell>
          <cell r="K190">
            <v>963.38300000000004</v>
          </cell>
          <cell r="L190">
            <v>952.56500000000005</v>
          </cell>
          <cell r="M190">
            <v>935.58100000000002</v>
          </cell>
          <cell r="N190">
            <v>899.48599999999999</v>
          </cell>
          <cell r="O190">
            <v>847.48300000000006</v>
          </cell>
          <cell r="P190">
            <v>893.30500000000006</v>
          </cell>
        </row>
        <row r="191">
          <cell r="B191">
            <v>1189</v>
          </cell>
          <cell r="C191">
            <v>11227.74</v>
          </cell>
          <cell r="D191">
            <v>11820.422</v>
          </cell>
          <cell r="E191">
            <v>11397.691000000001</v>
          </cell>
          <cell r="F191">
            <v>12461.98</v>
          </cell>
          <cell r="G191">
            <v>12284</v>
          </cell>
          <cell r="H191">
            <v>13044</v>
          </cell>
          <cell r="I191">
            <v>13079</v>
          </cell>
          <cell r="J191">
            <v>13147</v>
          </cell>
          <cell r="K191">
            <v>14622.485000000001</v>
          </cell>
          <cell r="L191">
            <v>15210.541999999999</v>
          </cell>
          <cell r="M191">
            <v>15584.984</v>
          </cell>
          <cell r="N191">
            <v>15078.818000000001</v>
          </cell>
          <cell r="O191">
            <v>15239.374</v>
          </cell>
          <cell r="P191">
            <v>15319.16</v>
          </cell>
        </row>
        <row r="192">
          <cell r="B192">
            <v>1190</v>
          </cell>
          <cell r="C192">
            <v>2854.4769999999999</v>
          </cell>
          <cell r="D192">
            <v>2956.1530000000002</v>
          </cell>
          <cell r="E192">
            <v>2969.962</v>
          </cell>
          <cell r="F192">
            <v>2966.674</v>
          </cell>
          <cell r="G192">
            <v>2964</v>
          </cell>
          <cell r="H192">
            <v>2989</v>
          </cell>
          <cell r="I192">
            <v>3021</v>
          </cell>
          <cell r="J192">
            <v>3053</v>
          </cell>
          <cell r="K192">
            <v>3051.7130000000002</v>
          </cell>
          <cell r="L192">
            <v>3142.5340000000001</v>
          </cell>
          <cell r="M192">
            <v>3242.319</v>
          </cell>
          <cell r="N192">
            <v>3063.904</v>
          </cell>
          <cell r="O192">
            <v>3045.2780000000002</v>
          </cell>
          <cell r="P192">
            <v>3070.0160000000001</v>
          </cell>
        </row>
        <row r="193">
          <cell r="B193">
            <v>1191</v>
          </cell>
          <cell r="C193">
            <v>33540.684999999998</v>
          </cell>
          <cell r="D193">
            <v>33891.612999999998</v>
          </cell>
          <cell r="E193">
            <v>36092.966</v>
          </cell>
          <cell r="F193">
            <v>36330.090000000004</v>
          </cell>
          <cell r="G193">
            <v>37941</v>
          </cell>
          <cell r="H193">
            <v>35572</v>
          </cell>
          <cell r="I193">
            <v>37671</v>
          </cell>
          <cell r="J193">
            <v>37432</v>
          </cell>
          <cell r="K193">
            <v>38183.965000000004</v>
          </cell>
          <cell r="L193">
            <v>38745.112999999998</v>
          </cell>
          <cell r="M193">
            <v>38847.057999999997</v>
          </cell>
          <cell r="N193">
            <v>37525.182000000001</v>
          </cell>
          <cell r="O193">
            <v>37241.561999999998</v>
          </cell>
          <cell r="P193">
            <v>36869.773999999998</v>
          </cell>
        </row>
        <row r="194">
          <cell r="B194">
            <v>1192</v>
          </cell>
          <cell r="C194">
            <v>12235.295</v>
          </cell>
          <cell r="D194">
            <v>12150.925999999999</v>
          </cell>
          <cell r="E194">
            <v>11850.681</v>
          </cell>
          <cell r="F194">
            <v>12587.958000000001</v>
          </cell>
          <cell r="G194">
            <v>12215</v>
          </cell>
          <cell r="H194">
            <v>12347</v>
          </cell>
          <cell r="I194">
            <v>13119</v>
          </cell>
          <cell r="J194">
            <v>12017</v>
          </cell>
          <cell r="K194">
            <v>12165.526</v>
          </cell>
          <cell r="L194">
            <v>12266.138000000001</v>
          </cell>
          <cell r="M194">
            <v>12359.492</v>
          </cell>
          <cell r="N194">
            <v>11703.587</v>
          </cell>
          <cell r="O194">
            <v>11571.687</v>
          </cell>
          <cell r="P194">
            <v>11416.824000000001</v>
          </cell>
        </row>
        <row r="195">
          <cell r="B195">
            <v>1193</v>
          </cell>
          <cell r="C195">
            <v>3121.37</v>
          </cell>
          <cell r="D195">
            <v>3086.6509999999998</v>
          </cell>
          <cell r="E195">
            <v>3095.201</v>
          </cell>
          <cell r="F195">
            <v>3297.5419999999999</v>
          </cell>
          <cell r="G195">
            <v>3497</v>
          </cell>
          <cell r="H195">
            <v>3215</v>
          </cell>
          <cell r="I195">
            <v>3495</v>
          </cell>
          <cell r="J195">
            <v>3435</v>
          </cell>
          <cell r="K195">
            <v>3583.3420000000001</v>
          </cell>
          <cell r="L195">
            <v>3778.29</v>
          </cell>
          <cell r="M195">
            <v>3848.645</v>
          </cell>
          <cell r="N195">
            <v>3691.6179999999999</v>
          </cell>
          <cell r="O195">
            <v>3740.87</v>
          </cell>
          <cell r="P195">
            <v>3727.1590000000001</v>
          </cell>
        </row>
        <row r="196">
          <cell r="B196">
            <v>1194</v>
          </cell>
          <cell r="C196">
            <v>15563.575000000001</v>
          </cell>
          <cell r="D196">
            <v>16742.012999999999</v>
          </cell>
          <cell r="E196">
            <v>16734.859</v>
          </cell>
          <cell r="F196">
            <v>17143.97</v>
          </cell>
          <cell r="G196">
            <v>17378</v>
          </cell>
          <cell r="H196">
            <v>17586</v>
          </cell>
          <cell r="I196">
            <v>17851</v>
          </cell>
          <cell r="J196">
            <v>18075</v>
          </cell>
          <cell r="K196">
            <v>18020.636999999999</v>
          </cell>
          <cell r="L196">
            <v>18347.995999999999</v>
          </cell>
          <cell r="M196">
            <v>18837.603999999999</v>
          </cell>
          <cell r="N196">
            <v>18266.239000000001</v>
          </cell>
          <cell r="O196">
            <v>18389.958999999999</v>
          </cell>
          <cell r="P196">
            <v>18275.781999999999</v>
          </cell>
        </row>
        <row r="197">
          <cell r="B197">
            <v>1195</v>
          </cell>
          <cell r="C197">
            <v>3049.5329999999999</v>
          </cell>
          <cell r="D197">
            <v>3133.1280000000002</v>
          </cell>
          <cell r="E197">
            <v>3167.252</v>
          </cell>
          <cell r="F197">
            <v>3224.2330000000002</v>
          </cell>
          <cell r="G197">
            <v>3315</v>
          </cell>
          <cell r="H197">
            <v>3247</v>
          </cell>
          <cell r="I197">
            <v>3353</v>
          </cell>
          <cell r="J197">
            <v>3288</v>
          </cell>
          <cell r="K197">
            <v>3344.2090000000003</v>
          </cell>
          <cell r="L197">
            <v>3451.5830000000001</v>
          </cell>
          <cell r="M197">
            <v>3548.1790000000001</v>
          </cell>
          <cell r="N197">
            <v>3418.1040000000003</v>
          </cell>
          <cell r="O197">
            <v>3468.442</v>
          </cell>
          <cell r="P197">
            <v>3395.7649999999999</v>
          </cell>
        </row>
        <row r="198">
          <cell r="B198">
            <v>1196</v>
          </cell>
          <cell r="C198">
            <v>1277.489</v>
          </cell>
          <cell r="D198">
            <v>1295.1020000000001</v>
          </cell>
          <cell r="E198">
            <v>1339.01</v>
          </cell>
          <cell r="F198">
            <v>1357.298</v>
          </cell>
          <cell r="G198">
            <v>1407</v>
          </cell>
          <cell r="H198">
            <v>1439</v>
          </cell>
          <cell r="I198">
            <v>1543</v>
          </cell>
          <cell r="J198">
            <v>1482</v>
          </cell>
          <cell r="K198">
            <v>1466.788</v>
          </cell>
          <cell r="L198">
            <v>1480.509</v>
          </cell>
          <cell r="M198">
            <v>1695.046</v>
          </cell>
          <cell r="N198">
            <v>1688.807</v>
          </cell>
          <cell r="O198">
            <v>1735.0650000000001</v>
          </cell>
          <cell r="P198">
            <v>1697.2529999999999</v>
          </cell>
        </row>
        <row r="199">
          <cell r="B199">
            <v>1197</v>
          </cell>
          <cell r="C199">
            <v>9330.5439999999999</v>
          </cell>
          <cell r="D199">
            <v>9471.1720000000005</v>
          </cell>
          <cell r="E199">
            <v>9304.7990000000009</v>
          </cell>
          <cell r="F199">
            <v>9555.4269999999997</v>
          </cell>
          <cell r="G199">
            <v>10574</v>
          </cell>
          <cell r="H199">
            <v>9496</v>
          </cell>
          <cell r="I199">
            <v>10011</v>
          </cell>
          <cell r="J199">
            <v>9866</v>
          </cell>
          <cell r="K199">
            <v>10269.898000000001</v>
          </cell>
          <cell r="L199">
            <v>10711.036</v>
          </cell>
          <cell r="M199">
            <v>10811.885</v>
          </cell>
          <cell r="N199">
            <v>10448.682000000001</v>
          </cell>
          <cell r="O199">
            <v>10572.829</v>
          </cell>
          <cell r="P199">
            <v>10597.161</v>
          </cell>
        </row>
        <row r="200">
          <cell r="B200">
            <v>1198</v>
          </cell>
          <cell r="C200">
            <v>1110.732</v>
          </cell>
          <cell r="D200">
            <v>1138.884</v>
          </cell>
          <cell r="E200">
            <v>1174.6469999999999</v>
          </cell>
          <cell r="F200">
            <v>1195.9580000000001</v>
          </cell>
          <cell r="G200">
            <v>1174</v>
          </cell>
          <cell r="H200">
            <v>1183</v>
          </cell>
          <cell r="I200">
            <v>1220</v>
          </cell>
          <cell r="J200">
            <v>1170</v>
          </cell>
          <cell r="K200">
            <v>1193.0409999999999</v>
          </cell>
          <cell r="L200">
            <v>1171.0709999999999</v>
          </cell>
          <cell r="M200">
            <v>1170.579</v>
          </cell>
          <cell r="N200">
            <v>1104.7760000000001</v>
          </cell>
          <cell r="O200">
            <v>1109.413</v>
          </cell>
          <cell r="P200">
            <v>1106.306</v>
          </cell>
        </row>
        <row r="201">
          <cell r="B201">
            <v>1199</v>
          </cell>
          <cell r="C201">
            <v>4036.6089999999999</v>
          </cell>
          <cell r="D201">
            <v>4011.1640000000002</v>
          </cell>
          <cell r="E201">
            <v>4025.9560000000001</v>
          </cell>
          <cell r="F201">
            <v>4082.1420000000003</v>
          </cell>
          <cell r="G201">
            <v>4137.3910000000005</v>
          </cell>
          <cell r="H201">
            <v>4137.3910000000005</v>
          </cell>
          <cell r="I201">
            <v>3995.7870000000003</v>
          </cell>
          <cell r="J201">
            <v>3851.701</v>
          </cell>
          <cell r="K201">
            <v>4040.7730000000001</v>
          </cell>
          <cell r="L201">
            <v>3886.8380000000002</v>
          </cell>
          <cell r="M201">
            <v>3948.348</v>
          </cell>
          <cell r="N201">
            <v>3782.248</v>
          </cell>
          <cell r="O201">
            <v>3728.056</v>
          </cell>
          <cell r="P201">
            <v>3702.759</v>
          </cell>
        </row>
        <row r="202">
          <cell r="B202">
            <v>1200</v>
          </cell>
          <cell r="C202">
            <v>944.41300000000001</v>
          </cell>
          <cell r="D202">
            <v>987.42500000000007</v>
          </cell>
          <cell r="E202">
            <v>1012.984</v>
          </cell>
          <cell r="F202">
            <v>1028.1379999999999</v>
          </cell>
          <cell r="G202">
            <v>985</v>
          </cell>
          <cell r="H202">
            <v>1079</v>
          </cell>
          <cell r="I202">
            <v>1081</v>
          </cell>
          <cell r="J202">
            <v>1068</v>
          </cell>
          <cell r="K202">
            <v>1053.489</v>
          </cell>
          <cell r="L202">
            <v>1153.3630000000001</v>
          </cell>
          <cell r="M202">
            <v>1189.075</v>
          </cell>
          <cell r="N202">
            <v>1150.4660000000001</v>
          </cell>
          <cell r="O202">
            <v>1151.556</v>
          </cell>
          <cell r="P202">
            <v>1146.441</v>
          </cell>
        </row>
        <row r="203">
          <cell r="B203">
            <v>1201</v>
          </cell>
          <cell r="C203">
            <v>2132.7020000000002</v>
          </cell>
          <cell r="D203">
            <v>2342.29</v>
          </cell>
          <cell r="E203">
            <v>2456.6509999999998</v>
          </cell>
          <cell r="F203">
            <v>2442.877</v>
          </cell>
          <cell r="G203">
            <v>2961</v>
          </cell>
          <cell r="H203">
            <v>2437</v>
          </cell>
          <cell r="I203">
            <v>2933</v>
          </cell>
          <cell r="J203">
            <v>2842</v>
          </cell>
          <cell r="K203">
            <v>2746.4920000000002</v>
          </cell>
          <cell r="L203">
            <v>2908.1440000000002</v>
          </cell>
          <cell r="M203">
            <v>2857.3879999999999</v>
          </cell>
          <cell r="N203">
            <v>2870.3960000000002</v>
          </cell>
          <cell r="O203">
            <v>2912.547</v>
          </cell>
          <cell r="P203">
            <v>2846.7840000000001</v>
          </cell>
        </row>
        <row r="204">
          <cell r="B204">
            <v>1202</v>
          </cell>
          <cell r="C204">
            <v>1019.13</v>
          </cell>
          <cell r="D204">
            <v>1039.001</v>
          </cell>
          <cell r="E204">
            <v>1029.404</v>
          </cell>
          <cell r="F204">
            <v>1032.471</v>
          </cell>
          <cell r="G204">
            <v>1038</v>
          </cell>
          <cell r="H204">
            <v>1084</v>
          </cell>
          <cell r="I204">
            <v>1055</v>
          </cell>
          <cell r="J204">
            <v>1011</v>
          </cell>
          <cell r="K204">
            <v>1013.6700000000001</v>
          </cell>
          <cell r="L204">
            <v>1086.8720000000001</v>
          </cell>
          <cell r="M204">
            <v>1042.4059999999999</v>
          </cell>
          <cell r="N204">
            <v>1024.133</v>
          </cell>
          <cell r="O204">
            <v>938.44</v>
          </cell>
          <cell r="P204">
            <v>1023.414</v>
          </cell>
        </row>
        <row r="205">
          <cell r="B205">
            <v>1203</v>
          </cell>
          <cell r="C205">
            <v>1732.6960000000001</v>
          </cell>
          <cell r="D205">
            <v>1855.5130000000001</v>
          </cell>
          <cell r="E205">
            <v>1800.796</v>
          </cell>
          <cell r="F205">
            <v>1850.915</v>
          </cell>
          <cell r="G205">
            <v>1962</v>
          </cell>
          <cell r="H205">
            <v>1959</v>
          </cell>
          <cell r="I205">
            <v>1924</v>
          </cell>
          <cell r="J205">
            <v>1898</v>
          </cell>
          <cell r="K205">
            <v>1900.2550000000001</v>
          </cell>
          <cell r="L205">
            <v>2035.5530000000001</v>
          </cell>
          <cell r="M205">
            <v>2093.6210000000001</v>
          </cell>
          <cell r="N205">
            <v>2052.9839999999999</v>
          </cell>
          <cell r="O205">
            <v>2063.84</v>
          </cell>
          <cell r="P205">
            <v>1993.1970000000001</v>
          </cell>
        </row>
        <row r="206">
          <cell r="B206">
            <v>1204</v>
          </cell>
          <cell r="C206">
            <v>295.298</v>
          </cell>
          <cell r="D206">
            <v>315.68599999999998</v>
          </cell>
          <cell r="E206">
            <v>306.48399999999998</v>
          </cell>
          <cell r="F206">
            <v>328.70400000000001</v>
          </cell>
          <cell r="G206">
            <v>320</v>
          </cell>
          <cell r="H206">
            <v>302</v>
          </cell>
          <cell r="I206">
            <v>302</v>
          </cell>
          <cell r="J206">
            <v>322</v>
          </cell>
          <cell r="K206">
            <v>310.81799999999998</v>
          </cell>
          <cell r="L206">
            <v>313.93799999999999</v>
          </cell>
          <cell r="M206">
            <v>324.16399999999999</v>
          </cell>
          <cell r="N206">
            <v>321.36099999999999</v>
          </cell>
          <cell r="O206">
            <v>322.40800000000002</v>
          </cell>
          <cell r="P206">
            <v>319.38400000000001</v>
          </cell>
        </row>
        <row r="207">
          <cell r="B207">
            <v>1205</v>
          </cell>
          <cell r="C207">
            <v>1170.4649999999999</v>
          </cell>
          <cell r="D207">
            <v>1246.3710000000001</v>
          </cell>
          <cell r="E207">
            <v>1249.587</v>
          </cell>
          <cell r="F207">
            <v>1346.8679999999999</v>
          </cell>
          <cell r="G207">
            <v>1307</v>
          </cell>
          <cell r="H207">
            <v>1350</v>
          </cell>
          <cell r="I207">
            <v>1353</v>
          </cell>
          <cell r="J207">
            <v>1343</v>
          </cell>
          <cell r="K207">
            <v>1372.848</v>
          </cell>
          <cell r="L207">
            <v>1387.222</v>
          </cell>
          <cell r="M207">
            <v>1420.193</v>
          </cell>
          <cell r="N207">
            <v>1357.1379999999999</v>
          </cell>
          <cell r="O207">
            <v>1348.355</v>
          </cell>
          <cell r="P207">
            <v>1353.2540000000001</v>
          </cell>
        </row>
        <row r="208">
          <cell r="B208">
            <v>1206</v>
          </cell>
          <cell r="C208">
            <v>749.03700000000003</v>
          </cell>
          <cell r="D208">
            <v>771.351</v>
          </cell>
          <cell r="E208">
            <v>756.68100000000004</v>
          </cell>
          <cell r="F208">
            <v>850.79100000000005</v>
          </cell>
          <cell r="G208">
            <v>854</v>
          </cell>
          <cell r="H208">
            <v>823</v>
          </cell>
          <cell r="I208">
            <v>833</v>
          </cell>
          <cell r="J208">
            <v>801</v>
          </cell>
          <cell r="K208">
            <v>823.43200000000002</v>
          </cell>
          <cell r="L208">
            <v>832.96900000000005</v>
          </cell>
          <cell r="M208">
            <v>821.81100000000004</v>
          </cell>
          <cell r="N208">
            <v>798.33400000000006</v>
          </cell>
          <cell r="O208">
            <v>786.46600000000001</v>
          </cell>
          <cell r="P208">
            <v>778.32500000000005</v>
          </cell>
        </row>
        <row r="209">
          <cell r="B209">
            <v>1207</v>
          </cell>
          <cell r="C209">
            <v>644.36699999999996</v>
          </cell>
          <cell r="D209">
            <v>642.76499999999999</v>
          </cell>
          <cell r="E209">
            <v>621.51</v>
          </cell>
          <cell r="F209">
            <v>593.28200000000004</v>
          </cell>
          <cell r="G209">
            <v>664</v>
          </cell>
          <cell r="H209">
            <v>616</v>
          </cell>
          <cell r="I209">
            <v>615</v>
          </cell>
          <cell r="J209">
            <v>592</v>
          </cell>
          <cell r="K209">
            <v>599.21600000000001</v>
          </cell>
          <cell r="L209">
            <v>629.97</v>
          </cell>
          <cell r="M209">
            <v>632.71100000000001</v>
          </cell>
          <cell r="N209">
            <v>592.32400000000007</v>
          </cell>
          <cell r="O209">
            <v>592.15100000000007</v>
          </cell>
          <cell r="P209">
            <v>597.05000000000007</v>
          </cell>
        </row>
        <row r="210">
          <cell r="B210">
            <v>1208</v>
          </cell>
          <cell r="C210">
            <v>328.38100000000003</v>
          </cell>
          <cell r="D210">
            <v>336.71500000000003</v>
          </cell>
          <cell r="E210">
            <v>343.64800000000002</v>
          </cell>
          <cell r="F210">
            <v>361.238</v>
          </cell>
          <cell r="G210">
            <v>360</v>
          </cell>
          <cell r="H210">
            <v>352</v>
          </cell>
          <cell r="I210">
            <v>411</v>
          </cell>
          <cell r="J210">
            <v>366</v>
          </cell>
          <cell r="K210">
            <v>364.13499999999999</v>
          </cell>
          <cell r="L210">
            <v>374.09100000000001</v>
          </cell>
          <cell r="M210">
            <v>380.54399999999998</v>
          </cell>
          <cell r="N210">
            <v>372.73500000000001</v>
          </cell>
          <cell r="O210">
            <v>360.00799999999998</v>
          </cell>
          <cell r="P210">
            <v>358.50900000000001</v>
          </cell>
        </row>
        <row r="211">
          <cell r="B211">
            <v>1209</v>
          </cell>
          <cell r="C211">
            <v>424.78899999999999</v>
          </cell>
          <cell r="D211">
            <v>416.86700000000002</v>
          </cell>
          <cell r="E211">
            <v>437.572</v>
          </cell>
          <cell r="F211">
            <v>408.46199999999999</v>
          </cell>
          <cell r="G211">
            <v>416</v>
          </cell>
          <cell r="H211">
            <v>429</v>
          </cell>
          <cell r="I211">
            <v>408</v>
          </cell>
          <cell r="J211">
            <v>373</v>
          </cell>
          <cell r="K211">
            <v>369.28500000000003</v>
          </cell>
          <cell r="L211">
            <v>393.23399999999998</v>
          </cell>
          <cell r="M211">
            <v>428.13499999999999</v>
          </cell>
          <cell r="N211">
            <v>398.07</v>
          </cell>
          <cell r="O211">
            <v>395.77699999999999</v>
          </cell>
          <cell r="P211">
            <v>402.89300000000003</v>
          </cell>
        </row>
        <row r="212">
          <cell r="B212">
            <v>1210</v>
          </cell>
          <cell r="C212">
            <v>1231.2470000000001</v>
          </cell>
          <cell r="D212">
            <v>1269.3630000000001</v>
          </cell>
          <cell r="E212">
            <v>1278.71</v>
          </cell>
          <cell r="F212">
            <v>1214.04</v>
          </cell>
          <cell r="G212">
            <v>1284</v>
          </cell>
          <cell r="H212">
            <v>1291</v>
          </cell>
          <cell r="I212">
            <v>1259</v>
          </cell>
          <cell r="J212">
            <v>1209</v>
          </cell>
          <cell r="K212">
            <v>1256.9359999999999</v>
          </cell>
          <cell r="L212">
            <v>1221.7329999999999</v>
          </cell>
          <cell r="M212">
            <v>1250.2450000000001</v>
          </cell>
          <cell r="N212">
            <v>1189.087</v>
          </cell>
          <cell r="O212">
            <v>1168.703</v>
          </cell>
          <cell r="P212">
            <v>1226.627</v>
          </cell>
        </row>
        <row r="213">
          <cell r="B213">
            <v>1211</v>
          </cell>
          <cell r="C213">
            <v>1625.047</v>
          </cell>
          <cell r="D213">
            <v>1691.472</v>
          </cell>
          <cell r="E213">
            <v>1803.133</v>
          </cell>
          <cell r="F213">
            <v>1811.578</v>
          </cell>
          <cell r="G213">
            <v>1763</v>
          </cell>
          <cell r="H213">
            <v>1833</v>
          </cell>
          <cell r="I213">
            <v>1852</v>
          </cell>
          <cell r="J213">
            <v>1826</v>
          </cell>
          <cell r="K213">
            <v>2011.6010000000001</v>
          </cell>
          <cell r="L213">
            <v>2008.4259999999999</v>
          </cell>
          <cell r="M213">
            <v>2059.788</v>
          </cell>
          <cell r="N213">
            <v>1958.4449999999999</v>
          </cell>
          <cell r="O213">
            <v>1979.14</v>
          </cell>
          <cell r="P213">
            <v>2066.471</v>
          </cell>
        </row>
        <row r="214">
          <cell r="B214">
            <v>1212</v>
          </cell>
          <cell r="C214">
            <v>116.44200000000001</v>
          </cell>
          <cell r="D214">
            <v>101.97800000000001</v>
          </cell>
          <cell r="E214">
            <v>122.29</v>
          </cell>
          <cell r="F214">
            <v>95.748999999999995</v>
          </cell>
          <cell r="G214">
            <v>110</v>
          </cell>
          <cell r="H214">
            <v>136</v>
          </cell>
          <cell r="I214">
            <v>116</v>
          </cell>
          <cell r="J214">
            <v>106</v>
          </cell>
          <cell r="K214">
            <v>107.491</v>
          </cell>
          <cell r="L214">
            <v>117.11500000000001</v>
          </cell>
          <cell r="M214">
            <v>102.738</v>
          </cell>
          <cell r="N214">
            <v>90.984999999999999</v>
          </cell>
          <cell r="O214">
            <v>105.61800000000001</v>
          </cell>
          <cell r="P214">
            <v>106.63</v>
          </cell>
        </row>
        <row r="215">
          <cell r="B215">
            <v>1213</v>
          </cell>
          <cell r="C215">
            <v>1066.8440000000001</v>
          </cell>
          <cell r="D215">
            <v>1260.5609999999999</v>
          </cell>
          <cell r="E215">
            <v>1215.6970000000001</v>
          </cell>
          <cell r="F215">
            <v>1209.9290000000001</v>
          </cell>
          <cell r="G215">
            <v>1225</v>
          </cell>
          <cell r="H215">
            <v>1319</v>
          </cell>
          <cell r="I215">
            <v>1259</v>
          </cell>
          <cell r="J215">
            <v>1305</v>
          </cell>
          <cell r="K215">
            <v>1336.6747572815534</v>
          </cell>
          <cell r="L215">
            <v>1315.3722427184466</v>
          </cell>
          <cell r="M215">
            <v>1461.701</v>
          </cell>
          <cell r="N215">
            <v>1372.143</v>
          </cell>
          <cell r="O215">
            <v>1401.751</v>
          </cell>
          <cell r="P215">
            <v>1374.8980000000001</v>
          </cell>
        </row>
        <row r="216">
          <cell r="B216">
            <v>1214</v>
          </cell>
          <cell r="C216">
            <v>16620.451000000001</v>
          </cell>
          <cell r="D216">
            <v>17937.044000000002</v>
          </cell>
          <cell r="E216">
            <v>17384.223000000002</v>
          </cell>
          <cell r="F216">
            <v>17664.29</v>
          </cell>
          <cell r="G216">
            <v>18821</v>
          </cell>
          <cell r="H216">
            <v>18560</v>
          </cell>
          <cell r="I216">
            <v>18933</v>
          </cell>
          <cell r="J216">
            <v>18590</v>
          </cell>
          <cell r="K216">
            <v>19555.089</v>
          </cell>
          <cell r="L216">
            <v>20226.143</v>
          </cell>
          <cell r="M216">
            <v>20282.275000000001</v>
          </cell>
          <cell r="N216">
            <v>19865.187000000002</v>
          </cell>
          <cell r="O216">
            <v>19896.501</v>
          </cell>
          <cell r="P216">
            <v>19992.976999999999</v>
          </cell>
        </row>
        <row r="217">
          <cell r="B217">
            <v>1215</v>
          </cell>
          <cell r="C217">
            <v>4005.3780000000002</v>
          </cell>
          <cell r="D217">
            <v>4067.991</v>
          </cell>
          <cell r="E217">
            <v>4100.8249999999998</v>
          </cell>
          <cell r="F217">
            <v>4175.7939999999999</v>
          </cell>
          <cell r="G217">
            <v>4482</v>
          </cell>
          <cell r="H217">
            <v>3898</v>
          </cell>
          <cell r="I217">
            <v>4262</v>
          </cell>
          <cell r="J217">
            <v>4159</v>
          </cell>
          <cell r="K217">
            <v>4283.7709999999997</v>
          </cell>
          <cell r="L217">
            <v>4457.0259999999998</v>
          </cell>
          <cell r="M217">
            <v>4561.0410000000002</v>
          </cell>
          <cell r="N217">
            <v>4512.4639999999999</v>
          </cell>
          <cell r="O217">
            <v>4605.3599999999997</v>
          </cell>
          <cell r="P217">
            <v>4690.1260000000002</v>
          </cell>
        </row>
        <row r="218">
          <cell r="B218">
            <v>1216</v>
          </cell>
          <cell r="C218">
            <v>2720.585</v>
          </cell>
          <cell r="D218">
            <v>2699.3809999999999</v>
          </cell>
          <cell r="E218">
            <v>2719.5140000000001</v>
          </cell>
          <cell r="F218">
            <v>2871.4110000000001</v>
          </cell>
          <cell r="G218">
            <v>2737</v>
          </cell>
          <cell r="H218">
            <v>2810</v>
          </cell>
          <cell r="I218">
            <v>2782</v>
          </cell>
          <cell r="J218">
            <v>2767</v>
          </cell>
          <cell r="K218">
            <v>2851.2249999999999</v>
          </cell>
          <cell r="L218">
            <v>2933.8110000000001</v>
          </cell>
          <cell r="M218">
            <v>2964.7719999999999</v>
          </cell>
          <cell r="N218">
            <v>2830.0810000000001</v>
          </cell>
          <cell r="O218">
            <v>2845.19</v>
          </cell>
          <cell r="P218">
            <v>2815.1240000000003</v>
          </cell>
        </row>
        <row r="219">
          <cell r="B219">
            <v>1217</v>
          </cell>
          <cell r="C219">
            <v>12863.397000000001</v>
          </cell>
          <cell r="D219">
            <v>12674.556</v>
          </cell>
          <cell r="E219">
            <v>12288.94</v>
          </cell>
          <cell r="F219">
            <v>12827.467000000001</v>
          </cell>
          <cell r="G219">
            <v>13499</v>
          </cell>
          <cell r="H219">
            <v>12806</v>
          </cell>
          <cell r="I219">
            <v>13309</v>
          </cell>
          <cell r="J219">
            <v>12542</v>
          </cell>
          <cell r="K219">
            <v>13313.387000000001</v>
          </cell>
          <cell r="L219">
            <v>13464.496000000001</v>
          </cell>
          <cell r="M219">
            <v>13589.514000000001</v>
          </cell>
          <cell r="N219">
            <v>13198.049000000001</v>
          </cell>
          <cell r="O219">
            <v>13356.73</v>
          </cell>
          <cell r="P219">
            <v>13297.327000000001</v>
          </cell>
        </row>
        <row r="220">
          <cell r="B220">
            <v>1218</v>
          </cell>
          <cell r="C220">
            <v>1470.84</v>
          </cell>
          <cell r="D220">
            <v>1612.83</v>
          </cell>
          <cell r="E220">
            <v>1649.9470000000001</v>
          </cell>
          <cell r="F220">
            <v>1665.3620000000001</v>
          </cell>
          <cell r="G220">
            <v>1621</v>
          </cell>
          <cell r="H220">
            <v>1722</v>
          </cell>
          <cell r="I220">
            <v>1821</v>
          </cell>
          <cell r="J220">
            <v>1813</v>
          </cell>
          <cell r="K220">
            <v>1851.06</v>
          </cell>
          <cell r="L220">
            <v>1926.2329999999999</v>
          </cell>
          <cell r="M220">
            <v>1967.202</v>
          </cell>
          <cell r="N220">
            <v>1861.329</v>
          </cell>
          <cell r="O220">
            <v>1807.4870000000001</v>
          </cell>
          <cell r="P220">
            <v>1763.498</v>
          </cell>
        </row>
        <row r="221">
          <cell r="B221">
            <v>1219</v>
          </cell>
          <cell r="C221">
            <v>51061.756000000001</v>
          </cell>
          <cell r="D221">
            <v>53667.785000000003</v>
          </cell>
          <cell r="E221">
            <v>51802.78</v>
          </cell>
          <cell r="F221">
            <v>52271.567999999999</v>
          </cell>
          <cell r="G221">
            <v>54202</v>
          </cell>
          <cell r="H221">
            <v>52979</v>
          </cell>
          <cell r="I221">
            <v>53037</v>
          </cell>
          <cell r="J221">
            <v>52144</v>
          </cell>
          <cell r="K221">
            <v>53627.194000000003</v>
          </cell>
          <cell r="L221">
            <v>54128.014999999999</v>
          </cell>
          <cell r="M221">
            <v>53698.609000000004</v>
          </cell>
          <cell r="N221">
            <v>51677.879000000001</v>
          </cell>
          <cell r="O221">
            <v>51549.215000000004</v>
          </cell>
          <cell r="P221">
            <v>51000.594000000005</v>
          </cell>
        </row>
        <row r="222">
          <cell r="B222">
            <v>1220</v>
          </cell>
          <cell r="C222">
            <v>3136.2060000000001</v>
          </cell>
          <cell r="D222">
            <v>3320.8240000000001</v>
          </cell>
          <cell r="E222">
            <v>3345.8450000000003</v>
          </cell>
          <cell r="F222">
            <v>3473.44</v>
          </cell>
          <cell r="G222">
            <v>3617</v>
          </cell>
          <cell r="H222">
            <v>3312</v>
          </cell>
          <cell r="I222">
            <v>3489</v>
          </cell>
          <cell r="J222">
            <v>3427</v>
          </cell>
          <cell r="K222">
            <v>3451.3450000000003</v>
          </cell>
          <cell r="L222">
            <v>3476.3409999999999</v>
          </cell>
          <cell r="M222">
            <v>3575.6979999999999</v>
          </cell>
          <cell r="N222">
            <v>3371.2290000000003</v>
          </cell>
          <cell r="O222">
            <v>3419.404</v>
          </cell>
          <cell r="P222">
            <v>3476.848</v>
          </cell>
        </row>
        <row r="223">
          <cell r="B223">
            <v>1221</v>
          </cell>
          <cell r="C223">
            <v>1862.319</v>
          </cell>
          <cell r="D223">
            <v>1859.5309999999999</v>
          </cell>
          <cell r="E223">
            <v>1808.8500000000001</v>
          </cell>
          <cell r="F223">
            <v>1950.136</v>
          </cell>
          <cell r="G223">
            <v>1977</v>
          </cell>
          <cell r="H223">
            <v>1844</v>
          </cell>
          <cell r="I223">
            <v>1957</v>
          </cell>
          <cell r="J223">
            <v>1914</v>
          </cell>
          <cell r="K223">
            <v>1998.259</v>
          </cell>
          <cell r="L223">
            <v>2102.2370000000001</v>
          </cell>
          <cell r="M223">
            <v>2085.16</v>
          </cell>
          <cell r="N223">
            <v>1992.1480000000001</v>
          </cell>
          <cell r="O223">
            <v>1957.691</v>
          </cell>
          <cell r="P223">
            <v>1926.08</v>
          </cell>
        </row>
        <row r="224">
          <cell r="B224">
            <v>1222</v>
          </cell>
          <cell r="C224">
            <v>2138.8220000000001</v>
          </cell>
          <cell r="D224">
            <v>2229.2080000000001</v>
          </cell>
          <cell r="E224">
            <v>2224.826</v>
          </cell>
          <cell r="F224">
            <v>2316.5549999999998</v>
          </cell>
          <cell r="G224">
            <v>2313</v>
          </cell>
          <cell r="H224">
            <v>2244</v>
          </cell>
          <cell r="I224">
            <v>2264</v>
          </cell>
          <cell r="J224">
            <v>2266</v>
          </cell>
          <cell r="K224">
            <v>2287.212</v>
          </cell>
          <cell r="L224">
            <v>2398.652</v>
          </cell>
          <cell r="M224">
            <v>2406.819</v>
          </cell>
          <cell r="N224">
            <v>2284.2980000000002</v>
          </cell>
          <cell r="O224">
            <v>2278.8620000000001</v>
          </cell>
          <cell r="P224">
            <v>2265.8719999999998</v>
          </cell>
        </row>
        <row r="225">
          <cell r="B225">
            <v>1223</v>
          </cell>
          <cell r="C225">
            <v>2982.6889999999999</v>
          </cell>
          <cell r="D225">
            <v>3021.1240000000003</v>
          </cell>
          <cell r="E225">
            <v>2987.9630000000002</v>
          </cell>
          <cell r="F225">
            <v>3169.3319999999999</v>
          </cell>
          <cell r="G225">
            <v>3168</v>
          </cell>
          <cell r="H225">
            <v>3035</v>
          </cell>
          <cell r="I225">
            <v>3105</v>
          </cell>
          <cell r="J225">
            <v>2981</v>
          </cell>
          <cell r="K225">
            <v>3071.694</v>
          </cell>
          <cell r="L225">
            <v>3176.08</v>
          </cell>
          <cell r="M225">
            <v>3133.596</v>
          </cell>
          <cell r="N225">
            <v>2999.9259999999999</v>
          </cell>
          <cell r="O225">
            <v>2977.6089999999999</v>
          </cell>
          <cell r="P225">
            <v>2950.7110000000002</v>
          </cell>
        </row>
        <row r="226">
          <cell r="B226">
            <v>1224</v>
          </cell>
          <cell r="C226">
            <v>1198.0019220621921</v>
          </cell>
          <cell r="D226">
            <v>1136.188555076182</v>
          </cell>
          <cell r="E226">
            <v>1094.9796437521757</v>
          </cell>
          <cell r="F226">
            <v>1103.810124750177</v>
          </cell>
          <cell r="G226">
            <v>1068.4882007581712</v>
          </cell>
          <cell r="H226">
            <v>1024.335795768164</v>
          </cell>
          <cell r="I226">
            <v>994.90085910815924</v>
          </cell>
          <cell r="J226">
            <v>994.90085910815924</v>
          </cell>
          <cell r="K226">
            <v>956.63544145015305</v>
          </cell>
          <cell r="L226">
            <v>941.91797312015046</v>
          </cell>
          <cell r="M226">
            <v>930.14399845614889</v>
          </cell>
          <cell r="N226">
            <v>879.8515990886674</v>
          </cell>
          <cell r="O226">
            <v>518.49099999999999</v>
          </cell>
          <cell r="P226">
            <v>520.56100000000004</v>
          </cell>
        </row>
        <row r="227">
          <cell r="B227">
            <v>1225</v>
          </cell>
          <cell r="C227">
            <v>1591.922</v>
          </cell>
          <cell r="D227">
            <v>1639.713</v>
          </cell>
          <cell r="E227">
            <v>1755.9680000000001</v>
          </cell>
          <cell r="F227">
            <v>1678.4470000000001</v>
          </cell>
          <cell r="G227">
            <v>1866</v>
          </cell>
          <cell r="H227">
            <v>1769</v>
          </cell>
          <cell r="I227">
            <v>1758</v>
          </cell>
          <cell r="J227">
            <v>1785</v>
          </cell>
          <cell r="K227">
            <v>1813.2170000000001</v>
          </cell>
          <cell r="L227">
            <v>1917.308</v>
          </cell>
          <cell r="M227">
            <v>1978.0830000000001</v>
          </cell>
          <cell r="N227">
            <v>1923.4660000000001</v>
          </cell>
          <cell r="O227">
            <v>1966.9970000000001</v>
          </cell>
          <cell r="P227">
            <v>1907.5550000000001</v>
          </cell>
        </row>
        <row r="228">
          <cell r="B228">
            <v>1226</v>
          </cell>
          <cell r="C228">
            <v>254.96800000000002</v>
          </cell>
          <cell r="D228">
            <v>272.23500000000001</v>
          </cell>
          <cell r="E228">
            <v>260.476</v>
          </cell>
          <cell r="F228">
            <v>298.50299999999999</v>
          </cell>
          <cell r="G228">
            <v>253</v>
          </cell>
          <cell r="H228">
            <v>268</v>
          </cell>
          <cell r="I228">
            <v>272</v>
          </cell>
          <cell r="J228">
            <v>260</v>
          </cell>
          <cell r="K228">
            <v>260.73500000000001</v>
          </cell>
          <cell r="L228">
            <v>281.089</v>
          </cell>
          <cell r="M228">
            <v>256.16899999999998</v>
          </cell>
          <cell r="N228">
            <v>255.82599999999999</v>
          </cell>
          <cell r="O228">
            <v>246.542</v>
          </cell>
          <cell r="P228">
            <v>255.559</v>
          </cell>
        </row>
        <row r="229">
          <cell r="B229">
            <v>1227</v>
          </cell>
          <cell r="C229">
            <v>1192.182</v>
          </cell>
          <cell r="D229">
            <v>1389.4</v>
          </cell>
          <cell r="E229">
            <v>1307.5430000000001</v>
          </cell>
          <cell r="F229">
            <v>1276.729</v>
          </cell>
          <cell r="G229">
            <v>1291</v>
          </cell>
          <cell r="H229">
            <v>1296</v>
          </cell>
          <cell r="I229">
            <v>1274</v>
          </cell>
          <cell r="J229">
            <v>1233</v>
          </cell>
          <cell r="K229">
            <v>1261.252</v>
          </cell>
          <cell r="L229">
            <v>1272.259</v>
          </cell>
          <cell r="M229">
            <v>1275.7919999999999</v>
          </cell>
          <cell r="N229">
            <v>1190.4490000000001</v>
          </cell>
          <cell r="O229">
            <v>1207.6020000000001</v>
          </cell>
          <cell r="P229">
            <v>1209.6959999999999</v>
          </cell>
        </row>
        <row r="230">
          <cell r="B230">
            <v>1228</v>
          </cell>
          <cell r="C230">
            <v>4089.866</v>
          </cell>
          <cell r="D230">
            <v>4265.0940000000001</v>
          </cell>
          <cell r="E230">
            <v>4487.326</v>
          </cell>
          <cell r="F230">
            <v>4564.4110000000001</v>
          </cell>
          <cell r="G230">
            <v>4491</v>
          </cell>
          <cell r="H230">
            <v>4589</v>
          </cell>
          <cell r="I230">
            <v>4847</v>
          </cell>
          <cell r="J230">
            <v>4994</v>
          </cell>
          <cell r="K230">
            <v>5234.75</v>
          </cell>
          <cell r="L230">
            <v>5541.0160000000005</v>
          </cell>
          <cell r="M230">
            <v>5608.7129999999997</v>
          </cell>
          <cell r="N230">
            <v>5443.6120000000001</v>
          </cell>
          <cell r="O230">
            <v>5555.1270000000004</v>
          </cell>
          <cell r="P230">
            <v>5591.7139999999999</v>
          </cell>
        </row>
        <row r="231">
          <cell r="B231">
            <v>1229</v>
          </cell>
          <cell r="C231">
            <v>2574.9949999999999</v>
          </cell>
          <cell r="D231">
            <v>2654.6550000000002</v>
          </cell>
          <cell r="E231">
            <v>2820.3760000000002</v>
          </cell>
          <cell r="F231">
            <v>2704.7220000000002</v>
          </cell>
          <cell r="G231">
            <v>2844</v>
          </cell>
          <cell r="H231">
            <v>2827</v>
          </cell>
          <cell r="I231">
            <v>2926</v>
          </cell>
          <cell r="J231">
            <v>2862</v>
          </cell>
          <cell r="K231">
            <v>3000.5190000000002</v>
          </cell>
          <cell r="L231">
            <v>2986.7719999999999</v>
          </cell>
          <cell r="M231">
            <v>3176.346</v>
          </cell>
          <cell r="N231">
            <v>2853.4490000000001</v>
          </cell>
          <cell r="O231">
            <v>2927.8650000000002</v>
          </cell>
          <cell r="P231">
            <v>2883.2870000000003</v>
          </cell>
        </row>
        <row r="232">
          <cell r="B232">
            <v>1230</v>
          </cell>
          <cell r="C232">
            <v>724.51800000000003</v>
          </cell>
          <cell r="D232">
            <v>760.96199999999999</v>
          </cell>
          <cell r="E232">
            <v>792.26599999999996</v>
          </cell>
          <cell r="F232">
            <v>806.40499999999997</v>
          </cell>
          <cell r="G232">
            <v>877</v>
          </cell>
          <cell r="H232">
            <v>799</v>
          </cell>
          <cell r="I232">
            <v>847</v>
          </cell>
          <cell r="J232">
            <v>793</v>
          </cell>
          <cell r="K232">
            <v>800.851</v>
          </cell>
          <cell r="L232">
            <v>832.55000000000007</v>
          </cell>
          <cell r="M232">
            <v>796.65499999999997</v>
          </cell>
          <cell r="N232">
            <v>776.10800000000006</v>
          </cell>
          <cell r="O232">
            <v>778.92600000000004</v>
          </cell>
          <cell r="P232">
            <v>822.84100000000001</v>
          </cell>
        </row>
        <row r="233">
          <cell r="B233">
            <v>1231</v>
          </cell>
          <cell r="C233">
            <v>1573.48</v>
          </cell>
          <cell r="D233">
            <v>1637.9560000000001</v>
          </cell>
          <cell r="E233">
            <v>1581.723</v>
          </cell>
          <cell r="F233">
            <v>1885.499</v>
          </cell>
          <cell r="G233">
            <v>1812</v>
          </cell>
          <cell r="H233">
            <v>1644</v>
          </cell>
          <cell r="I233">
            <v>1697</v>
          </cell>
          <cell r="J233">
            <v>1667</v>
          </cell>
          <cell r="K233">
            <v>1671.3700000000001</v>
          </cell>
          <cell r="L233">
            <v>1793.8990000000001</v>
          </cell>
          <cell r="M233">
            <v>1851.1960000000001</v>
          </cell>
          <cell r="N233">
            <v>1799.595</v>
          </cell>
          <cell r="O233">
            <v>1839.2809999999999</v>
          </cell>
          <cell r="P233">
            <v>1793.664</v>
          </cell>
        </row>
        <row r="234">
          <cell r="B234">
            <v>1232</v>
          </cell>
          <cell r="C234">
            <v>597.82364150943397</v>
          </cell>
          <cell r="D234">
            <v>600.41162264150944</v>
          </cell>
          <cell r="E234">
            <v>608.17556603773585</v>
          </cell>
          <cell r="F234">
            <v>636.64335849056602</v>
          </cell>
          <cell r="G234">
            <v>668.99312264150944</v>
          </cell>
          <cell r="H234">
            <v>703.93086792452834</v>
          </cell>
          <cell r="I234">
            <v>685.81500000000005</v>
          </cell>
          <cell r="J234">
            <v>705.63700000000006</v>
          </cell>
          <cell r="K234">
            <v>670.46199999999999</v>
          </cell>
          <cell r="L234">
            <v>691.34</v>
          </cell>
          <cell r="M234">
            <v>716.971</v>
          </cell>
          <cell r="N234">
            <v>733.11800000000005</v>
          </cell>
          <cell r="O234">
            <v>727.21199999999999</v>
          </cell>
          <cell r="P234">
            <v>733.04300000000001</v>
          </cell>
        </row>
        <row r="235">
          <cell r="B235">
            <v>1233</v>
          </cell>
          <cell r="C235">
            <v>551.44500000000005</v>
          </cell>
          <cell r="D235">
            <v>524.47299999999996</v>
          </cell>
          <cell r="E235">
            <v>573.19000000000005</v>
          </cell>
          <cell r="F235">
            <v>553.06000000000006</v>
          </cell>
          <cell r="G235">
            <v>552</v>
          </cell>
          <cell r="H235">
            <v>599</v>
          </cell>
          <cell r="I235">
            <v>555</v>
          </cell>
          <cell r="J235">
            <v>558</v>
          </cell>
          <cell r="K235">
            <v>531.90800000000002</v>
          </cell>
          <cell r="L235">
            <v>571.33199999999999</v>
          </cell>
          <cell r="M235">
            <v>587.74300000000005</v>
          </cell>
          <cell r="N235">
            <v>541.38700000000006</v>
          </cell>
          <cell r="O235">
            <v>524.15200000000004</v>
          </cell>
          <cell r="P235">
            <v>519.51200000000006</v>
          </cell>
        </row>
        <row r="236">
          <cell r="B236">
            <v>1234</v>
          </cell>
          <cell r="C236">
            <v>28.025974025974019</v>
          </cell>
          <cell r="D236">
            <v>26.675324675324667</v>
          </cell>
          <cell r="E236">
            <v>26.675324675324667</v>
          </cell>
          <cell r="F236">
            <v>27.688311688311682</v>
          </cell>
          <cell r="G236">
            <v>27.350649350649345</v>
          </cell>
          <cell r="H236">
            <v>25.662337662337656</v>
          </cell>
          <cell r="I236">
            <v>26</v>
          </cell>
          <cell r="J236">
            <v>24</v>
          </cell>
          <cell r="K236">
            <v>21</v>
          </cell>
          <cell r="L236">
            <v>19.805</v>
          </cell>
          <cell r="M236">
            <v>18.525000000000002</v>
          </cell>
          <cell r="N236">
            <v>18.492000000000001</v>
          </cell>
          <cell r="O236">
            <v>19.811</v>
          </cell>
          <cell r="P236">
            <v>23.394000000000002</v>
          </cell>
        </row>
        <row r="237">
          <cell r="B237">
            <v>1235</v>
          </cell>
          <cell r="C237">
            <v>1536.5129999999999</v>
          </cell>
          <cell r="D237">
            <v>1586.1870000000001</v>
          </cell>
          <cell r="E237">
            <v>1727.2150000000001</v>
          </cell>
          <cell r="F237">
            <v>1725.22</v>
          </cell>
          <cell r="G237">
            <v>1664</v>
          </cell>
          <cell r="H237">
            <v>1776</v>
          </cell>
          <cell r="I237">
            <v>1717</v>
          </cell>
          <cell r="J237">
            <v>1661</v>
          </cell>
          <cell r="K237">
            <v>1650.5930000000001</v>
          </cell>
          <cell r="L237">
            <v>1705.299</v>
          </cell>
          <cell r="M237">
            <v>1775.8210000000001</v>
          </cell>
          <cell r="N237">
            <v>1707.2440000000001</v>
          </cell>
          <cell r="O237">
            <v>1695.0050000000001</v>
          </cell>
          <cell r="P237">
            <v>1643.1130000000001</v>
          </cell>
        </row>
        <row r="238">
          <cell r="B238">
            <v>1236</v>
          </cell>
          <cell r="C238">
            <v>5207.6090000000004</v>
          </cell>
          <cell r="D238">
            <v>5277.2269999999999</v>
          </cell>
          <cell r="E238">
            <v>5231.3990000000003</v>
          </cell>
          <cell r="F238">
            <v>5412.058</v>
          </cell>
          <cell r="G238">
            <v>5525</v>
          </cell>
          <cell r="H238">
            <v>6163</v>
          </cell>
          <cell r="I238">
            <v>5877</v>
          </cell>
          <cell r="J238">
            <v>5795</v>
          </cell>
          <cell r="K238">
            <v>5785.34</v>
          </cell>
          <cell r="L238">
            <v>5962.2030000000004</v>
          </cell>
          <cell r="M238">
            <v>6085.2</v>
          </cell>
          <cell r="N238">
            <v>5957.8739999999998</v>
          </cell>
          <cell r="O238">
            <v>6018.616</v>
          </cell>
          <cell r="P238">
            <v>5990.0680000000002</v>
          </cell>
        </row>
        <row r="239">
          <cell r="B239">
            <v>1237</v>
          </cell>
          <cell r="C239">
            <v>3756.5889999999999</v>
          </cell>
          <cell r="D239">
            <v>3638.0140000000001</v>
          </cell>
          <cell r="E239">
            <v>3683.5320000000002</v>
          </cell>
          <cell r="F239">
            <v>3718.9</v>
          </cell>
          <cell r="G239">
            <v>3751</v>
          </cell>
          <cell r="H239">
            <v>3906</v>
          </cell>
          <cell r="I239">
            <v>3974</v>
          </cell>
          <cell r="J239">
            <v>3930</v>
          </cell>
          <cell r="K239">
            <v>4055.674</v>
          </cell>
          <cell r="L239">
            <v>4233.6900000000005</v>
          </cell>
          <cell r="M239">
            <v>4454.7269999999999</v>
          </cell>
          <cell r="N239">
            <v>4223.6050000000005</v>
          </cell>
          <cell r="O239">
            <v>4309.7719999999999</v>
          </cell>
          <cell r="P239">
            <v>4333.5569999999998</v>
          </cell>
        </row>
        <row r="240">
          <cell r="B240">
            <v>1238</v>
          </cell>
          <cell r="C240">
            <v>379.22199999999998</v>
          </cell>
          <cell r="D240">
            <v>328.37</v>
          </cell>
          <cell r="E240">
            <v>346.99599999999998</v>
          </cell>
          <cell r="F240">
            <v>388.12900000000002</v>
          </cell>
          <cell r="G240">
            <v>388</v>
          </cell>
          <cell r="H240">
            <v>378</v>
          </cell>
          <cell r="I240">
            <v>370</v>
          </cell>
          <cell r="J240">
            <v>371</v>
          </cell>
          <cell r="K240">
            <v>409.56200000000001</v>
          </cell>
          <cell r="L240">
            <v>388.762</v>
          </cell>
          <cell r="M240">
            <v>401.18600000000004</v>
          </cell>
          <cell r="N240">
            <v>388.113</v>
          </cell>
          <cell r="O240">
            <v>380.34699999999998</v>
          </cell>
          <cell r="P240">
            <v>387.59899999999999</v>
          </cell>
        </row>
        <row r="241">
          <cell r="B241">
            <v>1239</v>
          </cell>
          <cell r="C241">
            <v>363.29900000000004</v>
          </cell>
          <cell r="D241">
            <v>398.21800000000002</v>
          </cell>
          <cell r="E241">
            <v>403.75700000000001</v>
          </cell>
          <cell r="F241">
            <v>439.37900000000002</v>
          </cell>
          <cell r="G241">
            <v>482</v>
          </cell>
          <cell r="H241">
            <v>484</v>
          </cell>
          <cell r="I241">
            <v>504</v>
          </cell>
          <cell r="J241">
            <v>512</v>
          </cell>
          <cell r="K241">
            <v>543.09400000000005</v>
          </cell>
          <cell r="L241">
            <v>592.87700000000007</v>
          </cell>
          <cell r="M241">
            <v>585.65200000000004</v>
          </cell>
          <cell r="N241">
            <v>575.298</v>
          </cell>
          <cell r="O241">
            <v>560.20400000000006</v>
          </cell>
          <cell r="P241">
            <v>571.88499999999999</v>
          </cell>
        </row>
        <row r="242">
          <cell r="B242">
            <v>1240</v>
          </cell>
          <cell r="C242">
            <v>4241.95</v>
          </cell>
          <cell r="D242">
            <v>4459.3029999999999</v>
          </cell>
          <cell r="E242">
            <v>4481.7380000000003</v>
          </cell>
          <cell r="F242">
            <v>4618.1810000000005</v>
          </cell>
          <cell r="G242">
            <v>4815</v>
          </cell>
          <cell r="H242">
            <v>4787</v>
          </cell>
          <cell r="I242">
            <v>4893</v>
          </cell>
          <cell r="J242">
            <v>4839</v>
          </cell>
          <cell r="K242">
            <v>5110.8060000000005</v>
          </cell>
          <cell r="L242">
            <v>5138.1320000000005</v>
          </cell>
          <cell r="M242">
            <v>5221.7269999999999</v>
          </cell>
          <cell r="N242">
            <v>5116.5420000000004</v>
          </cell>
          <cell r="O242">
            <v>5191.3649999999998</v>
          </cell>
          <cell r="P242">
            <v>5185.4189999999999</v>
          </cell>
        </row>
        <row r="243">
          <cell r="B243">
            <v>1241</v>
          </cell>
          <cell r="C243">
            <v>3887.2339999999999</v>
          </cell>
          <cell r="D243">
            <v>4098.6120000000001</v>
          </cell>
          <cell r="E243">
            <v>4279.0780000000004</v>
          </cell>
          <cell r="F243">
            <v>4239.4110000000001</v>
          </cell>
          <cell r="G243">
            <v>4209</v>
          </cell>
          <cell r="H243">
            <v>4470</v>
          </cell>
          <cell r="I243">
            <v>4244</v>
          </cell>
          <cell r="J243">
            <v>4161</v>
          </cell>
          <cell r="K243">
            <v>4532.5960000000005</v>
          </cell>
          <cell r="L243">
            <v>4057.9410000000003</v>
          </cell>
          <cell r="M243">
            <v>4414.2060000000001</v>
          </cell>
          <cell r="N243">
            <v>4167.0680000000002</v>
          </cell>
          <cell r="O243">
            <v>4158.7950000000001</v>
          </cell>
          <cell r="P243">
            <v>4137.0010000000002</v>
          </cell>
        </row>
        <row r="244">
          <cell r="B244">
            <v>1242</v>
          </cell>
          <cell r="C244">
            <v>1794.788</v>
          </cell>
          <cell r="D244">
            <v>1836.5070000000001</v>
          </cell>
          <cell r="E244">
            <v>1898.828</v>
          </cell>
          <cell r="F244">
            <v>1932.5630000000001</v>
          </cell>
          <cell r="G244">
            <v>1856</v>
          </cell>
          <cell r="H244">
            <v>1894</v>
          </cell>
          <cell r="I244">
            <v>1927</v>
          </cell>
          <cell r="J244">
            <v>1869</v>
          </cell>
          <cell r="K244">
            <v>1854.7640000000001</v>
          </cell>
          <cell r="L244">
            <v>1954.999</v>
          </cell>
          <cell r="M244">
            <v>2011.2740000000001</v>
          </cell>
          <cell r="N244">
            <v>1934.7239999999999</v>
          </cell>
          <cell r="O244">
            <v>1942.758</v>
          </cell>
          <cell r="P244">
            <v>1918.8920000000001</v>
          </cell>
        </row>
        <row r="245">
          <cell r="B245">
            <v>1243</v>
          </cell>
          <cell r="C245">
            <v>2668.7339999999999</v>
          </cell>
          <cell r="D245">
            <v>2800.299</v>
          </cell>
          <cell r="E245">
            <v>2730.0030000000002</v>
          </cell>
          <cell r="F245">
            <v>3023.2440000000001</v>
          </cell>
          <cell r="G245">
            <v>2843</v>
          </cell>
          <cell r="H245">
            <v>2916</v>
          </cell>
          <cell r="I245">
            <v>2929</v>
          </cell>
          <cell r="J245">
            <v>2957</v>
          </cell>
          <cell r="K245">
            <v>3089.8150000000001</v>
          </cell>
          <cell r="L245">
            <v>3188.1330000000003</v>
          </cell>
          <cell r="M245">
            <v>3299.2130000000002</v>
          </cell>
          <cell r="N245">
            <v>3252.9830000000002</v>
          </cell>
          <cell r="O245">
            <v>3194.8910000000001</v>
          </cell>
          <cell r="P245">
            <v>3247.2269999999999</v>
          </cell>
        </row>
        <row r="246">
          <cell r="B246">
            <v>1244</v>
          </cell>
          <cell r="C246">
            <v>2312.0300000000002</v>
          </cell>
          <cell r="D246">
            <v>2435.9479999999999</v>
          </cell>
          <cell r="E246">
            <v>2556.11</v>
          </cell>
          <cell r="F246">
            <v>2557.9</v>
          </cell>
          <cell r="G246">
            <v>2611</v>
          </cell>
          <cell r="H246">
            <v>2522</v>
          </cell>
          <cell r="I246">
            <v>2591</v>
          </cell>
          <cell r="J246">
            <v>2561</v>
          </cell>
          <cell r="K246">
            <v>2669.1120000000001</v>
          </cell>
          <cell r="L246">
            <v>2649.5520000000001</v>
          </cell>
          <cell r="M246">
            <v>2804.808</v>
          </cell>
          <cell r="N246">
            <v>2730.9090000000001</v>
          </cell>
          <cell r="O246">
            <v>2720.2739999999999</v>
          </cell>
          <cell r="P246">
            <v>2756.6</v>
          </cell>
        </row>
        <row r="247">
          <cell r="B247">
            <v>1245</v>
          </cell>
          <cell r="C247">
            <v>989.23900000000003</v>
          </cell>
          <cell r="D247">
            <v>1021.811</v>
          </cell>
          <cell r="E247">
            <v>1052.423</v>
          </cell>
          <cell r="F247">
            <v>1073.586</v>
          </cell>
          <cell r="G247">
            <v>1079</v>
          </cell>
          <cell r="H247">
            <v>1115</v>
          </cell>
          <cell r="I247">
            <v>1105</v>
          </cell>
          <cell r="J247">
            <v>1089</v>
          </cell>
          <cell r="K247">
            <v>1145.038</v>
          </cell>
          <cell r="L247">
            <v>1182.7239999999999</v>
          </cell>
          <cell r="M247">
            <v>1128.7070000000001</v>
          </cell>
          <cell r="N247">
            <v>1091.0340000000001</v>
          </cell>
          <cell r="O247">
            <v>1093.8489999999999</v>
          </cell>
          <cell r="P247">
            <v>1086.316</v>
          </cell>
        </row>
        <row r="248">
          <cell r="B248">
            <v>1246</v>
          </cell>
          <cell r="C248">
            <v>2992.172</v>
          </cell>
          <cell r="D248">
            <v>3253.7330000000002</v>
          </cell>
          <cell r="E248">
            <v>3373.2760000000003</v>
          </cell>
          <cell r="F248">
            <v>3386.4050000000002</v>
          </cell>
          <cell r="G248">
            <v>3328</v>
          </cell>
          <cell r="H248">
            <v>3302</v>
          </cell>
          <cell r="I248">
            <v>3481</v>
          </cell>
          <cell r="J248">
            <v>3396</v>
          </cell>
          <cell r="K248">
            <v>3556.4459999999999</v>
          </cell>
          <cell r="L248">
            <v>3564.643</v>
          </cell>
          <cell r="M248">
            <v>3742.5630000000001</v>
          </cell>
          <cell r="N248">
            <v>3568.989</v>
          </cell>
          <cell r="O248">
            <v>3584.7750000000001</v>
          </cell>
          <cell r="P248">
            <v>3577.9639999999999</v>
          </cell>
        </row>
        <row r="249">
          <cell r="B249">
            <v>1247</v>
          </cell>
          <cell r="C249">
            <v>749.86900000000003</v>
          </cell>
          <cell r="D249">
            <v>806.67399999999998</v>
          </cell>
          <cell r="E249">
            <v>841.04500000000007</v>
          </cell>
          <cell r="F249">
            <v>870.20500000000004</v>
          </cell>
          <cell r="G249">
            <v>924</v>
          </cell>
          <cell r="H249">
            <v>908</v>
          </cell>
          <cell r="I249">
            <v>953</v>
          </cell>
          <cell r="J249">
            <v>920</v>
          </cell>
          <cell r="K249">
            <v>965.14600000000007</v>
          </cell>
          <cell r="L249">
            <v>1013.3820000000001</v>
          </cell>
          <cell r="M249">
            <v>993.57799999999997</v>
          </cell>
          <cell r="N249">
            <v>942.20400000000006</v>
          </cell>
          <cell r="O249">
            <v>965.48400000000004</v>
          </cell>
          <cell r="P249">
            <v>921.28499999999997</v>
          </cell>
        </row>
        <row r="250">
          <cell r="B250">
            <v>1248</v>
          </cell>
          <cell r="C250">
            <v>7080.0540000000001</v>
          </cell>
          <cell r="D250">
            <v>7239.2030000000004</v>
          </cell>
          <cell r="E250">
            <v>7186.0119999999997</v>
          </cell>
          <cell r="F250">
            <v>7704.1900000000005</v>
          </cell>
          <cell r="G250">
            <v>8031</v>
          </cell>
          <cell r="H250">
            <v>7847</v>
          </cell>
          <cell r="I250">
            <v>8538</v>
          </cell>
          <cell r="J250">
            <v>8935</v>
          </cell>
          <cell r="K250">
            <v>9258.89</v>
          </cell>
          <cell r="L250">
            <v>9776.8919999999998</v>
          </cell>
          <cell r="M250">
            <v>10342.675000000001</v>
          </cell>
          <cell r="N250">
            <v>10224.026</v>
          </cell>
          <cell r="O250">
            <v>10308.449000000001</v>
          </cell>
          <cell r="P250">
            <v>10234.201999999999</v>
          </cell>
        </row>
        <row r="251">
          <cell r="B251">
            <v>1249</v>
          </cell>
          <cell r="C251">
            <v>20339.841</v>
          </cell>
          <cell r="D251">
            <v>19710.832000000002</v>
          </cell>
          <cell r="E251">
            <v>20079.490000000002</v>
          </cell>
          <cell r="F251">
            <v>20648.583999999999</v>
          </cell>
          <cell r="G251">
            <v>20083</v>
          </cell>
          <cell r="H251">
            <v>20792</v>
          </cell>
          <cell r="I251">
            <v>20964</v>
          </cell>
          <cell r="J251">
            <v>21139</v>
          </cell>
          <cell r="K251">
            <v>21746.901000000002</v>
          </cell>
          <cell r="L251">
            <v>22480.839</v>
          </cell>
          <cell r="M251">
            <v>22097.4</v>
          </cell>
          <cell r="N251">
            <v>21265.899000000001</v>
          </cell>
          <cell r="O251">
            <v>21090.024000000001</v>
          </cell>
          <cell r="P251">
            <v>20921.263999999999</v>
          </cell>
        </row>
        <row r="252">
          <cell r="B252">
            <v>1250</v>
          </cell>
          <cell r="C252">
            <v>1634.355</v>
          </cell>
          <cell r="D252">
            <v>1726.491</v>
          </cell>
          <cell r="E252">
            <v>1712.0430000000001</v>
          </cell>
          <cell r="F252">
            <v>1843.2190000000001</v>
          </cell>
          <cell r="G252">
            <v>1786</v>
          </cell>
          <cell r="H252">
            <v>1750</v>
          </cell>
          <cell r="I252">
            <v>1793</v>
          </cell>
          <cell r="J252">
            <v>1763</v>
          </cell>
          <cell r="K252">
            <v>1735.421</v>
          </cell>
          <cell r="L252">
            <v>1829.077</v>
          </cell>
          <cell r="M252">
            <v>1812.423</v>
          </cell>
          <cell r="N252">
            <v>1729.779</v>
          </cell>
          <cell r="O252">
            <v>1744.8520000000001</v>
          </cell>
          <cell r="P252">
            <v>1737.289</v>
          </cell>
        </row>
        <row r="253">
          <cell r="B253">
            <v>1251</v>
          </cell>
          <cell r="C253">
            <v>245.648</v>
          </cell>
          <cell r="D253">
            <v>238.965</v>
          </cell>
          <cell r="E253">
            <v>281.97899999999998</v>
          </cell>
          <cell r="F253">
            <v>275.18900000000002</v>
          </cell>
          <cell r="G253">
            <v>264</v>
          </cell>
          <cell r="H253">
            <v>268</v>
          </cell>
          <cell r="I253">
            <v>270</v>
          </cell>
          <cell r="J253">
            <v>261</v>
          </cell>
          <cell r="K253">
            <v>267.70699999999999</v>
          </cell>
          <cell r="L253">
            <v>280.78899999999999</v>
          </cell>
          <cell r="M253">
            <v>292.43599999999998</v>
          </cell>
          <cell r="N253">
            <v>288.99900000000002</v>
          </cell>
          <cell r="O253">
            <v>297.30099999999999</v>
          </cell>
          <cell r="P253">
            <v>291.60000000000002</v>
          </cell>
        </row>
        <row r="254">
          <cell r="B254">
            <v>1252</v>
          </cell>
          <cell r="C254">
            <v>3175.942</v>
          </cell>
          <cell r="D254">
            <v>3286.317</v>
          </cell>
          <cell r="E254">
            <v>3375.931</v>
          </cell>
          <cell r="F254">
            <v>3586.2240000000002</v>
          </cell>
          <cell r="G254">
            <v>3508</v>
          </cell>
          <cell r="H254">
            <v>3824</v>
          </cell>
          <cell r="I254">
            <v>3557</v>
          </cell>
          <cell r="J254">
            <v>3545</v>
          </cell>
          <cell r="K254">
            <v>3530.2809999999999</v>
          </cell>
          <cell r="L254">
            <v>3796.2159999999999</v>
          </cell>
          <cell r="M254">
            <v>3683.0650000000001</v>
          </cell>
          <cell r="N254">
            <v>3862.415</v>
          </cell>
          <cell r="O254">
            <v>3746.5239999999999</v>
          </cell>
          <cell r="P254">
            <v>3773.4810000000002</v>
          </cell>
        </row>
        <row r="255">
          <cell r="B255">
            <v>1253</v>
          </cell>
          <cell r="C255">
            <v>2001.6580000000001</v>
          </cell>
          <cell r="D255">
            <v>1932.26</v>
          </cell>
          <cell r="E255">
            <v>2065.3240000000001</v>
          </cell>
          <cell r="F255">
            <v>2121.0920000000001</v>
          </cell>
          <cell r="G255">
            <v>2187</v>
          </cell>
          <cell r="H255">
            <v>2372</v>
          </cell>
          <cell r="I255">
            <v>2133</v>
          </cell>
          <cell r="J255">
            <v>2227</v>
          </cell>
          <cell r="K255">
            <v>2323.518</v>
          </cell>
          <cell r="L255">
            <v>2290.8960000000002</v>
          </cell>
          <cell r="M255">
            <v>2251.2620000000002</v>
          </cell>
          <cell r="N255">
            <v>2183.1999999999998</v>
          </cell>
          <cell r="O255">
            <v>2191.884</v>
          </cell>
          <cell r="P255">
            <v>2184.5819999999999</v>
          </cell>
        </row>
        <row r="256">
          <cell r="B256">
            <v>1254</v>
          </cell>
          <cell r="C256">
            <v>3497.9720000000002</v>
          </cell>
          <cell r="D256">
            <v>3435.6350000000002</v>
          </cell>
          <cell r="E256">
            <v>3579.12</v>
          </cell>
          <cell r="F256">
            <v>3649.788</v>
          </cell>
          <cell r="G256">
            <v>3625</v>
          </cell>
          <cell r="H256">
            <v>3651</v>
          </cell>
          <cell r="I256">
            <v>3692</v>
          </cell>
          <cell r="J256">
            <v>3652</v>
          </cell>
          <cell r="K256">
            <v>3792.7910000000002</v>
          </cell>
          <cell r="L256">
            <v>3843.9189999999999</v>
          </cell>
          <cell r="M256">
            <v>3962.4790000000003</v>
          </cell>
          <cell r="N256">
            <v>3811.2180000000003</v>
          </cell>
          <cell r="O256">
            <v>3870.1060000000002</v>
          </cell>
          <cell r="P256">
            <v>3911.9970000000003</v>
          </cell>
        </row>
        <row r="257">
          <cell r="B257">
            <v>1255</v>
          </cell>
          <cell r="C257">
            <v>3686.7780000000002</v>
          </cell>
          <cell r="D257">
            <v>4463.7830000000004</v>
          </cell>
          <cell r="E257">
            <v>4218.4660000000003</v>
          </cell>
          <cell r="F257">
            <v>4191.3119999999999</v>
          </cell>
          <cell r="G257">
            <v>4333</v>
          </cell>
          <cell r="H257">
            <v>4391</v>
          </cell>
          <cell r="I257">
            <v>4555</v>
          </cell>
          <cell r="J257">
            <v>4602</v>
          </cell>
          <cell r="K257">
            <v>4652.2510000000002</v>
          </cell>
          <cell r="L257">
            <v>4999.1540000000005</v>
          </cell>
          <cell r="M257">
            <v>4867.5450000000001</v>
          </cell>
          <cell r="N257">
            <v>4745.2860000000001</v>
          </cell>
          <cell r="O257">
            <v>4682.6189999999997</v>
          </cell>
          <cell r="P257">
            <v>4687.3429999999998</v>
          </cell>
        </row>
        <row r="258">
          <cell r="B258">
            <v>1256</v>
          </cell>
          <cell r="C258">
            <v>3969.63</v>
          </cell>
          <cell r="D258">
            <v>4007.9970000000003</v>
          </cell>
          <cell r="E258">
            <v>4240.2250000000004</v>
          </cell>
          <cell r="F258">
            <v>3990.9210000000003</v>
          </cell>
          <cell r="G258">
            <v>4050</v>
          </cell>
          <cell r="H258">
            <v>4145</v>
          </cell>
          <cell r="I258">
            <v>4229</v>
          </cell>
          <cell r="J258">
            <v>4138</v>
          </cell>
          <cell r="K258">
            <v>4069.7290000000003</v>
          </cell>
          <cell r="L258">
            <v>4190.9009999999998</v>
          </cell>
          <cell r="M258">
            <v>4316.8159999999998</v>
          </cell>
          <cell r="N258">
            <v>4163.5029999999997</v>
          </cell>
          <cell r="O258">
            <v>4127.7690000000002</v>
          </cell>
          <cell r="P258">
            <v>4046.7139999999999</v>
          </cell>
        </row>
        <row r="259">
          <cell r="B259">
            <v>1257</v>
          </cell>
          <cell r="C259">
            <v>10386.835999999999</v>
          </cell>
          <cell r="D259">
            <v>9948.5079999999998</v>
          </cell>
          <cell r="E259">
            <v>10022.938</v>
          </cell>
          <cell r="F259">
            <v>10004.918</v>
          </cell>
          <cell r="G259">
            <v>10947</v>
          </cell>
          <cell r="H259">
            <v>10053</v>
          </cell>
          <cell r="I259">
            <v>10302</v>
          </cell>
          <cell r="J259">
            <v>10122</v>
          </cell>
          <cell r="K259">
            <v>10304.616</v>
          </cell>
          <cell r="L259">
            <v>10641.708000000001</v>
          </cell>
          <cell r="M259">
            <v>10908.017</v>
          </cell>
          <cell r="N259">
            <v>10566.029</v>
          </cell>
          <cell r="O259">
            <v>10653.002</v>
          </cell>
          <cell r="P259">
            <v>10556.282000000001</v>
          </cell>
        </row>
        <row r="260">
          <cell r="B260">
            <v>1258</v>
          </cell>
          <cell r="C260">
            <v>1067.6367713004481</v>
          </cell>
          <cell r="D260">
            <v>1079.3049327354256</v>
          </cell>
          <cell r="E260">
            <v>1061.8026905829595</v>
          </cell>
          <cell r="F260">
            <v>1166.8161434977578</v>
          </cell>
          <cell r="G260">
            <v>1201.8206278026905</v>
          </cell>
          <cell r="H260">
            <v>1301</v>
          </cell>
          <cell r="I260">
            <v>1335</v>
          </cell>
          <cell r="J260">
            <v>1352</v>
          </cell>
          <cell r="K260">
            <v>1341.807</v>
          </cell>
          <cell r="L260">
            <v>1408.6369999999999</v>
          </cell>
          <cell r="M260">
            <v>1301.473</v>
          </cell>
          <cell r="N260">
            <v>1305.643</v>
          </cell>
          <cell r="O260">
            <v>1233.3879999999999</v>
          </cell>
          <cell r="P260">
            <v>1252.047</v>
          </cell>
        </row>
        <row r="261">
          <cell r="B261">
            <v>1259</v>
          </cell>
          <cell r="C261">
            <v>5057.125</v>
          </cell>
          <cell r="D261">
            <v>5378.4179999999997</v>
          </cell>
          <cell r="E261">
            <v>5106.3869999999997</v>
          </cell>
          <cell r="F261">
            <v>5018.5659999999998</v>
          </cell>
          <cell r="G261">
            <v>5350</v>
          </cell>
          <cell r="H261">
            <v>5920</v>
          </cell>
          <cell r="I261">
            <v>5128</v>
          </cell>
          <cell r="J261">
            <v>5004</v>
          </cell>
          <cell r="K261">
            <v>5032.7629999999999</v>
          </cell>
          <cell r="L261">
            <v>5180.4110000000001</v>
          </cell>
          <cell r="M261">
            <v>5026.4030000000002</v>
          </cell>
          <cell r="N261">
            <v>5008.2190000000001</v>
          </cell>
          <cell r="O261">
            <v>4897.2030000000004</v>
          </cell>
          <cell r="P261">
            <v>4906.25</v>
          </cell>
        </row>
        <row r="262">
          <cell r="B262">
            <v>1260</v>
          </cell>
          <cell r="C262">
            <v>2839.6330000000003</v>
          </cell>
          <cell r="D262">
            <v>2893.529</v>
          </cell>
          <cell r="E262">
            <v>2952.9830000000002</v>
          </cell>
          <cell r="F262">
            <v>2915.3620000000001</v>
          </cell>
          <cell r="G262">
            <v>2981</v>
          </cell>
          <cell r="H262">
            <v>3336</v>
          </cell>
          <cell r="I262">
            <v>3105</v>
          </cell>
          <cell r="J262">
            <v>3169</v>
          </cell>
          <cell r="K262">
            <v>3253.116</v>
          </cell>
          <cell r="L262">
            <v>3303.703</v>
          </cell>
          <cell r="M262">
            <v>3331.0329999999999</v>
          </cell>
          <cell r="N262">
            <v>3278.4520000000002</v>
          </cell>
          <cell r="O262">
            <v>3296.703</v>
          </cell>
          <cell r="P262">
            <v>3324.5940000000001</v>
          </cell>
        </row>
        <row r="263">
          <cell r="B263">
            <v>1261</v>
          </cell>
          <cell r="C263">
            <v>783.35699999999997</v>
          </cell>
          <cell r="D263">
            <v>827.04700000000003</v>
          </cell>
          <cell r="E263">
            <v>907.15</v>
          </cell>
          <cell r="F263">
            <v>871.30500000000006</v>
          </cell>
          <cell r="G263">
            <v>831</v>
          </cell>
          <cell r="H263">
            <v>939</v>
          </cell>
          <cell r="I263">
            <v>864</v>
          </cell>
          <cell r="J263">
            <v>837</v>
          </cell>
          <cell r="K263">
            <v>865.327</v>
          </cell>
          <cell r="L263">
            <v>873.37</v>
          </cell>
          <cell r="M263">
            <v>913.52</v>
          </cell>
          <cell r="N263">
            <v>882.74700000000007</v>
          </cell>
          <cell r="O263">
            <v>874.28300000000002</v>
          </cell>
          <cell r="P263">
            <v>854.27</v>
          </cell>
        </row>
        <row r="264">
          <cell r="B264">
            <v>1262</v>
          </cell>
          <cell r="C264">
            <v>1733.3880000000001</v>
          </cell>
          <cell r="D264">
            <v>1754.25</v>
          </cell>
          <cell r="E264">
            <v>1773.828</v>
          </cell>
          <cell r="F264">
            <v>1851.1580000000001</v>
          </cell>
          <cell r="G264">
            <v>2088</v>
          </cell>
          <cell r="H264">
            <v>1865</v>
          </cell>
          <cell r="I264">
            <v>1873</v>
          </cell>
          <cell r="J264">
            <v>1823</v>
          </cell>
          <cell r="K264">
            <v>1852.07</v>
          </cell>
          <cell r="L264">
            <v>1879.5920000000001</v>
          </cell>
          <cell r="M264">
            <v>1855.425</v>
          </cell>
          <cell r="N264">
            <v>1812.1010000000001</v>
          </cell>
          <cell r="O264">
            <v>1790.7740000000001</v>
          </cell>
          <cell r="P264">
            <v>1750.91</v>
          </cell>
        </row>
        <row r="265">
          <cell r="B265">
            <v>1263</v>
          </cell>
          <cell r="C265">
            <v>4583.57</v>
          </cell>
          <cell r="D265">
            <v>5202.482</v>
          </cell>
          <cell r="E265">
            <v>4735.9710000000005</v>
          </cell>
          <cell r="F265">
            <v>4978.1469999999999</v>
          </cell>
          <cell r="G265">
            <v>6100</v>
          </cell>
          <cell r="H265">
            <v>3918</v>
          </cell>
          <cell r="I265">
            <v>5356</v>
          </cell>
          <cell r="J265">
            <v>5135</v>
          </cell>
          <cell r="K265">
            <v>5323.116</v>
          </cell>
          <cell r="L265">
            <v>5395.7170000000006</v>
          </cell>
          <cell r="M265">
            <v>5385.0770000000002</v>
          </cell>
          <cell r="N265">
            <v>5156.6729999999998</v>
          </cell>
          <cell r="O265">
            <v>5356.3190000000004</v>
          </cell>
          <cell r="P265">
            <v>5194.3959999999997</v>
          </cell>
        </row>
        <row r="266">
          <cell r="B266">
            <v>1264</v>
          </cell>
          <cell r="C266">
            <v>493.88100000000003</v>
          </cell>
          <cell r="D266">
            <v>470.01499999999999</v>
          </cell>
          <cell r="E266">
            <v>477.94600000000003</v>
          </cell>
          <cell r="F266">
            <v>479.31100000000004</v>
          </cell>
          <cell r="G266">
            <v>469</v>
          </cell>
          <cell r="H266">
            <v>461</v>
          </cell>
          <cell r="I266">
            <v>482</v>
          </cell>
          <cell r="J266">
            <v>496</v>
          </cell>
          <cell r="K266">
            <v>511.94</v>
          </cell>
          <cell r="L266">
            <v>509.04700000000003</v>
          </cell>
          <cell r="M266">
            <v>520.90800000000002</v>
          </cell>
          <cell r="N266">
            <v>504.363</v>
          </cell>
          <cell r="O266">
            <v>483.89499999999998</v>
          </cell>
          <cell r="P266">
            <v>493.399</v>
          </cell>
        </row>
        <row r="267">
          <cell r="B267">
            <v>1265</v>
          </cell>
          <cell r="C267">
            <v>44710.084000000003</v>
          </cell>
          <cell r="D267">
            <v>44396.126000000004</v>
          </cell>
          <cell r="E267">
            <v>44111.508000000002</v>
          </cell>
          <cell r="F267">
            <v>44297.752</v>
          </cell>
          <cell r="G267">
            <v>47020</v>
          </cell>
          <cell r="H267">
            <v>45556</v>
          </cell>
          <cell r="I267">
            <v>46178</v>
          </cell>
          <cell r="J267">
            <v>45443</v>
          </cell>
          <cell r="K267">
            <v>46653.626000000004</v>
          </cell>
          <cell r="L267">
            <v>47098.264999999999</v>
          </cell>
          <cell r="M267">
            <v>47828.559000000001</v>
          </cell>
          <cell r="N267">
            <v>46435.336000000003</v>
          </cell>
          <cell r="O267">
            <v>46575.46</v>
          </cell>
          <cell r="P267">
            <v>46204.733</v>
          </cell>
        </row>
        <row r="268">
          <cell r="B268">
            <v>1266</v>
          </cell>
          <cell r="C268">
            <v>1710.346</v>
          </cell>
          <cell r="D268">
            <v>1721.9059999999999</v>
          </cell>
          <cell r="E268">
            <v>1853.702</v>
          </cell>
          <cell r="F268">
            <v>1799.7060000000001</v>
          </cell>
          <cell r="G268">
            <v>1842</v>
          </cell>
          <cell r="H268">
            <v>1900</v>
          </cell>
          <cell r="I268">
            <v>1838</v>
          </cell>
          <cell r="J268">
            <v>1801</v>
          </cell>
          <cell r="K268">
            <v>1784.519</v>
          </cell>
          <cell r="L268">
            <v>1820.1690000000001</v>
          </cell>
          <cell r="M268">
            <v>1950.799</v>
          </cell>
          <cell r="N268">
            <v>1863.961</v>
          </cell>
          <cell r="O268">
            <v>1836.1210000000001</v>
          </cell>
          <cell r="P268">
            <v>1836.075</v>
          </cell>
        </row>
        <row r="269">
          <cell r="B269">
            <v>1267</v>
          </cell>
          <cell r="C269">
            <v>1336.876</v>
          </cell>
          <cell r="D269">
            <v>1287.758</v>
          </cell>
          <cell r="E269">
            <v>1362.981</v>
          </cell>
          <cell r="F269">
            <v>1312.653</v>
          </cell>
          <cell r="G269">
            <v>1263</v>
          </cell>
          <cell r="H269">
            <v>1316</v>
          </cell>
          <cell r="I269">
            <v>1238</v>
          </cell>
          <cell r="J269">
            <v>1161</v>
          </cell>
          <cell r="K269">
            <v>1208.681</v>
          </cell>
          <cell r="L269">
            <v>1194.213</v>
          </cell>
          <cell r="M269">
            <v>1200.5720000000001</v>
          </cell>
          <cell r="N269">
            <v>1155.462</v>
          </cell>
          <cell r="O269">
            <v>1147.9829999999999</v>
          </cell>
          <cell r="P269">
            <v>1151.3820000000001</v>
          </cell>
        </row>
        <row r="270">
          <cell r="B270">
            <v>1268</v>
          </cell>
          <cell r="C270">
            <v>292.39100000000002</v>
          </cell>
          <cell r="D270">
            <v>293.64100000000002</v>
          </cell>
          <cell r="E270">
            <v>278.709</v>
          </cell>
          <cell r="F270">
            <v>292.92200000000003</v>
          </cell>
          <cell r="G270">
            <v>305</v>
          </cell>
          <cell r="H270">
            <v>340</v>
          </cell>
          <cell r="I270">
            <v>318</v>
          </cell>
          <cell r="J270">
            <v>299</v>
          </cell>
          <cell r="K270">
            <v>306.01400000000001</v>
          </cell>
          <cell r="L270">
            <v>315.76</v>
          </cell>
          <cell r="M270">
            <v>335.52699999999999</v>
          </cell>
          <cell r="N270">
            <v>320.089</v>
          </cell>
          <cell r="O270">
            <v>318.80099999999999</v>
          </cell>
          <cell r="P270">
            <v>313.012</v>
          </cell>
        </row>
        <row r="271">
          <cell r="B271">
            <v>1269</v>
          </cell>
          <cell r="C271">
            <v>5937.1019999999999</v>
          </cell>
          <cell r="D271">
            <v>6844.4989999999998</v>
          </cell>
          <cell r="E271">
            <v>6477.5540000000001</v>
          </cell>
          <cell r="F271">
            <v>6855.8640000000005</v>
          </cell>
          <cell r="G271">
            <v>6694</v>
          </cell>
          <cell r="H271">
            <v>6774</v>
          </cell>
          <cell r="I271">
            <v>6905</v>
          </cell>
          <cell r="J271">
            <v>6918</v>
          </cell>
          <cell r="K271">
            <v>7044.1779999999999</v>
          </cell>
          <cell r="L271">
            <v>7252.6980000000003</v>
          </cell>
          <cell r="M271">
            <v>7393.1620000000003</v>
          </cell>
          <cell r="N271">
            <v>7035.5770000000002</v>
          </cell>
          <cell r="O271">
            <v>6956.1080000000002</v>
          </cell>
          <cell r="P271">
            <v>6897.8440000000001</v>
          </cell>
        </row>
        <row r="272">
          <cell r="B272">
            <v>1270</v>
          </cell>
          <cell r="C272">
            <v>7281.0214999999998</v>
          </cell>
          <cell r="D272">
            <v>7281.0214999999998</v>
          </cell>
          <cell r="E272">
            <v>7051.0659999999998</v>
          </cell>
          <cell r="F272">
            <v>7169.7979999999998</v>
          </cell>
          <cell r="G272">
            <v>7234.9800000000005</v>
          </cell>
          <cell r="H272">
            <v>7097.4350000000004</v>
          </cell>
          <cell r="I272">
            <v>7255.6689999999999</v>
          </cell>
          <cell r="J272">
            <v>7022.8289999999997</v>
          </cell>
          <cell r="K272">
            <v>7100.0410000000002</v>
          </cell>
          <cell r="L272">
            <v>7251.1440000000002</v>
          </cell>
          <cell r="M272">
            <v>7159.9319999999998</v>
          </cell>
          <cell r="N272">
            <v>6754.3530000000001</v>
          </cell>
          <cell r="O272">
            <v>6628.83</v>
          </cell>
          <cell r="P272">
            <v>6582.9679999999998</v>
          </cell>
        </row>
        <row r="273">
          <cell r="B273">
            <v>1271</v>
          </cell>
          <cell r="C273">
            <v>844.37300000000005</v>
          </cell>
          <cell r="D273">
            <v>845.62300000000005</v>
          </cell>
          <cell r="E273">
            <v>821.43200000000002</v>
          </cell>
          <cell r="F273">
            <v>860.11800000000005</v>
          </cell>
          <cell r="G273">
            <v>838</v>
          </cell>
          <cell r="H273">
            <v>835</v>
          </cell>
          <cell r="I273">
            <v>871</v>
          </cell>
          <cell r="J273">
            <v>887</v>
          </cell>
          <cell r="K273">
            <v>832.25800000000004</v>
          </cell>
          <cell r="L273">
            <v>854.928</v>
          </cell>
          <cell r="M273">
            <v>892.78800000000001</v>
          </cell>
          <cell r="N273">
            <v>845.21699999999998</v>
          </cell>
          <cell r="O273">
            <v>836.30399999999997</v>
          </cell>
          <cell r="P273">
            <v>821.11300000000006</v>
          </cell>
        </row>
        <row r="274">
          <cell r="B274">
            <v>1272</v>
          </cell>
          <cell r="C274">
            <v>1045473.7560000001</v>
          </cell>
          <cell r="D274">
            <v>1050209.348</v>
          </cell>
          <cell r="E274">
            <v>1036493.2610833456</v>
          </cell>
          <cell r="F274">
            <v>1067489.2949999999</v>
          </cell>
          <cell r="G274">
            <v>1088561.784</v>
          </cell>
          <cell r="H274">
            <v>1092487.834</v>
          </cell>
          <cell r="I274">
            <v>1081751.2650000001</v>
          </cell>
          <cell r="J274">
            <v>1059403.6940000001</v>
          </cell>
          <cell r="K274">
            <v>1078630.8530000001</v>
          </cell>
          <cell r="L274">
            <v>1066491.878</v>
          </cell>
          <cell r="M274">
            <v>1091375.1359999999</v>
          </cell>
          <cell r="N274">
            <v>1050436.07</v>
          </cell>
          <cell r="O274">
            <v>1028448.2610000001</v>
          </cell>
          <cell r="P274">
            <v>1037328.2660000001</v>
          </cell>
          <cell r="Q274">
            <v>920080.31099999999</v>
          </cell>
        </row>
        <row r="275">
          <cell r="B275">
            <v>1273</v>
          </cell>
          <cell r="C275">
            <v>2239.277</v>
          </cell>
          <cell r="D275">
            <v>2456.5549999999998</v>
          </cell>
          <cell r="E275">
            <v>2535.5500000000002</v>
          </cell>
          <cell r="F275">
            <v>2444.1799999999998</v>
          </cell>
          <cell r="G275">
            <v>2527</v>
          </cell>
          <cell r="H275">
            <v>2860</v>
          </cell>
          <cell r="I275">
            <v>2772</v>
          </cell>
          <cell r="J275">
            <v>2738</v>
          </cell>
          <cell r="K275">
            <v>2869.529</v>
          </cell>
          <cell r="L275">
            <v>3034.8870000000002</v>
          </cell>
          <cell r="M275">
            <v>3066.8490000000002</v>
          </cell>
          <cell r="N275">
            <v>3091.4929999999999</v>
          </cell>
          <cell r="O275">
            <v>3206.9360000000001</v>
          </cell>
          <cell r="P275">
            <v>3314.0149999999999</v>
          </cell>
        </row>
        <row r="276">
          <cell r="B276">
            <v>1274</v>
          </cell>
          <cell r="C276">
            <v>812.93200000000002</v>
          </cell>
          <cell r="D276">
            <v>736.72800000000007</v>
          </cell>
          <cell r="E276">
            <v>743.04899999999998</v>
          </cell>
          <cell r="F276">
            <v>709.20100000000002</v>
          </cell>
          <cell r="G276">
            <v>756</v>
          </cell>
          <cell r="H276">
            <v>704</v>
          </cell>
          <cell r="I276">
            <v>697</v>
          </cell>
          <cell r="J276">
            <v>677</v>
          </cell>
          <cell r="K276">
            <v>824.71199999999999</v>
          </cell>
          <cell r="L276">
            <v>811.90300000000002</v>
          </cell>
          <cell r="M276">
            <v>765.36</v>
          </cell>
          <cell r="N276">
            <v>723.22500000000002</v>
          </cell>
          <cell r="O276">
            <v>747.38300000000004</v>
          </cell>
          <cell r="P276">
            <v>763.26</v>
          </cell>
        </row>
        <row r="277">
          <cell r="B277">
            <v>1275</v>
          </cell>
          <cell r="C277">
            <v>5066.0190000000002</v>
          </cell>
          <cell r="D277">
            <v>5133.4670000000006</v>
          </cell>
          <cell r="E277">
            <v>5183.1509999999998</v>
          </cell>
          <cell r="F277">
            <v>5364.5630000000001</v>
          </cell>
          <cell r="G277">
            <v>5280</v>
          </cell>
          <cell r="H277">
            <v>5265</v>
          </cell>
          <cell r="I277">
            <v>5290</v>
          </cell>
          <cell r="J277">
            <v>5167</v>
          </cell>
          <cell r="K277">
            <v>5269.3710000000001</v>
          </cell>
          <cell r="L277">
            <v>5318.5209999999997</v>
          </cell>
          <cell r="M277">
            <v>5418.74</v>
          </cell>
          <cell r="N277">
            <v>5165.72</v>
          </cell>
          <cell r="O277">
            <v>5036.3630000000003</v>
          </cell>
          <cell r="P277">
            <v>4959.5929999999998</v>
          </cell>
        </row>
        <row r="278">
          <cell r="B278">
            <v>1276</v>
          </cell>
          <cell r="C278">
            <v>3978.7180000000003</v>
          </cell>
          <cell r="D278">
            <v>4110.78</v>
          </cell>
          <cell r="E278">
            <v>4077.0070000000001</v>
          </cell>
          <cell r="F278">
            <v>4209.2669999999998</v>
          </cell>
          <cell r="G278">
            <v>4196</v>
          </cell>
          <cell r="H278">
            <v>4538</v>
          </cell>
          <cell r="I278">
            <v>4622</v>
          </cell>
          <cell r="J278">
            <v>4645</v>
          </cell>
          <cell r="K278">
            <v>4672.1779999999999</v>
          </cell>
          <cell r="L278">
            <v>4813.0749999999998</v>
          </cell>
          <cell r="M278">
            <v>4873.9549999999999</v>
          </cell>
          <cell r="N278">
            <v>5569.7669999999998</v>
          </cell>
          <cell r="O278">
            <v>3825.3420000000001</v>
          </cell>
          <cell r="P278">
            <v>4617.0720000000001</v>
          </cell>
        </row>
        <row r="279">
          <cell r="B279">
            <v>1277</v>
          </cell>
          <cell r="C279">
            <v>159.66300000000001</v>
          </cell>
          <cell r="D279">
            <v>163.82</v>
          </cell>
          <cell r="E279">
            <v>163.47399999999999</v>
          </cell>
          <cell r="F279">
            <v>170.90600000000001</v>
          </cell>
          <cell r="G279">
            <v>186</v>
          </cell>
          <cell r="H279">
            <v>184</v>
          </cell>
          <cell r="I279">
            <v>169</v>
          </cell>
          <cell r="J279">
            <v>161</v>
          </cell>
          <cell r="K279">
            <v>166.81800000000001</v>
          </cell>
          <cell r="L279">
            <v>176.38200000000001</v>
          </cell>
          <cell r="M279">
            <v>174.291</v>
          </cell>
          <cell r="N279">
            <v>174.386</v>
          </cell>
          <cell r="O279">
            <v>169.71800000000002</v>
          </cell>
          <cell r="P279">
            <v>163.084</v>
          </cell>
        </row>
        <row r="280">
          <cell r="B280">
            <v>1278</v>
          </cell>
          <cell r="C280">
            <v>332.99099999999999</v>
          </cell>
          <cell r="D280">
            <v>346.29500000000002</v>
          </cell>
          <cell r="E280">
            <v>351.858</v>
          </cell>
          <cell r="F280">
            <v>353.35599999999999</v>
          </cell>
          <cell r="G280">
            <v>370</v>
          </cell>
          <cell r="H280">
            <v>349</v>
          </cell>
          <cell r="I280">
            <v>354</v>
          </cell>
          <cell r="J280">
            <v>337</v>
          </cell>
          <cell r="K280">
            <v>330.55799999999999</v>
          </cell>
          <cell r="L280">
            <v>323.82600000000002</v>
          </cell>
          <cell r="M280">
            <v>347.09300000000002</v>
          </cell>
          <cell r="N280">
            <v>363.53700000000003</v>
          </cell>
          <cell r="O280">
            <v>333.56</v>
          </cell>
          <cell r="P280">
            <v>365.55400000000003</v>
          </cell>
        </row>
        <row r="281">
          <cell r="B281">
            <v>1279</v>
          </cell>
          <cell r="C281">
            <v>680.48</v>
          </cell>
          <cell r="D281">
            <v>676.76900000000001</v>
          </cell>
          <cell r="E281">
            <v>747.654</v>
          </cell>
          <cell r="F281">
            <v>728.37400000000002</v>
          </cell>
          <cell r="G281">
            <v>747</v>
          </cell>
          <cell r="H281">
            <v>714</v>
          </cell>
          <cell r="I281">
            <v>718</v>
          </cell>
          <cell r="J281">
            <v>710</v>
          </cell>
          <cell r="K281">
            <v>749.43899999999996</v>
          </cell>
          <cell r="L281">
            <v>722.95400000000006</v>
          </cell>
          <cell r="M281">
            <v>755.27600000000007</v>
          </cell>
          <cell r="N281">
            <v>709.17</v>
          </cell>
          <cell r="O281">
            <v>692.77300000000002</v>
          </cell>
          <cell r="P281">
            <v>682.27700000000004</v>
          </cell>
        </row>
        <row r="282">
          <cell r="B282">
            <v>1280</v>
          </cell>
          <cell r="C282">
            <v>10525.95</v>
          </cell>
          <cell r="D282">
            <v>10499.014999999999</v>
          </cell>
          <cell r="E282">
            <v>10898.231</v>
          </cell>
          <cell r="F282">
            <v>10724.343000000001</v>
          </cell>
          <cell r="G282">
            <v>11256</v>
          </cell>
          <cell r="H282">
            <v>12308</v>
          </cell>
          <cell r="I282">
            <v>11206</v>
          </cell>
          <cell r="J282">
            <v>11163</v>
          </cell>
          <cell r="K282">
            <v>11132.529</v>
          </cell>
          <cell r="L282">
            <v>11569.33</v>
          </cell>
          <cell r="M282">
            <v>11780.968000000001</v>
          </cell>
          <cell r="N282">
            <v>11216.78</v>
          </cell>
          <cell r="O282">
            <v>11322.035</v>
          </cell>
          <cell r="P282">
            <v>11123.719000000001</v>
          </cell>
        </row>
        <row r="283">
          <cell r="B283">
            <v>1281</v>
          </cell>
          <cell r="C283">
            <v>286.36400000000003</v>
          </cell>
          <cell r="D283">
            <v>294.02199999999999</v>
          </cell>
          <cell r="E283">
            <v>282.37700000000001</v>
          </cell>
          <cell r="F283">
            <v>287.33300000000003</v>
          </cell>
          <cell r="G283">
            <v>338</v>
          </cell>
          <cell r="H283">
            <v>320</v>
          </cell>
          <cell r="I283">
            <v>349</v>
          </cell>
          <cell r="J283">
            <v>318</v>
          </cell>
          <cell r="K283">
            <v>299.959</v>
          </cell>
          <cell r="L283">
            <v>313.87600000000003</v>
          </cell>
          <cell r="M283">
            <v>319.06299999999999</v>
          </cell>
          <cell r="N283">
            <v>296.62900000000002</v>
          </cell>
          <cell r="O283">
            <v>318.524</v>
          </cell>
          <cell r="P283">
            <v>313.351</v>
          </cell>
        </row>
        <row r="284">
          <cell r="B284">
            <v>1282</v>
          </cell>
          <cell r="C284">
            <v>386.19800000000004</v>
          </cell>
          <cell r="D284">
            <v>492.48700000000002</v>
          </cell>
          <cell r="E284">
            <v>474.74299999999999</v>
          </cell>
          <cell r="F284">
            <v>499.98</v>
          </cell>
          <cell r="G284">
            <v>454</v>
          </cell>
          <cell r="H284">
            <v>471</v>
          </cell>
          <cell r="I284">
            <v>465</v>
          </cell>
          <cell r="J284">
            <v>429</v>
          </cell>
          <cell r="K284">
            <v>442.00400000000002</v>
          </cell>
          <cell r="L284">
            <v>434.09199999999998</v>
          </cell>
          <cell r="M284">
            <v>441.24099999999999</v>
          </cell>
          <cell r="N284">
            <v>411.95400000000001</v>
          </cell>
          <cell r="O284">
            <v>401.839</v>
          </cell>
          <cell r="P284">
            <v>398.37799999999999</v>
          </cell>
        </row>
        <row r="285">
          <cell r="B285">
            <v>1283</v>
          </cell>
          <cell r="C285">
            <v>1245.6790000000001</v>
          </cell>
          <cell r="D285">
            <v>1280.297</v>
          </cell>
          <cell r="E285">
            <v>1312.2049999999999</v>
          </cell>
          <cell r="F285">
            <v>1378.49</v>
          </cell>
          <cell r="G285">
            <v>1561</v>
          </cell>
          <cell r="H285">
            <v>1492</v>
          </cell>
          <cell r="I285">
            <v>1511</v>
          </cell>
          <cell r="J285">
            <v>1542</v>
          </cell>
          <cell r="K285">
            <v>1582.788</v>
          </cell>
          <cell r="L285">
            <v>1590.174</v>
          </cell>
          <cell r="M285">
            <v>1620.3020000000001</v>
          </cell>
          <cell r="N285">
            <v>1561.8050000000001</v>
          </cell>
          <cell r="O285">
            <v>1542.808</v>
          </cell>
          <cell r="P285">
            <v>1520.88</v>
          </cell>
        </row>
        <row r="286">
          <cell r="B286">
            <v>1284</v>
          </cell>
          <cell r="C286">
            <v>3571.694</v>
          </cell>
          <cell r="D286">
            <v>3747.567</v>
          </cell>
          <cell r="E286">
            <v>3865.0570000000002</v>
          </cell>
          <cell r="F286">
            <v>3876.9070000000002</v>
          </cell>
          <cell r="G286">
            <v>3876</v>
          </cell>
          <cell r="H286">
            <v>4186</v>
          </cell>
          <cell r="I286">
            <v>4123</v>
          </cell>
          <cell r="J286">
            <v>3972</v>
          </cell>
          <cell r="K286">
            <v>3986.518</v>
          </cell>
          <cell r="L286">
            <v>4066.0750000000003</v>
          </cell>
          <cell r="M286">
            <v>4348.6350000000002</v>
          </cell>
          <cell r="N286">
            <v>4067.643</v>
          </cell>
          <cell r="O286">
            <v>4212.7790000000005</v>
          </cell>
          <cell r="P286">
            <v>4136.2269999999999</v>
          </cell>
        </row>
        <row r="287">
          <cell r="B287">
            <v>1285</v>
          </cell>
          <cell r="C287">
            <v>920.96900000000005</v>
          </cell>
          <cell r="D287">
            <v>1012.359</v>
          </cell>
          <cell r="E287">
            <v>984.69799999999998</v>
          </cell>
          <cell r="F287">
            <v>1033.1790000000001</v>
          </cell>
          <cell r="G287">
            <v>1011</v>
          </cell>
          <cell r="H287">
            <v>1181</v>
          </cell>
          <cell r="I287">
            <v>1113</v>
          </cell>
          <cell r="J287">
            <v>1115</v>
          </cell>
          <cell r="K287">
            <v>1078.056</v>
          </cell>
          <cell r="L287">
            <v>1112.942</v>
          </cell>
          <cell r="M287">
            <v>1170.3009999999999</v>
          </cell>
          <cell r="N287">
            <v>1146.654</v>
          </cell>
          <cell r="O287">
            <v>1064.038</v>
          </cell>
          <cell r="P287">
            <v>1128.8030000000001</v>
          </cell>
        </row>
        <row r="288">
          <cell r="B288">
            <v>1286</v>
          </cell>
          <cell r="C288">
            <v>564.73400000000004</v>
          </cell>
          <cell r="D288">
            <v>808.202</v>
          </cell>
          <cell r="E288">
            <v>719.16600000000005</v>
          </cell>
          <cell r="F288">
            <v>720.89400000000001</v>
          </cell>
          <cell r="G288">
            <v>708</v>
          </cell>
          <cell r="H288">
            <v>724</v>
          </cell>
          <cell r="I288">
            <v>727</v>
          </cell>
          <cell r="J288">
            <v>718</v>
          </cell>
          <cell r="K288">
            <v>727.37700000000007</v>
          </cell>
          <cell r="L288">
            <v>781.33900000000006</v>
          </cell>
          <cell r="M288">
            <v>771.35800000000006</v>
          </cell>
          <cell r="N288">
            <v>764.64099999999996</v>
          </cell>
          <cell r="O288">
            <v>737.35</v>
          </cell>
          <cell r="P288">
            <v>759.82500000000005</v>
          </cell>
        </row>
        <row r="289">
          <cell r="B289">
            <v>1287</v>
          </cell>
          <cell r="C289">
            <v>3190.7950000000001</v>
          </cell>
          <cell r="D289">
            <v>3145.335</v>
          </cell>
          <cell r="E289">
            <v>3481.6480000000001</v>
          </cell>
          <cell r="F289">
            <v>3284.489</v>
          </cell>
          <cell r="G289">
            <v>3476</v>
          </cell>
          <cell r="H289">
            <v>3274</v>
          </cell>
          <cell r="I289">
            <v>3335</v>
          </cell>
          <cell r="J289">
            <v>3257</v>
          </cell>
          <cell r="K289">
            <v>3379.15</v>
          </cell>
          <cell r="L289">
            <v>3373.1260000000002</v>
          </cell>
          <cell r="M289">
            <v>3487.395</v>
          </cell>
          <cell r="N289">
            <v>3345.0909999999999</v>
          </cell>
          <cell r="O289">
            <v>3339.596</v>
          </cell>
          <cell r="P289">
            <v>3341.5590000000002</v>
          </cell>
        </row>
        <row r="290">
          <cell r="B290">
            <v>1288</v>
          </cell>
          <cell r="C290">
            <v>378</v>
          </cell>
          <cell r="D290">
            <v>372</v>
          </cell>
          <cell r="E290">
            <v>381</v>
          </cell>
          <cell r="F290">
            <v>414</v>
          </cell>
          <cell r="G290">
            <v>237.83600000000001</v>
          </cell>
          <cell r="H290">
            <v>289.21100000000001</v>
          </cell>
          <cell r="I290">
            <v>232.321</v>
          </cell>
          <cell r="J290">
            <v>236.74299999999999</v>
          </cell>
          <cell r="K290">
            <v>230</v>
          </cell>
          <cell r="L290">
            <v>230</v>
          </cell>
          <cell r="M290">
            <v>325.54399999999998</v>
          </cell>
          <cell r="N290">
            <v>270.15600000000001</v>
          </cell>
          <cell r="O290">
            <v>270.15600000000001</v>
          </cell>
          <cell r="P290">
            <v>270.15600000000001</v>
          </cell>
        </row>
        <row r="291">
          <cell r="B291">
            <v>1289</v>
          </cell>
          <cell r="C291">
            <v>600.13599999999997</v>
          </cell>
          <cell r="D291">
            <v>856.29899999999998</v>
          </cell>
          <cell r="E291">
            <v>781.06500000000005</v>
          </cell>
          <cell r="F291">
            <v>768.33600000000001</v>
          </cell>
          <cell r="G291">
            <v>826</v>
          </cell>
          <cell r="H291">
            <v>833</v>
          </cell>
          <cell r="I291">
            <v>842</v>
          </cell>
          <cell r="J291">
            <v>825</v>
          </cell>
          <cell r="K291">
            <v>848.45600000000002</v>
          </cell>
          <cell r="L291">
            <v>882.28300000000002</v>
          </cell>
          <cell r="M291">
            <v>835.49800000000005</v>
          </cell>
          <cell r="N291">
            <v>839.05700000000002</v>
          </cell>
          <cell r="O291">
            <v>814.24</v>
          </cell>
          <cell r="P291">
            <v>816.01900000000001</v>
          </cell>
        </row>
        <row r="292">
          <cell r="B292">
            <v>1290</v>
          </cell>
          <cell r="C292">
            <v>1240.145</v>
          </cell>
          <cell r="D292">
            <v>1253.4110000000001</v>
          </cell>
          <cell r="E292">
            <v>1417.502</v>
          </cell>
          <cell r="F292">
            <v>1387.7540000000001</v>
          </cell>
          <cell r="G292">
            <v>1402</v>
          </cell>
          <cell r="H292">
            <v>1364</v>
          </cell>
          <cell r="I292">
            <v>1440</v>
          </cell>
          <cell r="J292">
            <v>1425</v>
          </cell>
          <cell r="K292">
            <v>1382.9370000000001</v>
          </cell>
          <cell r="L292">
            <v>1459.4110000000001</v>
          </cell>
          <cell r="M292">
            <v>1494.095</v>
          </cell>
          <cell r="N292">
            <v>1447.8520000000001</v>
          </cell>
          <cell r="O292">
            <v>1436.6949999999999</v>
          </cell>
          <cell r="P292">
            <v>1404.4739999999999</v>
          </cell>
        </row>
        <row r="293">
          <cell r="B293">
            <v>1291</v>
          </cell>
          <cell r="C293">
            <v>1052.1959999999999</v>
          </cell>
          <cell r="D293">
            <v>1113.444</v>
          </cell>
          <cell r="E293">
            <v>1058.9590000000001</v>
          </cell>
          <cell r="F293">
            <v>1044.462</v>
          </cell>
          <cell r="G293">
            <v>1142</v>
          </cell>
          <cell r="H293">
            <v>1146</v>
          </cell>
          <cell r="I293">
            <v>1152</v>
          </cell>
          <cell r="J293">
            <v>1032</v>
          </cell>
          <cell r="K293">
            <v>1043.1410000000001</v>
          </cell>
          <cell r="L293">
            <v>1078.1880000000001</v>
          </cell>
          <cell r="M293">
            <v>1040.6790000000001</v>
          </cell>
          <cell r="N293">
            <v>1044.847</v>
          </cell>
          <cell r="O293">
            <v>998.71</v>
          </cell>
          <cell r="P293">
            <v>1046.7740000000001</v>
          </cell>
        </row>
        <row r="294">
          <cell r="B294">
            <v>1292</v>
          </cell>
          <cell r="C294">
            <v>33192.82</v>
          </cell>
          <cell r="D294">
            <v>36113.298999999999</v>
          </cell>
          <cell r="E294">
            <v>34242.597000000002</v>
          </cell>
          <cell r="F294">
            <v>34131.633000000002</v>
          </cell>
          <cell r="G294">
            <v>36912.756000000001</v>
          </cell>
          <cell r="H294">
            <v>34491.404000000002</v>
          </cell>
          <cell r="I294">
            <v>35488.741000000002</v>
          </cell>
          <cell r="J294">
            <v>34011.542999999998</v>
          </cell>
          <cell r="K294">
            <v>34395.748</v>
          </cell>
          <cell r="L294">
            <v>35720.453999999998</v>
          </cell>
          <cell r="M294">
            <v>36186.025000000001</v>
          </cell>
          <cell r="N294">
            <v>34745.866999999998</v>
          </cell>
          <cell r="O294">
            <v>34418.703000000001</v>
          </cell>
          <cell r="P294">
            <v>33950.525999999998</v>
          </cell>
        </row>
        <row r="295">
          <cell r="B295">
            <v>1293</v>
          </cell>
          <cell r="C295">
            <v>4266.1279999999997</v>
          </cell>
          <cell r="D295">
            <v>4538.5140000000001</v>
          </cell>
          <cell r="E295">
            <v>4429.558</v>
          </cell>
          <cell r="F295">
            <v>4581.4560000000001</v>
          </cell>
          <cell r="G295">
            <v>5089</v>
          </cell>
          <cell r="H295">
            <v>4881</v>
          </cell>
          <cell r="I295">
            <v>4967</v>
          </cell>
          <cell r="J295">
            <v>4967</v>
          </cell>
          <cell r="K295">
            <v>5105.8360000000002</v>
          </cell>
          <cell r="L295">
            <v>5211.8900000000003</v>
          </cell>
          <cell r="M295">
            <v>5322</v>
          </cell>
          <cell r="N295">
            <v>5137.9380000000001</v>
          </cell>
          <cell r="O295">
            <v>5103.259</v>
          </cell>
          <cell r="P295">
            <v>5073.8100000000004</v>
          </cell>
        </row>
        <row r="296">
          <cell r="B296">
            <v>1294</v>
          </cell>
          <cell r="C296">
            <v>1291.5230000000001</v>
          </cell>
          <cell r="D296">
            <v>1816.1790000000001</v>
          </cell>
          <cell r="E296">
            <v>1569.029</v>
          </cell>
          <cell r="F296">
            <v>1567.944</v>
          </cell>
          <cell r="G296">
            <v>1623</v>
          </cell>
          <cell r="H296">
            <v>1804</v>
          </cell>
          <cell r="I296">
            <v>1657</v>
          </cell>
          <cell r="J296">
            <v>1664</v>
          </cell>
          <cell r="K296">
            <v>1653.5170000000001</v>
          </cell>
          <cell r="L296">
            <v>1764.0900000000001</v>
          </cell>
          <cell r="M296">
            <v>1773.8330000000001</v>
          </cell>
          <cell r="N296">
            <v>1761.8630000000001</v>
          </cell>
          <cell r="O296">
            <v>1783.114</v>
          </cell>
          <cell r="P296">
            <v>1760.8690000000001</v>
          </cell>
        </row>
        <row r="297">
          <cell r="B297">
            <v>1295</v>
          </cell>
          <cell r="C297">
            <v>889.59800000000007</v>
          </cell>
          <cell r="D297">
            <v>968.90200000000004</v>
          </cell>
          <cell r="E297">
            <v>933.93000000000006</v>
          </cell>
          <cell r="F297">
            <v>953.53399999999999</v>
          </cell>
          <cell r="G297">
            <v>926</v>
          </cell>
          <cell r="H297">
            <v>924</v>
          </cell>
          <cell r="I297">
            <v>896</v>
          </cell>
          <cell r="J297">
            <v>889</v>
          </cell>
          <cell r="K297">
            <v>914.36800000000005</v>
          </cell>
          <cell r="L297">
            <v>938.04600000000005</v>
          </cell>
          <cell r="M297">
            <v>949</v>
          </cell>
          <cell r="N297">
            <v>885.89099999999996</v>
          </cell>
          <cell r="O297">
            <v>896.16499999999996</v>
          </cell>
          <cell r="P297">
            <v>885.56299999999999</v>
          </cell>
        </row>
        <row r="298">
          <cell r="B298">
            <v>1296</v>
          </cell>
          <cell r="C298">
            <v>251.94</v>
          </cell>
          <cell r="D298">
            <v>248.203</v>
          </cell>
          <cell r="E298">
            <v>270.92900000000003</v>
          </cell>
          <cell r="F298">
            <v>255.11</v>
          </cell>
          <cell r="G298">
            <v>266</v>
          </cell>
          <cell r="H298">
            <v>255</v>
          </cell>
          <cell r="I298">
            <v>257</v>
          </cell>
          <cell r="J298">
            <v>263</v>
          </cell>
          <cell r="K298">
            <v>289.42700000000002</v>
          </cell>
          <cell r="L298">
            <v>291.34300000000002</v>
          </cell>
          <cell r="M298">
            <v>283.33199999999999</v>
          </cell>
          <cell r="N298">
            <v>277.45699999999999</v>
          </cell>
          <cell r="O298">
            <v>278.40100000000001</v>
          </cell>
          <cell r="P298">
            <v>299.44</v>
          </cell>
        </row>
        <row r="299">
          <cell r="B299">
            <v>1297</v>
          </cell>
          <cell r="C299">
            <v>1041.614</v>
          </cell>
          <cell r="D299">
            <v>1032.6659999999999</v>
          </cell>
          <cell r="E299">
            <v>1028.652</v>
          </cell>
          <cell r="F299">
            <v>1055.7360000000001</v>
          </cell>
          <cell r="G299">
            <v>1162</v>
          </cell>
          <cell r="H299">
            <v>1039</v>
          </cell>
          <cell r="I299">
            <v>1068</v>
          </cell>
          <cell r="J299">
            <v>1042</v>
          </cell>
          <cell r="K299">
            <v>1098.9290000000001</v>
          </cell>
          <cell r="L299">
            <v>1074.57</v>
          </cell>
          <cell r="M299">
            <v>1078.2280000000001</v>
          </cell>
          <cell r="N299">
            <v>1071.42</v>
          </cell>
          <cell r="O299">
            <v>1025.989</v>
          </cell>
          <cell r="P299">
            <v>1030.634</v>
          </cell>
        </row>
        <row r="300">
          <cell r="B300">
            <v>1298</v>
          </cell>
          <cell r="C300">
            <v>411.61900000000003</v>
          </cell>
          <cell r="D300">
            <v>397.86</v>
          </cell>
          <cell r="E300">
            <v>422.56</v>
          </cell>
          <cell r="F300">
            <v>410.983</v>
          </cell>
          <cell r="G300">
            <v>444</v>
          </cell>
          <cell r="H300">
            <v>473</v>
          </cell>
          <cell r="I300">
            <v>437</v>
          </cell>
          <cell r="J300">
            <v>412</v>
          </cell>
          <cell r="K300">
            <v>412.11099999999999</v>
          </cell>
          <cell r="L300">
            <v>384.98200000000003</v>
          </cell>
          <cell r="M300">
            <v>399.86</v>
          </cell>
          <cell r="N300">
            <v>364.79143912175647</v>
          </cell>
          <cell r="O300">
            <v>372.221</v>
          </cell>
          <cell r="P300">
            <v>378.27199999999999</v>
          </cell>
        </row>
        <row r="301">
          <cell r="B301">
            <v>1299</v>
          </cell>
          <cell r="C301">
            <v>5314.6689999999999</v>
          </cell>
          <cell r="D301">
            <v>5153.6949999999997</v>
          </cell>
          <cell r="E301">
            <v>5317.3040000000001</v>
          </cell>
          <cell r="F301">
            <v>5263.8119999999999</v>
          </cell>
          <cell r="G301">
            <v>5322</v>
          </cell>
          <cell r="H301">
            <v>5335</v>
          </cell>
          <cell r="I301">
            <v>5425</v>
          </cell>
          <cell r="J301">
            <v>5333</v>
          </cell>
          <cell r="K301">
            <v>5491.2110000000002</v>
          </cell>
          <cell r="L301">
            <v>5532.6469999999999</v>
          </cell>
          <cell r="M301">
            <v>5567.7970000000005</v>
          </cell>
          <cell r="N301">
            <v>5361.3029999999999</v>
          </cell>
          <cell r="O301">
            <v>5417.4229999999998</v>
          </cell>
          <cell r="P301">
            <v>5358.2120000000004</v>
          </cell>
        </row>
        <row r="302">
          <cell r="B302">
            <v>1300</v>
          </cell>
          <cell r="C302">
            <v>4860.143</v>
          </cell>
          <cell r="D302">
            <v>4908.277</v>
          </cell>
          <cell r="E302">
            <v>5034.1509999999998</v>
          </cell>
          <cell r="F302">
            <v>4956.9400000000005</v>
          </cell>
          <cell r="G302">
            <v>4894</v>
          </cell>
          <cell r="H302">
            <v>5157</v>
          </cell>
          <cell r="I302">
            <v>5034</v>
          </cell>
          <cell r="J302">
            <v>4932</v>
          </cell>
          <cell r="K302">
            <v>5011.9840000000004</v>
          </cell>
          <cell r="L302">
            <v>5075.4459999999999</v>
          </cell>
          <cell r="M302">
            <v>5095.6230000000005</v>
          </cell>
          <cell r="N302">
            <v>4998.3739999999998</v>
          </cell>
          <cell r="O302">
            <v>5055.1170000000002</v>
          </cell>
          <cell r="P302">
            <v>4977.7979999999998</v>
          </cell>
        </row>
        <row r="303">
          <cell r="B303">
            <v>1301</v>
          </cell>
          <cell r="C303">
            <v>922.10599999999999</v>
          </cell>
          <cell r="D303">
            <v>923.15300000000002</v>
          </cell>
          <cell r="E303">
            <v>1042.173</v>
          </cell>
          <cell r="F303">
            <v>1047.1290000000001</v>
          </cell>
          <cell r="G303">
            <v>976</v>
          </cell>
          <cell r="H303">
            <v>1063</v>
          </cell>
          <cell r="I303">
            <v>1091</v>
          </cell>
          <cell r="J303">
            <v>1077</v>
          </cell>
          <cell r="K303">
            <v>1104.221</v>
          </cell>
          <cell r="L303">
            <v>1150.8890000000001</v>
          </cell>
          <cell r="M303">
            <v>1221.5450000000001</v>
          </cell>
          <cell r="N303">
            <v>1223.2280000000001</v>
          </cell>
          <cell r="O303">
            <v>1230.3410000000001</v>
          </cell>
          <cell r="P303">
            <v>1221.69</v>
          </cell>
        </row>
        <row r="304">
          <cell r="B304">
            <v>1302</v>
          </cell>
          <cell r="C304">
            <v>3416.9340000000002</v>
          </cell>
          <cell r="D304">
            <v>3554.5160000000001</v>
          </cell>
          <cell r="E304">
            <v>3677.0450000000001</v>
          </cell>
          <cell r="F304">
            <v>3672.4210000000003</v>
          </cell>
          <cell r="G304">
            <v>3905</v>
          </cell>
          <cell r="H304">
            <v>3863</v>
          </cell>
          <cell r="I304">
            <v>3849</v>
          </cell>
          <cell r="J304">
            <v>3899</v>
          </cell>
          <cell r="K304">
            <v>4150.7970000000005</v>
          </cell>
          <cell r="L304">
            <v>4163.1239999999998</v>
          </cell>
          <cell r="M304">
            <v>4329.3689999999997</v>
          </cell>
          <cell r="N304">
            <v>4139.7049999999999</v>
          </cell>
          <cell r="O304">
            <v>4069</v>
          </cell>
          <cell r="P304">
            <v>4143.3649999999998</v>
          </cell>
        </row>
        <row r="305">
          <cell r="B305">
            <v>1303</v>
          </cell>
          <cell r="C305">
            <v>2522.2980000000002</v>
          </cell>
          <cell r="D305">
            <v>2667.3589999999999</v>
          </cell>
          <cell r="E305">
            <v>2832.3229999999999</v>
          </cell>
          <cell r="F305">
            <v>2856.6570000000002</v>
          </cell>
          <cell r="G305">
            <v>2878</v>
          </cell>
          <cell r="H305">
            <v>3042</v>
          </cell>
          <cell r="I305">
            <v>3075</v>
          </cell>
          <cell r="J305">
            <v>3046</v>
          </cell>
          <cell r="K305">
            <v>3127.1680000000001</v>
          </cell>
          <cell r="L305">
            <v>3079.2780000000002</v>
          </cell>
          <cell r="M305">
            <v>3170.7060000000001</v>
          </cell>
          <cell r="N305">
            <v>2981.011</v>
          </cell>
          <cell r="O305">
            <v>2939.5770000000002</v>
          </cell>
          <cell r="P305">
            <v>2931.8009999999999</v>
          </cell>
        </row>
        <row r="306">
          <cell r="B306">
            <v>1304</v>
          </cell>
          <cell r="C306">
            <v>966.31900000000007</v>
          </cell>
          <cell r="D306">
            <v>1017.8870000000001</v>
          </cell>
          <cell r="E306">
            <v>1050.3399999999999</v>
          </cell>
          <cell r="F306">
            <v>1018.76</v>
          </cell>
          <cell r="G306">
            <v>1160</v>
          </cell>
          <cell r="H306">
            <v>1088</v>
          </cell>
          <cell r="I306">
            <v>1131</v>
          </cell>
          <cell r="J306">
            <v>1083</v>
          </cell>
          <cell r="K306">
            <v>1129.5450000000001</v>
          </cell>
          <cell r="L306">
            <v>1189.8900000000001</v>
          </cell>
          <cell r="M306">
            <v>1155.337</v>
          </cell>
          <cell r="N306">
            <v>1130.5620000000001</v>
          </cell>
          <cell r="O306">
            <v>1134.5530000000001</v>
          </cell>
          <cell r="P306">
            <v>1150.2339999999999</v>
          </cell>
        </row>
        <row r="307">
          <cell r="B307">
            <v>1305</v>
          </cell>
          <cell r="C307">
            <v>2145.7849999999999</v>
          </cell>
          <cell r="D307">
            <v>2135.3429999999998</v>
          </cell>
          <cell r="E307">
            <v>2144.3850000000002</v>
          </cell>
          <cell r="F307">
            <v>2258.6770000000001</v>
          </cell>
          <cell r="G307">
            <v>2147</v>
          </cell>
          <cell r="H307">
            <v>2285</v>
          </cell>
          <cell r="I307">
            <v>2218</v>
          </cell>
          <cell r="J307">
            <v>2217</v>
          </cell>
          <cell r="K307">
            <v>2258.2640000000001</v>
          </cell>
          <cell r="L307">
            <v>2227.4920000000002</v>
          </cell>
          <cell r="M307">
            <v>2293.4030000000002</v>
          </cell>
          <cell r="N307">
            <v>2221.7339999999999</v>
          </cell>
          <cell r="O307">
            <v>2218.835</v>
          </cell>
          <cell r="P307">
            <v>2205.7710000000002</v>
          </cell>
        </row>
        <row r="308">
          <cell r="B308">
            <v>1306</v>
          </cell>
          <cell r="C308">
            <v>1197.7640000000001</v>
          </cell>
          <cell r="D308">
            <v>1275.116</v>
          </cell>
          <cell r="E308">
            <v>1255.999</v>
          </cell>
          <cell r="F308">
            <v>1263.691</v>
          </cell>
          <cell r="G308">
            <v>1356</v>
          </cell>
          <cell r="H308">
            <v>1274</v>
          </cell>
          <cell r="I308">
            <v>1299</v>
          </cell>
          <cell r="J308">
            <v>1258</v>
          </cell>
          <cell r="K308">
            <v>1259.595</v>
          </cell>
          <cell r="L308">
            <v>1286.982</v>
          </cell>
          <cell r="M308">
            <v>1259.9180000000001</v>
          </cell>
          <cell r="N308">
            <v>1245.69</v>
          </cell>
          <cell r="O308">
            <v>1201.444</v>
          </cell>
          <cell r="P308">
            <v>1231.2850000000001</v>
          </cell>
        </row>
        <row r="309">
          <cell r="B309">
            <v>1307</v>
          </cell>
          <cell r="C309">
            <v>4321.0560000000005</v>
          </cell>
          <cell r="D309">
            <v>4353.93</v>
          </cell>
          <cell r="E309">
            <v>4463.8320000000003</v>
          </cell>
          <cell r="F309">
            <v>4489.9830000000002</v>
          </cell>
          <cell r="G309">
            <v>4480</v>
          </cell>
          <cell r="H309">
            <v>4555</v>
          </cell>
          <cell r="I309">
            <v>4527</v>
          </cell>
          <cell r="J309">
            <v>4481</v>
          </cell>
          <cell r="K309">
            <v>4354.2330000000002</v>
          </cell>
          <cell r="L309">
            <v>4473.9350000000004</v>
          </cell>
          <cell r="M309">
            <v>4470.4769999999999</v>
          </cell>
          <cell r="N309">
            <v>4250.8810000000003</v>
          </cell>
          <cell r="O309">
            <v>4256.96</v>
          </cell>
          <cell r="P309">
            <v>4281.9440000000004</v>
          </cell>
        </row>
        <row r="310">
          <cell r="B310">
            <v>1308</v>
          </cell>
          <cell r="C310">
            <v>4562.3159999999998</v>
          </cell>
          <cell r="D310">
            <v>4585.8869999999997</v>
          </cell>
          <cell r="E310">
            <v>4575.8890000000001</v>
          </cell>
          <cell r="F310">
            <v>4671.7110000000002</v>
          </cell>
          <cell r="G310">
            <v>4713</v>
          </cell>
          <cell r="H310">
            <v>4815</v>
          </cell>
          <cell r="I310">
            <v>4821</v>
          </cell>
          <cell r="J310">
            <v>4806</v>
          </cell>
          <cell r="K310">
            <v>4864.3810000000003</v>
          </cell>
          <cell r="L310">
            <v>4986.4589999999998</v>
          </cell>
          <cell r="M310">
            <v>4949.4269999999997</v>
          </cell>
          <cell r="N310">
            <v>4767.1729999999998</v>
          </cell>
          <cell r="O310">
            <v>4767.259</v>
          </cell>
          <cell r="P310">
            <v>4703.6880000000001</v>
          </cell>
        </row>
        <row r="311">
          <cell r="B311">
            <v>1309</v>
          </cell>
          <cell r="C311">
            <v>14605.18</v>
          </cell>
          <cell r="D311">
            <v>14375.526</v>
          </cell>
          <cell r="E311">
            <v>14296.764999999999</v>
          </cell>
          <cell r="F311">
            <v>14769.463</v>
          </cell>
          <cell r="G311">
            <v>14722</v>
          </cell>
          <cell r="H311">
            <v>15072</v>
          </cell>
          <cell r="I311">
            <v>15030</v>
          </cell>
          <cell r="J311">
            <v>14738</v>
          </cell>
          <cell r="K311">
            <v>15083.146000000001</v>
          </cell>
          <cell r="L311">
            <v>15917.847</v>
          </cell>
          <cell r="M311">
            <v>15970.922</v>
          </cell>
          <cell r="N311">
            <v>15460.499</v>
          </cell>
          <cell r="O311">
            <v>15838.097</v>
          </cell>
          <cell r="P311">
            <v>15876.363000000001</v>
          </cell>
        </row>
        <row r="312">
          <cell r="B312">
            <v>1310</v>
          </cell>
          <cell r="C312">
            <v>949.38499999999999</v>
          </cell>
          <cell r="D312">
            <v>1024.2249999999999</v>
          </cell>
          <cell r="E312">
            <v>1053.5899999999999</v>
          </cell>
          <cell r="F312">
            <v>1036.8330000000001</v>
          </cell>
          <cell r="G312">
            <v>1132</v>
          </cell>
          <cell r="H312">
            <v>1092</v>
          </cell>
          <cell r="I312">
            <v>1111</v>
          </cell>
          <cell r="J312">
            <v>1139</v>
          </cell>
          <cell r="K312">
            <v>1128.0509999999999</v>
          </cell>
          <cell r="L312">
            <v>1153.644</v>
          </cell>
          <cell r="M312">
            <v>1144.3310000000001</v>
          </cell>
          <cell r="N312">
            <v>1135.6580000000001</v>
          </cell>
          <cell r="O312">
            <v>1126.83</v>
          </cell>
          <cell r="P312">
            <v>1073.895</v>
          </cell>
        </row>
        <row r="313">
          <cell r="B313">
            <v>1311</v>
          </cell>
          <cell r="C313">
            <v>1216.357</v>
          </cell>
          <cell r="D313">
            <v>1399.694</v>
          </cell>
          <cell r="E313">
            <v>1361.6580000000001</v>
          </cell>
          <cell r="F313">
            <v>1375.0840000000001</v>
          </cell>
          <cell r="G313">
            <v>1394</v>
          </cell>
          <cell r="H313">
            <v>1566</v>
          </cell>
          <cell r="I313">
            <v>1402</v>
          </cell>
          <cell r="J313">
            <v>1389</v>
          </cell>
          <cell r="K313">
            <v>1401.0260000000001</v>
          </cell>
          <cell r="L313">
            <v>1416.433</v>
          </cell>
          <cell r="M313">
            <v>1411.846</v>
          </cell>
          <cell r="N313">
            <v>1364.7329999999999</v>
          </cell>
          <cell r="O313">
            <v>1370.646</v>
          </cell>
          <cell r="P313">
            <v>1368.623</v>
          </cell>
        </row>
        <row r="314">
          <cell r="B314">
            <v>1312</v>
          </cell>
          <cell r="C314">
            <v>615.79</v>
          </cell>
          <cell r="D314">
            <v>627.15899999999999</v>
          </cell>
          <cell r="E314">
            <v>638.46100000000001</v>
          </cell>
          <cell r="F314">
            <v>648.04499999999996</v>
          </cell>
          <cell r="G314">
            <v>624</v>
          </cell>
          <cell r="H314">
            <v>643</v>
          </cell>
          <cell r="I314">
            <v>685</v>
          </cell>
          <cell r="J314">
            <v>644</v>
          </cell>
          <cell r="K314">
            <v>654.18899999999996</v>
          </cell>
          <cell r="L314">
            <v>691.36099999999999</v>
          </cell>
          <cell r="M314">
            <v>673.46100000000001</v>
          </cell>
          <cell r="N314">
            <v>646.70799999999997</v>
          </cell>
          <cell r="O314">
            <v>612.47199999999998</v>
          </cell>
          <cell r="P314">
            <v>678.44799999999998</v>
          </cell>
        </row>
        <row r="315">
          <cell r="B315">
            <v>1313</v>
          </cell>
          <cell r="C315">
            <v>1740.066</v>
          </cell>
          <cell r="D315">
            <v>1966.883</v>
          </cell>
          <cell r="E315">
            <v>1872.672</v>
          </cell>
          <cell r="F315">
            <v>1898.127</v>
          </cell>
          <cell r="G315">
            <v>1951</v>
          </cell>
          <cell r="H315">
            <v>1972</v>
          </cell>
          <cell r="I315">
            <v>1909</v>
          </cell>
          <cell r="J315">
            <v>1865</v>
          </cell>
          <cell r="K315">
            <v>1847.194</v>
          </cell>
          <cell r="L315">
            <v>1841.383</v>
          </cell>
          <cell r="M315">
            <v>1834.923</v>
          </cell>
          <cell r="N315">
            <v>1741.933</v>
          </cell>
          <cell r="O315">
            <v>1732.99</v>
          </cell>
          <cell r="P315">
            <v>1636.222</v>
          </cell>
        </row>
        <row r="316">
          <cell r="B316">
            <v>1314</v>
          </cell>
          <cell r="C316">
            <v>13370.269</v>
          </cell>
          <cell r="D316">
            <v>13279.991</v>
          </cell>
          <cell r="E316">
            <v>13170.253000000001</v>
          </cell>
          <cell r="F316">
            <v>13440.681</v>
          </cell>
          <cell r="G316">
            <v>13909</v>
          </cell>
          <cell r="H316">
            <v>15439</v>
          </cell>
          <cell r="I316">
            <v>14756</v>
          </cell>
          <cell r="J316">
            <v>14593</v>
          </cell>
          <cell r="K316">
            <v>15118.671</v>
          </cell>
          <cell r="L316">
            <v>15848.377</v>
          </cell>
          <cell r="M316">
            <v>15824.992</v>
          </cell>
          <cell r="N316">
            <v>15457.411</v>
          </cell>
          <cell r="O316">
            <v>15760.228000000001</v>
          </cell>
          <cell r="P316">
            <v>15756.001</v>
          </cell>
        </row>
        <row r="317">
          <cell r="B317">
            <v>1315</v>
          </cell>
          <cell r="C317">
            <v>6428.92</v>
          </cell>
          <cell r="D317">
            <v>6468.3040000000001</v>
          </cell>
          <cell r="E317">
            <v>6772.1540000000005</v>
          </cell>
          <cell r="F317">
            <v>6871.67</v>
          </cell>
          <cell r="G317">
            <v>7582</v>
          </cell>
          <cell r="H317">
            <v>7531</v>
          </cell>
          <cell r="I317">
            <v>8048</v>
          </cell>
          <cell r="J317">
            <v>8128</v>
          </cell>
          <cell r="K317">
            <v>8557.1589999999997</v>
          </cell>
          <cell r="L317">
            <v>8889.6049999999996</v>
          </cell>
          <cell r="M317">
            <v>8923.607</v>
          </cell>
          <cell r="N317">
            <v>8547.4369999999999</v>
          </cell>
          <cell r="O317">
            <v>8523.3230000000003</v>
          </cell>
          <cell r="P317">
            <v>8493.518</v>
          </cell>
        </row>
      </sheetData>
      <sheetData sheetId="6"/>
      <sheetData sheetId="7">
        <row r="4">
          <cell r="B4">
            <v>7</v>
          </cell>
          <cell r="C4">
            <v>260225.03629551787</v>
          </cell>
          <cell r="D4">
            <v>194467.60198016296</v>
          </cell>
          <cell r="E4">
            <v>-0.25269449570055658</v>
          </cell>
          <cell r="F4">
            <v>108511</v>
          </cell>
          <cell r="G4">
            <v>110216</v>
          </cell>
          <cell r="H4">
            <v>2.3981443014580814</v>
          </cell>
          <cell r="I4">
            <v>1.7644226063381265</v>
          </cell>
          <cell r="J4">
            <v>45688.016664842959</v>
          </cell>
          <cell r="K4">
            <v>0.17557117991121551</v>
          </cell>
          <cell r="L4">
            <v>27672.795080845928</v>
          </cell>
          <cell r="M4">
            <v>0.14230028446418927</v>
          </cell>
          <cell r="N4">
            <v>60740.834306866855</v>
          </cell>
          <cell r="O4">
            <v>0.23341656579841183</v>
          </cell>
          <cell r="P4">
            <v>43971.218224299053</v>
          </cell>
          <cell r="Q4">
            <v>0.22611076486038237</v>
          </cell>
        </row>
        <row r="5">
          <cell r="B5">
            <v>8</v>
          </cell>
          <cell r="C5">
            <v>207538.49816740328</v>
          </cell>
          <cell r="D5">
            <v>153472.6148334523</v>
          </cell>
          <cell r="E5">
            <v>-0.26051014058288469</v>
          </cell>
          <cell r="F5">
            <v>87779</v>
          </cell>
          <cell r="G5">
            <v>91686</v>
          </cell>
          <cell r="H5">
            <v>2.3643297163034811</v>
          </cell>
          <cell r="I5">
            <v>1.6738936678822536</v>
          </cell>
          <cell r="J5">
            <v>36152.508540235889</v>
          </cell>
          <cell r="K5">
            <v>0.17419663753697784</v>
          </cell>
          <cell r="L5">
            <v>21215.815656821447</v>
          </cell>
          <cell r="M5">
            <v>0.13823844520955575</v>
          </cell>
          <cell r="N5">
            <v>53037.937318116157</v>
          </cell>
          <cell r="O5">
            <v>0.25555710283368754</v>
          </cell>
          <cell r="P5">
            <v>36439.384344610677</v>
          </cell>
          <cell r="Q5">
            <v>0.23743248516456508</v>
          </cell>
        </row>
        <row r="6">
          <cell r="B6">
            <v>9</v>
          </cell>
          <cell r="C6">
            <v>2874061.3073964678</v>
          </cell>
          <cell r="D6">
            <v>2833940.3171415809</v>
          </cell>
          <cell r="E6">
            <v>-1.3959684907080661E-2</v>
          </cell>
          <cell r="F6">
            <v>1486438</v>
          </cell>
          <cell r="G6">
            <v>1517639</v>
          </cell>
          <cell r="H6">
            <v>1.9335224929640307</v>
          </cell>
          <cell r="I6">
            <v>1.8673349308640466</v>
          </cell>
          <cell r="J6">
            <v>576253.34560897888</v>
          </cell>
          <cell r="K6">
            <v>0.20050141036517791</v>
          </cell>
          <cell r="L6">
            <v>539488.3169797014</v>
          </cell>
          <cell r="M6">
            <v>0.19036685907480566</v>
          </cell>
          <cell r="N6">
            <v>56061.210947356936</v>
          </cell>
          <cell r="O6">
            <v>1.9505920351483814E-2</v>
          </cell>
          <cell r="P6">
            <v>25667.286171789237</v>
          </cell>
          <cell r="Q6">
            <v>9.0571018791525681E-3</v>
          </cell>
        </row>
        <row r="7">
          <cell r="B7">
            <v>10</v>
          </cell>
          <cell r="C7">
            <v>196619.74263461347</v>
          </cell>
          <cell r="D7">
            <v>155748.59515027262</v>
          </cell>
          <cell r="E7">
            <v>-0.20786899085863098</v>
          </cell>
          <cell r="F7">
            <v>79627</v>
          </cell>
          <cell r="G7">
            <v>85041</v>
          </cell>
          <cell r="H7">
            <v>2.4692597063133546</v>
          </cell>
          <cell r="I7">
            <v>1.8314530067881682</v>
          </cell>
          <cell r="J7">
            <v>35097.8131847369</v>
          </cell>
          <cell r="K7">
            <v>0.17850604783854593</v>
          </cell>
          <cell r="L7">
            <v>23242.975961455686</v>
          </cell>
          <cell r="M7">
            <v>0.14923393651820685</v>
          </cell>
          <cell r="N7">
            <v>43084.77309769846</v>
          </cell>
          <cell r="O7">
            <v>0.21912740053660157</v>
          </cell>
          <cell r="P7">
            <v>32895.984064391552</v>
          </cell>
          <cell r="Q7">
            <v>0.21121207567010258</v>
          </cell>
        </row>
        <row r="8">
          <cell r="B8">
            <v>11</v>
          </cell>
          <cell r="C8">
            <v>142253.36744383906</v>
          </cell>
          <cell r="D8">
            <v>111560.99671282792</v>
          </cell>
          <cell r="E8">
            <v>-0.21575848278690724</v>
          </cell>
          <cell r="F8">
            <v>62281</v>
          </cell>
          <cell r="G8">
            <v>68727</v>
          </cell>
          <cell r="H8">
            <v>2.2840572155848342</v>
          </cell>
          <cell r="I8">
            <v>1.6232484571249717</v>
          </cell>
          <cell r="J8">
            <v>25393.810084326138</v>
          </cell>
          <cell r="K8">
            <v>0.17851113503061003</v>
          </cell>
          <cell r="L8">
            <v>16468.195491341467</v>
          </cell>
          <cell r="M8">
            <v>0.14761606633663088</v>
          </cell>
          <cell r="N8">
            <v>30776.911509588132</v>
          </cell>
          <cell r="O8">
            <v>0.21635277999122732</v>
          </cell>
          <cell r="P8">
            <v>22666.495395592163</v>
          </cell>
          <cell r="Q8">
            <v>0.20317580573377791</v>
          </cell>
        </row>
        <row r="9">
          <cell r="B9">
            <v>12</v>
          </cell>
          <cell r="C9">
            <v>195461.60923233876</v>
          </cell>
          <cell r="D9">
            <v>155165.37131301791</v>
          </cell>
          <cell r="E9">
            <v>-0.20615934800486602</v>
          </cell>
          <cell r="F9">
            <v>83964</v>
          </cell>
          <cell r="G9">
            <v>92184</v>
          </cell>
          <cell r="H9">
            <v>2.3279216001183691</v>
          </cell>
          <cell r="I9">
            <v>1.6832136955764332</v>
          </cell>
          <cell r="J9">
            <v>34915.569948972683</v>
          </cell>
          <cell r="K9">
            <v>0.17863134395598729</v>
          </cell>
          <cell r="L9">
            <v>21631.090020869025</v>
          </cell>
          <cell r="M9">
            <v>0.1394066848667686</v>
          </cell>
          <cell r="N9">
            <v>42359.456384083947</v>
          </cell>
          <cell r="O9">
            <v>0.2167149679696572</v>
          </cell>
          <cell r="P9">
            <v>36780.35223956409</v>
          </cell>
          <cell r="Q9">
            <v>0.23703969467109012</v>
          </cell>
        </row>
        <row r="10">
          <cell r="B10">
            <v>13</v>
          </cell>
          <cell r="C10">
            <v>93629.540037848157</v>
          </cell>
          <cell r="D10">
            <v>74395.209474375981</v>
          </cell>
          <cell r="E10">
            <v>-0.20543015116486762</v>
          </cell>
          <cell r="F10">
            <v>12819</v>
          </cell>
          <cell r="G10">
            <v>13811</v>
          </cell>
          <cell r="H10">
            <v>7.303965990939087</v>
          </cell>
          <cell r="I10">
            <v>5.3866634910126701</v>
          </cell>
          <cell r="J10">
            <v>17368.156101285804</v>
          </cell>
          <cell r="K10">
            <v>0.18549868016295948</v>
          </cell>
          <cell r="L10">
            <v>11592.806988496242</v>
          </cell>
          <cell r="M10">
            <v>0.15582733176508046</v>
          </cell>
          <cell r="N10">
            <v>21255.076603393063</v>
          </cell>
          <cell r="O10">
            <v>0.22701250689473704</v>
          </cell>
          <cell r="P10">
            <v>17028.638753007086</v>
          </cell>
          <cell r="Q10">
            <v>0.22889429135719119</v>
          </cell>
        </row>
        <row r="11">
          <cell r="B11">
            <v>14</v>
          </cell>
          <cell r="C11">
            <v>204162.00295506907</v>
          </cell>
          <cell r="D11">
            <v>178309.35819529023</v>
          </cell>
          <cell r="E11">
            <v>-0.1266280913469896</v>
          </cell>
          <cell r="F11">
            <v>91140</v>
          </cell>
          <cell r="G11">
            <v>101022</v>
          </cell>
          <cell r="H11">
            <v>2.2400921983220217</v>
          </cell>
          <cell r="I11">
            <v>1.7650547226870408</v>
          </cell>
          <cell r="J11">
            <v>37528.491841481104</v>
          </cell>
          <cell r="K11">
            <v>0.18381722014032251</v>
          </cell>
          <cell r="L11">
            <v>29888.355414040925</v>
          </cell>
          <cell r="M11">
            <v>0.1676207896015543</v>
          </cell>
          <cell r="N11">
            <v>37762.246160313705</v>
          </cell>
          <cell r="O11">
            <v>0.18496216540657778</v>
          </cell>
          <cell r="P11">
            <v>19394.62073861108</v>
          </cell>
          <cell r="Q11">
            <v>0.10876950562162564</v>
          </cell>
        </row>
        <row r="12">
          <cell r="B12">
            <v>15</v>
          </cell>
          <cell r="C12">
            <v>77741.169940166787</v>
          </cell>
          <cell r="D12">
            <v>72828.315671486431</v>
          </cell>
          <cell r="E12">
            <v>-6.3195013304553016E-2</v>
          </cell>
          <cell r="F12">
            <v>39728</v>
          </cell>
          <cell r="G12">
            <v>45475</v>
          </cell>
          <cell r="H12">
            <v>1.9568357314782217</v>
          </cell>
          <cell r="I12">
            <v>1.6015022687517633</v>
          </cell>
          <cell r="J12">
            <v>14865.333973267754</v>
          </cell>
          <cell r="K12">
            <v>0.19121572243778689</v>
          </cell>
          <cell r="L12">
            <v>13027.577152869126</v>
          </cell>
          <cell r="M12">
            <v>0.17888065970980091</v>
          </cell>
          <cell r="N12">
            <v>8379.8493835422687</v>
          </cell>
          <cell r="O12">
            <v>0.10779165518079789</v>
          </cell>
          <cell r="P12">
            <v>5310.4528354465647</v>
          </cell>
          <cell r="Q12">
            <v>7.2917419364755418E-2</v>
          </cell>
        </row>
        <row r="13">
          <cell r="B13">
            <v>16</v>
          </cell>
          <cell r="C13">
            <v>292274.73918845278</v>
          </cell>
          <cell r="D13">
            <v>228309.76599531237</v>
          </cell>
          <cell r="E13">
            <v>-0.21885221203429794</v>
          </cell>
          <cell r="F13">
            <v>123007</v>
          </cell>
          <cell r="G13">
            <v>128919</v>
          </cell>
          <cell r="H13">
            <v>2.3760821675876396</v>
          </cell>
          <cell r="I13">
            <v>1.7709551423398597</v>
          </cell>
          <cell r="J13">
            <v>52290.9404873311</v>
          </cell>
          <cell r="K13">
            <v>0.17891022889123159</v>
          </cell>
          <cell r="L13">
            <v>34104.025275426851</v>
          </cell>
          <cell r="M13">
            <v>0.1493761124354491</v>
          </cell>
          <cell r="N13">
            <v>62319.511937190982</v>
          </cell>
          <cell r="O13">
            <v>0.21322236779761058</v>
          </cell>
          <cell r="P13">
            <v>43855.913755551053</v>
          </cell>
          <cell r="Q13">
            <v>0.19208952172659796</v>
          </cell>
        </row>
        <row r="14">
          <cell r="K14">
            <v>0.19268493452402835</v>
          </cell>
          <cell r="M14">
            <v>0.17756055099227322</v>
          </cell>
          <cell r="O14">
            <v>9.1501062052595061E-2</v>
          </cell>
          <cell r="Q14">
            <v>6.8301301794412517E-2</v>
          </cell>
        </row>
        <row r="16">
          <cell r="H16">
            <v>7</v>
          </cell>
          <cell r="I16">
            <v>-0.2642550303310145</v>
          </cell>
        </row>
        <row r="17">
          <cell r="H17">
            <v>8</v>
          </cell>
          <cell r="I17">
            <v>-0.29202189680240198</v>
          </cell>
        </row>
        <row r="18">
          <cell r="H18">
            <v>9</v>
          </cell>
          <cell r="I18">
            <v>-3.4231596653691132E-2</v>
          </cell>
        </row>
        <row r="19">
          <cell r="H19">
            <v>10</v>
          </cell>
          <cell r="I19">
            <v>-0.25829875160334681</v>
          </cell>
        </row>
        <row r="20">
          <cell r="H20">
            <v>11</v>
          </cell>
          <cell r="I20">
            <v>-0.28931357496255283</v>
          </cell>
        </row>
        <row r="21">
          <cell r="H21">
            <v>12</v>
          </cell>
          <cell r="I21">
            <v>-0.27694571179250804</v>
          </cell>
        </row>
        <row r="22">
          <cell r="H22">
            <v>13</v>
          </cell>
          <cell r="I22">
            <v>-0.26250156453424356</v>
          </cell>
        </row>
        <row r="23">
          <cell r="H23">
            <v>14</v>
          </cell>
          <cell r="I23">
            <v>-0.21206157317578966</v>
          </cell>
        </row>
        <row r="24">
          <cell r="H24">
            <v>15</v>
          </cell>
          <cell r="I24">
            <v>-0.18158573916576759</v>
          </cell>
        </row>
        <row r="25">
          <cell r="H25">
            <v>16</v>
          </cell>
          <cell r="I25">
            <v>-0.25467428420716021</v>
          </cell>
        </row>
      </sheetData>
      <sheetData sheetId="8">
        <row r="2">
          <cell r="A2">
            <v>1001</v>
          </cell>
          <cell r="B2">
            <v>7</v>
          </cell>
        </row>
        <row r="3">
          <cell r="A3">
            <v>1002</v>
          </cell>
          <cell r="B3">
            <v>9</v>
          </cell>
        </row>
        <row r="4">
          <cell r="A4">
            <v>1003</v>
          </cell>
          <cell r="B4">
            <v>10</v>
          </cell>
        </row>
        <row r="5">
          <cell r="A5">
            <v>1004</v>
          </cell>
          <cell r="B5">
            <v>7</v>
          </cell>
        </row>
        <row r="6">
          <cell r="A6">
            <v>1005</v>
          </cell>
          <cell r="B6">
            <v>7</v>
          </cell>
        </row>
        <row r="7">
          <cell r="A7">
            <v>1006</v>
          </cell>
          <cell r="B7">
            <v>12</v>
          </cell>
        </row>
        <row r="8">
          <cell r="A8">
            <v>1007</v>
          </cell>
          <cell r="B8">
            <v>8</v>
          </cell>
        </row>
        <row r="9">
          <cell r="A9">
            <v>1008</v>
          </cell>
          <cell r="B9">
            <v>9</v>
          </cell>
        </row>
        <row r="10">
          <cell r="A10">
            <v>1009</v>
          </cell>
          <cell r="B10">
            <v>14</v>
          </cell>
        </row>
        <row r="11">
          <cell r="A11">
            <v>1010</v>
          </cell>
          <cell r="B11">
            <v>7</v>
          </cell>
        </row>
        <row r="12">
          <cell r="A12">
            <v>1011</v>
          </cell>
          <cell r="B12">
            <v>16</v>
          </cell>
        </row>
        <row r="13">
          <cell r="A13">
            <v>1012</v>
          </cell>
          <cell r="B13">
            <v>14</v>
          </cell>
        </row>
        <row r="14">
          <cell r="A14">
            <v>1013</v>
          </cell>
          <cell r="B14">
            <v>12</v>
          </cell>
        </row>
        <row r="15">
          <cell r="A15">
            <v>1014</v>
          </cell>
          <cell r="B15">
            <v>7</v>
          </cell>
        </row>
        <row r="16">
          <cell r="A16">
            <v>1015</v>
          </cell>
          <cell r="B16">
            <v>7</v>
          </cell>
        </row>
        <row r="17">
          <cell r="A17">
            <v>1016</v>
          </cell>
          <cell r="B17">
            <v>10</v>
          </cell>
        </row>
        <row r="18">
          <cell r="A18">
            <v>1017</v>
          </cell>
          <cell r="B18">
            <v>8</v>
          </cell>
        </row>
        <row r="19">
          <cell r="A19">
            <v>1018</v>
          </cell>
          <cell r="B19">
            <v>14</v>
          </cell>
        </row>
        <row r="20">
          <cell r="A20">
            <v>1019</v>
          </cell>
          <cell r="B20">
            <v>10</v>
          </cell>
        </row>
        <row r="21">
          <cell r="A21">
            <v>1020</v>
          </cell>
          <cell r="B21">
            <v>7</v>
          </cell>
        </row>
        <row r="22">
          <cell r="A22">
            <v>1021</v>
          </cell>
          <cell r="B22">
            <v>10</v>
          </cell>
        </row>
        <row r="23">
          <cell r="A23">
            <v>1022</v>
          </cell>
          <cell r="B23">
            <v>13</v>
          </cell>
        </row>
        <row r="24">
          <cell r="A24">
            <v>1023</v>
          </cell>
          <cell r="B24">
            <v>7</v>
          </cell>
        </row>
        <row r="25">
          <cell r="A25">
            <v>1024</v>
          </cell>
          <cell r="B25">
            <v>9</v>
          </cell>
        </row>
        <row r="26">
          <cell r="A26">
            <v>1025</v>
          </cell>
          <cell r="B26">
            <v>16</v>
          </cell>
        </row>
        <row r="27">
          <cell r="A27">
            <v>1026</v>
          </cell>
          <cell r="B27">
            <v>16</v>
          </cell>
        </row>
        <row r="28">
          <cell r="A28">
            <v>1027</v>
          </cell>
          <cell r="B28">
            <v>7</v>
          </cell>
        </row>
        <row r="29">
          <cell r="A29">
            <v>1028</v>
          </cell>
          <cell r="B29">
            <v>9</v>
          </cell>
        </row>
        <row r="30">
          <cell r="A30">
            <v>1029</v>
          </cell>
          <cell r="B30">
            <v>8</v>
          </cell>
        </row>
        <row r="31">
          <cell r="A31">
            <v>1030</v>
          </cell>
          <cell r="B31">
            <v>7</v>
          </cell>
        </row>
        <row r="32">
          <cell r="A32">
            <v>1031</v>
          </cell>
          <cell r="B32">
            <v>7</v>
          </cell>
        </row>
        <row r="33">
          <cell r="A33">
            <v>1032</v>
          </cell>
          <cell r="B33">
            <v>12</v>
          </cell>
        </row>
        <row r="34">
          <cell r="A34">
            <v>1033</v>
          </cell>
          <cell r="B34">
            <v>8</v>
          </cell>
        </row>
        <row r="35">
          <cell r="A35">
            <v>1034</v>
          </cell>
          <cell r="B35">
            <v>11</v>
          </cell>
        </row>
        <row r="36">
          <cell r="A36">
            <v>1035</v>
          </cell>
          <cell r="B36">
            <v>16</v>
          </cell>
        </row>
        <row r="37">
          <cell r="A37">
            <v>1036</v>
          </cell>
          <cell r="B37">
            <v>7</v>
          </cell>
        </row>
        <row r="38">
          <cell r="A38">
            <v>1037</v>
          </cell>
          <cell r="B38">
            <v>11</v>
          </cell>
        </row>
        <row r="39">
          <cell r="A39">
            <v>1038</v>
          </cell>
          <cell r="B39">
            <v>9</v>
          </cell>
        </row>
        <row r="40">
          <cell r="A40">
            <v>1039</v>
          </cell>
          <cell r="B40">
            <v>11</v>
          </cell>
        </row>
        <row r="41">
          <cell r="A41">
            <v>1040</v>
          </cell>
          <cell r="B41">
            <v>12</v>
          </cell>
        </row>
        <row r="42">
          <cell r="A42">
            <v>1041</v>
          </cell>
          <cell r="B42">
            <v>16</v>
          </cell>
        </row>
        <row r="43">
          <cell r="A43">
            <v>1042</v>
          </cell>
          <cell r="B43">
            <v>7</v>
          </cell>
        </row>
        <row r="44">
          <cell r="A44">
            <v>1043</v>
          </cell>
          <cell r="B44">
            <v>8</v>
          </cell>
        </row>
        <row r="45">
          <cell r="A45">
            <v>1044</v>
          </cell>
          <cell r="B45">
            <v>12</v>
          </cell>
        </row>
        <row r="46">
          <cell r="A46">
            <v>1045</v>
          </cell>
          <cell r="B46">
            <v>9</v>
          </cell>
        </row>
        <row r="47">
          <cell r="A47">
            <v>1046</v>
          </cell>
          <cell r="B47">
            <v>10</v>
          </cell>
        </row>
        <row r="48">
          <cell r="A48">
            <v>1047</v>
          </cell>
          <cell r="B48">
            <v>7</v>
          </cell>
        </row>
        <row r="49">
          <cell r="A49">
            <v>1048</v>
          </cell>
          <cell r="B49">
            <v>14</v>
          </cell>
        </row>
        <row r="50">
          <cell r="A50">
            <v>1049</v>
          </cell>
          <cell r="B50">
            <v>16</v>
          </cell>
        </row>
        <row r="51">
          <cell r="A51">
            <v>1050</v>
          </cell>
          <cell r="B51">
            <v>7</v>
          </cell>
        </row>
        <row r="52">
          <cell r="A52">
            <v>1051</v>
          </cell>
          <cell r="B52">
            <v>9</v>
          </cell>
        </row>
        <row r="53">
          <cell r="A53">
            <v>1052</v>
          </cell>
          <cell r="B53">
            <v>8</v>
          </cell>
        </row>
        <row r="54">
          <cell r="A54">
            <v>1053</v>
          </cell>
          <cell r="B54">
            <v>16</v>
          </cell>
        </row>
        <row r="55">
          <cell r="A55">
            <v>1054</v>
          </cell>
          <cell r="B55">
            <v>10</v>
          </cell>
        </row>
        <row r="56">
          <cell r="A56">
            <v>1055</v>
          </cell>
          <cell r="B56">
            <v>12</v>
          </cell>
        </row>
        <row r="57">
          <cell r="A57">
            <v>1056</v>
          </cell>
          <cell r="B57">
            <v>7</v>
          </cell>
        </row>
        <row r="58">
          <cell r="A58">
            <v>1057</v>
          </cell>
          <cell r="B58">
            <v>7</v>
          </cell>
        </row>
        <row r="59">
          <cell r="A59">
            <v>1058</v>
          </cell>
          <cell r="B59">
            <v>15</v>
          </cell>
        </row>
        <row r="60">
          <cell r="A60">
            <v>1059</v>
          </cell>
          <cell r="B60">
            <v>15</v>
          </cell>
        </row>
        <row r="61">
          <cell r="A61">
            <v>1060</v>
          </cell>
          <cell r="B61">
            <v>11</v>
          </cell>
        </row>
        <row r="62">
          <cell r="A62">
            <v>1061</v>
          </cell>
          <cell r="B62">
            <v>7</v>
          </cell>
        </row>
        <row r="63">
          <cell r="A63">
            <v>1062</v>
          </cell>
          <cell r="B63">
            <v>9</v>
          </cell>
        </row>
        <row r="64">
          <cell r="A64">
            <v>1063</v>
          </cell>
          <cell r="B64">
            <v>9</v>
          </cell>
        </row>
        <row r="65">
          <cell r="A65">
            <v>1064</v>
          </cell>
          <cell r="B65">
            <v>11</v>
          </cell>
        </row>
        <row r="66">
          <cell r="A66">
            <v>1065</v>
          </cell>
          <cell r="B66">
            <v>15</v>
          </cell>
        </row>
        <row r="67">
          <cell r="A67">
            <v>1066</v>
          </cell>
          <cell r="B67">
            <v>8</v>
          </cell>
        </row>
        <row r="68">
          <cell r="A68">
            <v>1067</v>
          </cell>
          <cell r="B68">
            <v>8</v>
          </cell>
        </row>
        <row r="69">
          <cell r="A69">
            <v>1068</v>
          </cell>
          <cell r="B69">
            <v>9</v>
          </cell>
        </row>
        <row r="70">
          <cell r="A70">
            <v>1069</v>
          </cell>
          <cell r="B70">
            <v>11</v>
          </cell>
        </row>
        <row r="71">
          <cell r="A71">
            <v>1070</v>
          </cell>
          <cell r="B71">
            <v>16</v>
          </cell>
        </row>
        <row r="72">
          <cell r="A72">
            <v>1071</v>
          </cell>
          <cell r="B72">
            <v>16</v>
          </cell>
        </row>
        <row r="73">
          <cell r="A73">
            <v>1072</v>
          </cell>
          <cell r="B73">
            <v>10</v>
          </cell>
        </row>
        <row r="74">
          <cell r="A74">
            <v>1073</v>
          </cell>
          <cell r="B74">
            <v>8</v>
          </cell>
        </row>
        <row r="75">
          <cell r="A75">
            <v>1074</v>
          </cell>
          <cell r="B75">
            <v>13</v>
          </cell>
        </row>
        <row r="76">
          <cell r="A76">
            <v>1075</v>
          </cell>
          <cell r="B76">
            <v>10</v>
          </cell>
        </row>
        <row r="77">
          <cell r="A77">
            <v>1076</v>
          </cell>
          <cell r="B77">
            <v>12</v>
          </cell>
        </row>
        <row r="78">
          <cell r="A78">
            <v>1077</v>
          </cell>
          <cell r="B78">
            <v>7</v>
          </cell>
        </row>
        <row r="79">
          <cell r="A79">
            <v>1078</v>
          </cell>
          <cell r="B79">
            <v>14</v>
          </cell>
        </row>
        <row r="80">
          <cell r="A80">
            <v>1079</v>
          </cell>
          <cell r="B80">
            <v>8</v>
          </cell>
        </row>
        <row r="81">
          <cell r="A81">
            <v>1080</v>
          </cell>
          <cell r="B81">
            <v>13</v>
          </cell>
        </row>
        <row r="82">
          <cell r="A82">
            <v>1081</v>
          </cell>
          <cell r="B82">
            <v>12</v>
          </cell>
        </row>
        <row r="83">
          <cell r="A83">
            <v>1082</v>
          </cell>
          <cell r="B83">
            <v>11</v>
          </cell>
        </row>
        <row r="84">
          <cell r="A84">
            <v>1083</v>
          </cell>
          <cell r="B84">
            <v>8</v>
          </cell>
        </row>
        <row r="85">
          <cell r="A85">
            <v>1084</v>
          </cell>
          <cell r="B85">
            <v>8</v>
          </cell>
        </row>
        <row r="86">
          <cell r="A86">
            <v>1085</v>
          </cell>
          <cell r="B86">
            <v>14</v>
          </cell>
        </row>
        <row r="87">
          <cell r="A87">
            <v>1086</v>
          </cell>
          <cell r="B87">
            <v>10</v>
          </cell>
        </row>
        <row r="88">
          <cell r="A88">
            <v>1087</v>
          </cell>
          <cell r="B88">
            <v>13</v>
          </cell>
        </row>
        <row r="89">
          <cell r="A89">
            <v>1088</v>
          </cell>
          <cell r="B89">
            <v>10</v>
          </cell>
        </row>
        <row r="90">
          <cell r="A90">
            <v>1089</v>
          </cell>
          <cell r="B90">
            <v>12</v>
          </cell>
        </row>
        <row r="91">
          <cell r="A91">
            <v>1090</v>
          </cell>
          <cell r="B91">
            <v>9</v>
          </cell>
        </row>
        <row r="92">
          <cell r="A92">
            <v>1091</v>
          </cell>
          <cell r="B92">
            <v>8</v>
          </cell>
        </row>
        <row r="93">
          <cell r="A93">
            <v>1092</v>
          </cell>
          <cell r="B93">
            <v>7</v>
          </cell>
        </row>
        <row r="94">
          <cell r="A94">
            <v>1093</v>
          </cell>
          <cell r="B94">
            <v>12</v>
          </cell>
        </row>
        <row r="95">
          <cell r="A95">
            <v>1094</v>
          </cell>
          <cell r="B95">
            <v>10</v>
          </cell>
        </row>
        <row r="96">
          <cell r="A96">
            <v>1095</v>
          </cell>
          <cell r="B96">
            <v>7</v>
          </cell>
        </row>
        <row r="97">
          <cell r="A97">
            <v>1096</v>
          </cell>
          <cell r="B97">
            <v>7</v>
          </cell>
        </row>
        <row r="98">
          <cell r="A98">
            <v>1097</v>
          </cell>
          <cell r="B98">
            <v>16</v>
          </cell>
        </row>
        <row r="99">
          <cell r="A99">
            <v>1098</v>
          </cell>
          <cell r="B99">
            <v>8</v>
          </cell>
        </row>
        <row r="100">
          <cell r="A100">
            <v>1099</v>
          </cell>
          <cell r="B100">
            <v>9</v>
          </cell>
        </row>
        <row r="101">
          <cell r="A101">
            <v>1100</v>
          </cell>
          <cell r="B101">
            <v>13</v>
          </cell>
        </row>
        <row r="102">
          <cell r="A102">
            <v>1101</v>
          </cell>
          <cell r="B102">
            <v>8</v>
          </cell>
        </row>
        <row r="103">
          <cell r="A103">
            <v>1102</v>
          </cell>
          <cell r="B103">
            <v>8</v>
          </cell>
        </row>
        <row r="104">
          <cell r="A104">
            <v>1103</v>
          </cell>
          <cell r="B104">
            <v>16</v>
          </cell>
        </row>
        <row r="105">
          <cell r="A105">
            <v>1104</v>
          </cell>
          <cell r="B105">
            <v>10</v>
          </cell>
        </row>
        <row r="106">
          <cell r="A106">
            <v>1105</v>
          </cell>
          <cell r="B106">
            <v>7</v>
          </cell>
        </row>
        <row r="107">
          <cell r="A107">
            <v>1106</v>
          </cell>
          <cell r="B107">
            <v>7</v>
          </cell>
        </row>
        <row r="108">
          <cell r="A108">
            <v>1107</v>
          </cell>
          <cell r="B108">
            <v>8</v>
          </cell>
        </row>
        <row r="109">
          <cell r="A109">
            <v>1108</v>
          </cell>
          <cell r="B109">
            <v>8</v>
          </cell>
        </row>
        <row r="110">
          <cell r="A110">
            <v>1109</v>
          </cell>
          <cell r="B110">
            <v>8</v>
          </cell>
        </row>
        <row r="111">
          <cell r="A111">
            <v>1110</v>
          </cell>
          <cell r="B111">
            <v>16</v>
          </cell>
        </row>
        <row r="112">
          <cell r="A112">
            <v>1111</v>
          </cell>
          <cell r="B112">
            <v>16</v>
          </cell>
        </row>
        <row r="113">
          <cell r="A113">
            <v>1112</v>
          </cell>
          <cell r="B113">
            <v>9</v>
          </cell>
        </row>
        <row r="114">
          <cell r="A114">
            <v>1113</v>
          </cell>
          <cell r="B114">
            <v>10</v>
          </cell>
        </row>
        <row r="115">
          <cell r="A115">
            <v>1114</v>
          </cell>
          <cell r="B115">
            <v>13</v>
          </cell>
        </row>
        <row r="116">
          <cell r="A116">
            <v>1115</v>
          </cell>
          <cell r="B116">
            <v>12</v>
          </cell>
        </row>
        <row r="117">
          <cell r="A117">
            <v>1116</v>
          </cell>
          <cell r="B117">
            <v>9</v>
          </cell>
        </row>
        <row r="118">
          <cell r="A118">
            <v>1117</v>
          </cell>
          <cell r="B118">
            <v>13</v>
          </cell>
        </row>
        <row r="119">
          <cell r="A119">
            <v>1118</v>
          </cell>
          <cell r="B119">
            <v>10</v>
          </cell>
        </row>
        <row r="120">
          <cell r="A120">
            <v>1119</v>
          </cell>
          <cell r="B120">
            <v>10</v>
          </cell>
        </row>
        <row r="121">
          <cell r="A121">
            <v>1120</v>
          </cell>
          <cell r="B121">
            <v>9</v>
          </cell>
        </row>
        <row r="122">
          <cell r="A122">
            <v>1121</v>
          </cell>
          <cell r="B122">
            <v>8</v>
          </cell>
        </row>
        <row r="123">
          <cell r="A123">
            <v>1122</v>
          </cell>
          <cell r="B123">
            <v>16</v>
          </cell>
        </row>
        <row r="124">
          <cell r="A124">
            <v>1123</v>
          </cell>
          <cell r="B124">
            <v>14</v>
          </cell>
        </row>
        <row r="125">
          <cell r="A125">
            <v>1124</v>
          </cell>
          <cell r="B125">
            <v>7</v>
          </cell>
        </row>
        <row r="126">
          <cell r="A126">
            <v>1125</v>
          </cell>
          <cell r="B126">
            <v>7</v>
          </cell>
        </row>
        <row r="127">
          <cell r="A127">
            <v>1126</v>
          </cell>
          <cell r="B127">
            <v>9</v>
          </cell>
        </row>
        <row r="128">
          <cell r="A128">
            <v>1127</v>
          </cell>
          <cell r="B128">
            <v>9</v>
          </cell>
        </row>
        <row r="129">
          <cell r="A129">
            <v>1128</v>
          </cell>
          <cell r="B129">
            <v>10</v>
          </cell>
        </row>
        <row r="130">
          <cell r="A130">
            <v>1129</v>
          </cell>
          <cell r="B130">
            <v>11</v>
          </cell>
        </row>
        <row r="131">
          <cell r="A131">
            <v>1130</v>
          </cell>
          <cell r="B131">
            <v>9</v>
          </cell>
        </row>
        <row r="132">
          <cell r="A132">
            <v>1131</v>
          </cell>
          <cell r="B132">
            <v>10</v>
          </cell>
        </row>
        <row r="133">
          <cell r="A133">
            <v>1132</v>
          </cell>
          <cell r="B133">
            <v>7</v>
          </cell>
        </row>
        <row r="134">
          <cell r="A134">
            <v>1133</v>
          </cell>
          <cell r="B134">
            <v>8</v>
          </cell>
        </row>
        <row r="135">
          <cell r="A135">
            <v>1134</v>
          </cell>
          <cell r="B135">
            <v>8</v>
          </cell>
        </row>
        <row r="136">
          <cell r="A136">
            <v>1135</v>
          </cell>
          <cell r="B136">
            <v>8</v>
          </cell>
        </row>
        <row r="137">
          <cell r="A137">
            <v>1136</v>
          </cell>
          <cell r="B137">
            <v>15</v>
          </cell>
        </row>
        <row r="138">
          <cell r="A138">
            <v>1137</v>
          </cell>
          <cell r="B138">
            <v>7</v>
          </cell>
        </row>
        <row r="139">
          <cell r="A139">
            <v>1138</v>
          </cell>
          <cell r="B139">
            <v>7</v>
          </cell>
        </row>
        <row r="140">
          <cell r="A140">
            <v>1139</v>
          </cell>
          <cell r="B140">
            <v>16</v>
          </cell>
        </row>
        <row r="141">
          <cell r="A141">
            <v>1140</v>
          </cell>
          <cell r="B141">
            <v>16</v>
          </cell>
        </row>
        <row r="142">
          <cell r="A142">
            <v>1141</v>
          </cell>
          <cell r="B142">
            <v>8</v>
          </cell>
        </row>
        <row r="143">
          <cell r="A143">
            <v>1142</v>
          </cell>
          <cell r="B143">
            <v>16</v>
          </cell>
        </row>
        <row r="144">
          <cell r="A144">
            <v>1143</v>
          </cell>
          <cell r="B144">
            <v>7</v>
          </cell>
        </row>
        <row r="145">
          <cell r="A145">
            <v>1144</v>
          </cell>
          <cell r="B145">
            <v>14</v>
          </cell>
        </row>
        <row r="146">
          <cell r="A146">
            <v>1145</v>
          </cell>
          <cell r="B146">
            <v>16</v>
          </cell>
        </row>
        <row r="147">
          <cell r="A147">
            <v>1146</v>
          </cell>
          <cell r="B147">
            <v>10</v>
          </cell>
        </row>
        <row r="148">
          <cell r="A148">
            <v>1147</v>
          </cell>
          <cell r="B148">
            <v>12</v>
          </cell>
        </row>
        <row r="149">
          <cell r="A149">
            <v>1148</v>
          </cell>
          <cell r="B149">
            <v>7</v>
          </cell>
        </row>
        <row r="150">
          <cell r="A150">
            <v>1149</v>
          </cell>
          <cell r="B150">
            <v>13</v>
          </cell>
        </row>
        <row r="151">
          <cell r="A151">
            <v>1150</v>
          </cell>
          <cell r="B151">
            <v>7</v>
          </cell>
        </row>
        <row r="152">
          <cell r="A152">
            <v>1151</v>
          </cell>
          <cell r="B152">
            <v>7</v>
          </cell>
        </row>
        <row r="153">
          <cell r="A153">
            <v>1152</v>
          </cell>
          <cell r="B153">
            <v>10</v>
          </cell>
        </row>
        <row r="154">
          <cell r="A154">
            <v>1153</v>
          </cell>
          <cell r="B154">
            <v>14</v>
          </cell>
        </row>
        <row r="155">
          <cell r="A155">
            <v>1154</v>
          </cell>
          <cell r="B155">
            <v>12</v>
          </cell>
        </row>
        <row r="156">
          <cell r="A156">
            <v>1155</v>
          </cell>
          <cell r="B156">
            <v>10</v>
          </cell>
        </row>
        <row r="157">
          <cell r="A157">
            <v>1156</v>
          </cell>
          <cell r="B157">
            <v>9</v>
          </cell>
        </row>
        <row r="158">
          <cell r="A158">
            <v>1157</v>
          </cell>
          <cell r="B158">
            <v>12</v>
          </cell>
        </row>
        <row r="159">
          <cell r="A159">
            <v>1158</v>
          </cell>
          <cell r="B159">
            <v>14</v>
          </cell>
        </row>
        <row r="160">
          <cell r="A160">
            <v>1159</v>
          </cell>
          <cell r="B160">
            <v>7</v>
          </cell>
        </row>
        <row r="161">
          <cell r="A161">
            <v>1160</v>
          </cell>
          <cell r="B161">
            <v>7</v>
          </cell>
        </row>
        <row r="162">
          <cell r="A162">
            <v>1161</v>
          </cell>
          <cell r="B162">
            <v>11</v>
          </cell>
        </row>
        <row r="163">
          <cell r="A163">
            <v>1162</v>
          </cell>
          <cell r="B163">
            <v>11</v>
          </cell>
        </row>
        <row r="164">
          <cell r="A164">
            <v>1163</v>
          </cell>
          <cell r="B164">
            <v>14</v>
          </cell>
        </row>
        <row r="165">
          <cell r="A165">
            <v>1164</v>
          </cell>
          <cell r="B165">
            <v>9</v>
          </cell>
        </row>
        <row r="166">
          <cell r="A166">
            <v>1165</v>
          </cell>
          <cell r="B166">
            <v>8</v>
          </cell>
        </row>
        <row r="167">
          <cell r="A167">
            <v>1166</v>
          </cell>
          <cell r="B167">
            <v>10</v>
          </cell>
        </row>
        <row r="168">
          <cell r="A168">
            <v>1167</v>
          </cell>
          <cell r="B168">
            <v>7</v>
          </cell>
        </row>
        <row r="169">
          <cell r="A169">
            <v>1168</v>
          </cell>
          <cell r="B169">
            <v>9</v>
          </cell>
        </row>
        <row r="170">
          <cell r="A170">
            <v>1169</v>
          </cell>
          <cell r="B170">
            <v>12</v>
          </cell>
        </row>
        <row r="171">
          <cell r="A171">
            <v>1170</v>
          </cell>
          <cell r="B171">
            <v>8</v>
          </cell>
        </row>
        <row r="172">
          <cell r="A172">
            <v>1171</v>
          </cell>
          <cell r="B172">
            <v>9</v>
          </cell>
        </row>
        <row r="173">
          <cell r="A173">
            <v>1172</v>
          </cell>
          <cell r="B173">
            <v>7</v>
          </cell>
        </row>
        <row r="174">
          <cell r="A174">
            <v>1173</v>
          </cell>
          <cell r="B174">
            <v>16</v>
          </cell>
        </row>
        <row r="175">
          <cell r="A175">
            <v>1174</v>
          </cell>
          <cell r="B175">
            <v>15</v>
          </cell>
        </row>
        <row r="176">
          <cell r="A176">
            <v>1175</v>
          </cell>
          <cell r="B176">
            <v>13</v>
          </cell>
        </row>
        <row r="177">
          <cell r="A177">
            <v>1176</v>
          </cell>
          <cell r="B177">
            <v>8</v>
          </cell>
        </row>
        <row r="178">
          <cell r="A178">
            <v>1177</v>
          </cell>
          <cell r="B178">
            <v>7</v>
          </cell>
        </row>
        <row r="179">
          <cell r="A179">
            <v>1178</v>
          </cell>
          <cell r="B179">
            <v>15</v>
          </cell>
        </row>
        <row r="180">
          <cell r="A180">
            <v>1179</v>
          </cell>
          <cell r="B180">
            <v>7</v>
          </cell>
        </row>
        <row r="181">
          <cell r="A181">
            <v>1180</v>
          </cell>
          <cell r="B181">
            <v>14</v>
          </cell>
        </row>
        <row r="182">
          <cell r="A182">
            <v>1181</v>
          </cell>
          <cell r="B182">
            <v>7</v>
          </cell>
        </row>
        <row r="183">
          <cell r="A183">
            <v>1182</v>
          </cell>
          <cell r="B183">
            <v>7</v>
          </cell>
        </row>
        <row r="184">
          <cell r="A184">
            <v>1183</v>
          </cell>
          <cell r="B184">
            <v>14</v>
          </cell>
        </row>
        <row r="185">
          <cell r="A185">
            <v>1184</v>
          </cell>
          <cell r="B185">
            <v>16</v>
          </cell>
        </row>
        <row r="186">
          <cell r="A186">
            <v>1185</v>
          </cell>
          <cell r="B186">
            <v>7</v>
          </cell>
        </row>
        <row r="187">
          <cell r="A187">
            <v>1186</v>
          </cell>
          <cell r="B187">
            <v>16</v>
          </cell>
        </row>
        <row r="188">
          <cell r="A188">
            <v>1187</v>
          </cell>
          <cell r="B188">
            <v>8</v>
          </cell>
        </row>
        <row r="189">
          <cell r="A189">
            <v>1188</v>
          </cell>
          <cell r="B189">
            <v>10</v>
          </cell>
        </row>
        <row r="190">
          <cell r="A190">
            <v>1189</v>
          </cell>
          <cell r="B190">
            <v>9</v>
          </cell>
        </row>
        <row r="191">
          <cell r="A191">
            <v>1190</v>
          </cell>
          <cell r="B191">
            <v>16</v>
          </cell>
        </row>
        <row r="192">
          <cell r="A192">
            <v>1191</v>
          </cell>
          <cell r="B192">
            <v>16</v>
          </cell>
        </row>
        <row r="193">
          <cell r="A193">
            <v>1192</v>
          </cell>
          <cell r="B193">
            <v>14</v>
          </cell>
        </row>
        <row r="194">
          <cell r="A194">
            <v>1193</v>
          </cell>
          <cell r="B194">
            <v>9</v>
          </cell>
        </row>
        <row r="195">
          <cell r="A195">
            <v>1194</v>
          </cell>
          <cell r="B195">
            <v>9</v>
          </cell>
        </row>
        <row r="196">
          <cell r="A196">
            <v>1195</v>
          </cell>
          <cell r="B196">
            <v>16</v>
          </cell>
        </row>
        <row r="197">
          <cell r="A197">
            <v>1196</v>
          </cell>
          <cell r="B197">
            <v>7</v>
          </cell>
        </row>
        <row r="198">
          <cell r="A198">
            <v>1197</v>
          </cell>
          <cell r="B198">
            <v>14</v>
          </cell>
        </row>
        <row r="199">
          <cell r="A199">
            <v>1198</v>
          </cell>
          <cell r="B199">
            <v>16</v>
          </cell>
        </row>
        <row r="200">
          <cell r="A200">
            <v>1199</v>
          </cell>
          <cell r="B200">
            <v>8</v>
          </cell>
        </row>
        <row r="201">
          <cell r="A201">
            <v>1200</v>
          </cell>
          <cell r="B201">
            <v>16</v>
          </cell>
        </row>
        <row r="202">
          <cell r="A202">
            <v>1201</v>
          </cell>
          <cell r="B202">
            <v>16</v>
          </cell>
        </row>
        <row r="203">
          <cell r="A203">
            <v>1202</v>
          </cell>
          <cell r="B203">
            <v>16</v>
          </cell>
        </row>
        <row r="204">
          <cell r="A204">
            <v>1203</v>
          </cell>
          <cell r="B204">
            <v>14</v>
          </cell>
        </row>
        <row r="205">
          <cell r="A205">
            <v>1204</v>
          </cell>
          <cell r="B205">
            <v>16</v>
          </cell>
        </row>
        <row r="206">
          <cell r="A206">
            <v>1205</v>
          </cell>
          <cell r="B206">
            <v>16</v>
          </cell>
        </row>
        <row r="207">
          <cell r="A207">
            <v>1206</v>
          </cell>
          <cell r="B207">
            <v>8</v>
          </cell>
        </row>
        <row r="208">
          <cell r="A208">
            <v>1207</v>
          </cell>
          <cell r="B208">
            <v>8</v>
          </cell>
        </row>
        <row r="209">
          <cell r="A209">
            <v>1208</v>
          </cell>
          <cell r="B209">
            <v>7</v>
          </cell>
        </row>
        <row r="210">
          <cell r="A210">
            <v>1209</v>
          </cell>
          <cell r="B210">
            <v>7</v>
          </cell>
        </row>
        <row r="211">
          <cell r="A211">
            <v>1210</v>
          </cell>
          <cell r="B211">
            <v>7</v>
          </cell>
        </row>
        <row r="212">
          <cell r="A212">
            <v>1211</v>
          </cell>
          <cell r="B212">
            <v>9</v>
          </cell>
        </row>
        <row r="213">
          <cell r="A213">
            <v>1212</v>
          </cell>
          <cell r="B213">
            <v>8</v>
          </cell>
        </row>
        <row r="214">
          <cell r="A214">
            <v>1213</v>
          </cell>
          <cell r="B214">
            <v>11</v>
          </cell>
        </row>
        <row r="215">
          <cell r="A215">
            <v>1214</v>
          </cell>
          <cell r="B215">
            <v>9</v>
          </cell>
        </row>
        <row r="216">
          <cell r="A216">
            <v>1215</v>
          </cell>
          <cell r="B216">
            <v>14</v>
          </cell>
        </row>
        <row r="217">
          <cell r="A217">
            <v>1216</v>
          </cell>
          <cell r="B217">
            <v>8</v>
          </cell>
        </row>
        <row r="218">
          <cell r="A218">
            <v>1217</v>
          </cell>
          <cell r="B218">
            <v>8</v>
          </cell>
        </row>
        <row r="219">
          <cell r="A219">
            <v>1218</v>
          </cell>
          <cell r="B219">
            <v>8</v>
          </cell>
        </row>
        <row r="220">
          <cell r="A220">
            <v>1219</v>
          </cell>
          <cell r="B220">
            <v>9</v>
          </cell>
        </row>
        <row r="221">
          <cell r="A221">
            <v>1220</v>
          </cell>
          <cell r="B221">
            <v>10</v>
          </cell>
        </row>
        <row r="222">
          <cell r="A222">
            <v>1221</v>
          </cell>
          <cell r="B222">
            <v>8</v>
          </cell>
        </row>
        <row r="223">
          <cell r="A223">
            <v>1222</v>
          </cell>
          <cell r="B223">
            <v>16</v>
          </cell>
        </row>
        <row r="224">
          <cell r="A224">
            <v>1223</v>
          </cell>
          <cell r="B224">
            <v>7</v>
          </cell>
        </row>
        <row r="225">
          <cell r="A225">
            <v>1224</v>
          </cell>
          <cell r="B225">
            <v>8</v>
          </cell>
        </row>
        <row r="226">
          <cell r="A226">
            <v>1225</v>
          </cell>
          <cell r="B226">
            <v>11</v>
          </cell>
        </row>
        <row r="227">
          <cell r="A227">
            <v>1226</v>
          </cell>
          <cell r="B227">
            <v>16</v>
          </cell>
        </row>
        <row r="228">
          <cell r="A228">
            <v>1227</v>
          </cell>
          <cell r="B228">
            <v>16</v>
          </cell>
        </row>
        <row r="229">
          <cell r="A229">
            <v>1228</v>
          </cell>
          <cell r="B229">
            <v>9</v>
          </cell>
        </row>
        <row r="230">
          <cell r="A230">
            <v>1229</v>
          </cell>
          <cell r="B230">
            <v>12</v>
          </cell>
        </row>
        <row r="231">
          <cell r="A231">
            <v>1230</v>
          </cell>
          <cell r="B231">
            <v>7</v>
          </cell>
        </row>
        <row r="232">
          <cell r="A232">
            <v>1231</v>
          </cell>
          <cell r="B232">
            <v>8</v>
          </cell>
        </row>
        <row r="233">
          <cell r="A233">
            <v>1232</v>
          </cell>
          <cell r="B233">
            <v>13</v>
          </cell>
        </row>
        <row r="234">
          <cell r="A234">
            <v>1233</v>
          </cell>
          <cell r="B234">
            <v>7</v>
          </cell>
        </row>
        <row r="235">
          <cell r="A235">
            <v>1234</v>
          </cell>
          <cell r="B235">
            <v>16</v>
          </cell>
        </row>
        <row r="236">
          <cell r="A236">
            <v>1235</v>
          </cell>
          <cell r="B236">
            <v>7</v>
          </cell>
        </row>
        <row r="237">
          <cell r="A237">
            <v>1236</v>
          </cell>
          <cell r="B237">
            <v>8</v>
          </cell>
        </row>
        <row r="238">
          <cell r="A238">
            <v>1237</v>
          </cell>
          <cell r="B238">
            <v>10</v>
          </cell>
        </row>
        <row r="239">
          <cell r="A239">
            <v>1238</v>
          </cell>
          <cell r="B239">
            <v>8</v>
          </cell>
        </row>
        <row r="240">
          <cell r="A240">
            <v>1239</v>
          </cell>
          <cell r="B240">
            <v>12</v>
          </cell>
        </row>
        <row r="241">
          <cell r="A241">
            <v>1240</v>
          </cell>
          <cell r="B241">
            <v>10</v>
          </cell>
        </row>
        <row r="242">
          <cell r="A242">
            <v>1241</v>
          </cell>
          <cell r="B242">
            <v>9</v>
          </cell>
        </row>
        <row r="243">
          <cell r="A243">
            <v>1242</v>
          </cell>
          <cell r="B243">
            <v>16</v>
          </cell>
        </row>
        <row r="244">
          <cell r="A244">
            <v>1243</v>
          </cell>
          <cell r="B244">
            <v>9</v>
          </cell>
        </row>
        <row r="245">
          <cell r="A245">
            <v>1244</v>
          </cell>
          <cell r="B245">
            <v>8</v>
          </cell>
        </row>
        <row r="246">
          <cell r="A246">
            <v>1245</v>
          </cell>
          <cell r="B246">
            <v>12</v>
          </cell>
        </row>
        <row r="247">
          <cell r="A247">
            <v>1246</v>
          </cell>
          <cell r="B247">
            <v>8</v>
          </cell>
        </row>
        <row r="248">
          <cell r="A248">
            <v>1247</v>
          </cell>
          <cell r="B248">
            <v>7</v>
          </cell>
        </row>
        <row r="249">
          <cell r="A249">
            <v>1248</v>
          </cell>
          <cell r="B249">
            <v>10</v>
          </cell>
        </row>
        <row r="250">
          <cell r="A250">
            <v>1249</v>
          </cell>
          <cell r="B250">
            <v>9</v>
          </cell>
        </row>
        <row r="251">
          <cell r="A251">
            <v>1250</v>
          </cell>
          <cell r="B251">
            <v>16</v>
          </cell>
        </row>
        <row r="252">
          <cell r="A252">
            <v>1251</v>
          </cell>
          <cell r="B252">
            <v>8</v>
          </cell>
        </row>
        <row r="253">
          <cell r="A253">
            <v>1252</v>
          </cell>
          <cell r="B253">
            <v>11</v>
          </cell>
        </row>
        <row r="254">
          <cell r="A254">
            <v>1253</v>
          </cell>
          <cell r="B254">
            <v>11</v>
          </cell>
        </row>
        <row r="255">
          <cell r="A255">
            <v>1254</v>
          </cell>
          <cell r="B255">
            <v>16</v>
          </cell>
        </row>
        <row r="256">
          <cell r="A256">
            <v>1255</v>
          </cell>
          <cell r="B256">
            <v>12</v>
          </cell>
        </row>
        <row r="257">
          <cell r="A257">
            <v>1256</v>
          </cell>
          <cell r="B257">
            <v>12</v>
          </cell>
        </row>
        <row r="258">
          <cell r="A258">
            <v>1257</v>
          </cell>
          <cell r="B258">
            <v>14</v>
          </cell>
        </row>
        <row r="259">
          <cell r="A259">
            <v>1258</v>
          </cell>
          <cell r="B259">
            <v>13</v>
          </cell>
        </row>
        <row r="260">
          <cell r="A260">
            <v>1259</v>
          </cell>
          <cell r="B260">
            <v>13</v>
          </cell>
        </row>
        <row r="261">
          <cell r="A261">
            <v>1260</v>
          </cell>
          <cell r="B261">
            <v>16</v>
          </cell>
        </row>
        <row r="262">
          <cell r="A262">
            <v>1261</v>
          </cell>
          <cell r="B262">
            <v>7</v>
          </cell>
        </row>
        <row r="263">
          <cell r="A263">
            <v>1262</v>
          </cell>
          <cell r="B263">
            <v>14</v>
          </cell>
        </row>
        <row r="264">
          <cell r="A264">
            <v>1263</v>
          </cell>
          <cell r="B264">
            <v>13</v>
          </cell>
        </row>
        <row r="265">
          <cell r="A265">
            <v>1264</v>
          </cell>
          <cell r="B265">
            <v>7</v>
          </cell>
        </row>
        <row r="266">
          <cell r="A266">
            <v>1265</v>
          </cell>
          <cell r="B266">
            <v>9</v>
          </cell>
        </row>
        <row r="267">
          <cell r="A267">
            <v>1266</v>
          </cell>
          <cell r="B267">
            <v>7</v>
          </cell>
        </row>
        <row r="268">
          <cell r="A268">
            <v>1267</v>
          </cell>
          <cell r="B268">
            <v>8</v>
          </cell>
        </row>
        <row r="269">
          <cell r="A269">
            <v>1268</v>
          </cell>
          <cell r="B269">
            <v>7</v>
          </cell>
        </row>
        <row r="270">
          <cell r="A270">
            <v>1269</v>
          </cell>
          <cell r="B270">
            <v>7</v>
          </cell>
        </row>
        <row r="271">
          <cell r="A271">
            <v>1270</v>
          </cell>
          <cell r="B271">
            <v>12</v>
          </cell>
        </row>
        <row r="272">
          <cell r="A272">
            <v>1271</v>
          </cell>
          <cell r="B272">
            <v>7</v>
          </cell>
        </row>
        <row r="273">
          <cell r="A273">
            <v>1272</v>
          </cell>
          <cell r="B273">
            <v>9</v>
          </cell>
        </row>
        <row r="274">
          <cell r="A274">
            <v>1273</v>
          </cell>
          <cell r="B274">
            <v>11</v>
          </cell>
        </row>
        <row r="275">
          <cell r="A275">
            <v>1274</v>
          </cell>
          <cell r="B275">
            <v>7</v>
          </cell>
        </row>
        <row r="276">
          <cell r="A276">
            <v>1275</v>
          </cell>
          <cell r="B276">
            <v>16</v>
          </cell>
        </row>
        <row r="277">
          <cell r="A277">
            <v>1276</v>
          </cell>
          <cell r="B277">
            <v>12</v>
          </cell>
        </row>
        <row r="278">
          <cell r="A278">
            <v>1277</v>
          </cell>
          <cell r="B278">
            <v>7</v>
          </cell>
        </row>
        <row r="279">
          <cell r="A279">
            <v>1278</v>
          </cell>
          <cell r="B279">
            <v>7</v>
          </cell>
        </row>
        <row r="280">
          <cell r="A280">
            <v>1279</v>
          </cell>
          <cell r="B280">
            <v>10</v>
          </cell>
        </row>
        <row r="281">
          <cell r="A281">
            <v>1280</v>
          </cell>
          <cell r="B281">
            <v>9</v>
          </cell>
        </row>
        <row r="282">
          <cell r="A282">
            <v>1281</v>
          </cell>
          <cell r="B282">
            <v>16</v>
          </cell>
        </row>
        <row r="283">
          <cell r="A283">
            <v>1282</v>
          </cell>
          <cell r="B283">
            <v>10</v>
          </cell>
        </row>
        <row r="284">
          <cell r="A284">
            <v>1283</v>
          </cell>
          <cell r="B284">
            <v>12</v>
          </cell>
        </row>
        <row r="285">
          <cell r="A285">
            <v>1284</v>
          </cell>
          <cell r="B285">
            <v>9</v>
          </cell>
        </row>
        <row r="286">
          <cell r="A286">
            <v>1285</v>
          </cell>
          <cell r="B286">
            <v>12</v>
          </cell>
        </row>
        <row r="287">
          <cell r="A287">
            <v>1286</v>
          </cell>
          <cell r="B287">
            <v>10</v>
          </cell>
        </row>
        <row r="288">
          <cell r="A288">
            <v>1287</v>
          </cell>
          <cell r="B288">
            <v>8</v>
          </cell>
        </row>
        <row r="289">
          <cell r="A289">
            <v>1288</v>
          </cell>
          <cell r="B289">
            <v>8</v>
          </cell>
        </row>
        <row r="290">
          <cell r="A290">
            <v>1289</v>
          </cell>
          <cell r="B290">
            <v>10</v>
          </cell>
        </row>
        <row r="291">
          <cell r="A291">
            <v>1290</v>
          </cell>
          <cell r="B291">
            <v>10</v>
          </cell>
        </row>
        <row r="292">
          <cell r="A292">
            <v>1291</v>
          </cell>
          <cell r="B292">
            <v>12</v>
          </cell>
        </row>
        <row r="293">
          <cell r="A293">
            <v>1292</v>
          </cell>
          <cell r="B293">
            <v>9</v>
          </cell>
        </row>
        <row r="294">
          <cell r="A294">
            <v>1293</v>
          </cell>
          <cell r="B294">
            <v>11</v>
          </cell>
        </row>
        <row r="295">
          <cell r="A295">
            <v>1294</v>
          </cell>
          <cell r="B295">
            <v>11</v>
          </cell>
        </row>
        <row r="296">
          <cell r="A296">
            <v>1295</v>
          </cell>
          <cell r="B296">
            <v>7</v>
          </cell>
        </row>
        <row r="297">
          <cell r="A297">
            <v>1296</v>
          </cell>
          <cell r="B297">
            <v>7</v>
          </cell>
        </row>
        <row r="298">
          <cell r="A298">
            <v>1297</v>
          </cell>
          <cell r="B298">
            <v>7</v>
          </cell>
        </row>
        <row r="299">
          <cell r="A299">
            <v>1298</v>
          </cell>
          <cell r="B299">
            <v>7</v>
          </cell>
        </row>
        <row r="300">
          <cell r="A300">
            <v>1299</v>
          </cell>
          <cell r="B300">
            <v>16</v>
          </cell>
        </row>
        <row r="301">
          <cell r="A301">
            <v>1300</v>
          </cell>
          <cell r="B301">
            <v>16</v>
          </cell>
        </row>
        <row r="302">
          <cell r="A302">
            <v>1301</v>
          </cell>
          <cell r="B302">
            <v>10</v>
          </cell>
        </row>
        <row r="303">
          <cell r="A303">
            <v>1302</v>
          </cell>
          <cell r="B303">
            <v>9</v>
          </cell>
        </row>
        <row r="304">
          <cell r="A304">
            <v>1303</v>
          </cell>
          <cell r="B304">
            <v>12</v>
          </cell>
        </row>
        <row r="305">
          <cell r="A305">
            <v>1304</v>
          </cell>
          <cell r="B305">
            <v>11</v>
          </cell>
        </row>
        <row r="306">
          <cell r="A306">
            <v>1305</v>
          </cell>
          <cell r="B306">
            <v>12</v>
          </cell>
        </row>
        <row r="307">
          <cell r="A307">
            <v>1306</v>
          </cell>
          <cell r="B307">
            <v>16</v>
          </cell>
        </row>
        <row r="308">
          <cell r="A308">
            <v>1307</v>
          </cell>
          <cell r="B308">
            <v>16</v>
          </cell>
        </row>
        <row r="309">
          <cell r="A309">
            <v>1308</v>
          </cell>
          <cell r="B309">
            <v>14</v>
          </cell>
        </row>
        <row r="310">
          <cell r="A310">
            <v>1309</v>
          </cell>
          <cell r="B310">
            <v>9</v>
          </cell>
        </row>
        <row r="311">
          <cell r="A311">
            <v>1310</v>
          </cell>
          <cell r="B311">
            <v>15</v>
          </cell>
        </row>
        <row r="312">
          <cell r="A312">
            <v>1311</v>
          </cell>
          <cell r="B312">
            <v>7</v>
          </cell>
        </row>
        <row r="313">
          <cell r="A313">
            <v>1312</v>
          </cell>
          <cell r="B313">
            <v>7</v>
          </cell>
        </row>
        <row r="314">
          <cell r="A314">
            <v>1313</v>
          </cell>
          <cell r="B314">
            <v>10</v>
          </cell>
        </row>
        <row r="315">
          <cell r="A315">
            <v>1314</v>
          </cell>
          <cell r="B315">
            <v>9</v>
          </cell>
        </row>
        <row r="316">
          <cell r="A316">
            <v>1315</v>
          </cell>
          <cell r="B316">
            <v>9</v>
          </cell>
        </row>
        <row r="318">
          <cell r="P318">
            <v>-8.4896933823576104E-2</v>
          </cell>
        </row>
        <row r="320">
          <cell r="C320">
            <v>2.0888978746283127</v>
          </cell>
          <cell r="P320">
            <v>1.8442193028259741</v>
          </cell>
        </row>
        <row r="321">
          <cell r="P321">
            <v>-0.11713285497304426</v>
          </cell>
        </row>
      </sheetData>
      <sheetData sheetId="9">
        <row r="19">
          <cell r="C19">
            <v>7</v>
          </cell>
          <cell r="D19">
            <v>677113.18425716099</v>
          </cell>
          <cell r="E19">
            <v>496499.13681749045</v>
          </cell>
          <cell r="F19">
            <v>-0.26674129471842489</v>
          </cell>
          <cell r="G19">
            <v>108511</v>
          </cell>
          <cell r="H19">
            <v>110216</v>
          </cell>
          <cell r="I19">
            <v>6.2400418783087517</v>
          </cell>
          <cell r="J19">
            <v>4.5047827612823044</v>
          </cell>
          <cell r="K19">
            <v>-0.27808453065971361</v>
          </cell>
          <cell r="L19">
            <v>72848.778834783341</v>
          </cell>
          <cell r="M19">
            <v>96399.096573916613</v>
          </cell>
          <cell r="N19">
            <v>0.10758729932973227</v>
          </cell>
          <cell r="O19">
            <v>0.19415763175707643</v>
          </cell>
          <cell r="P19">
            <v>0</v>
          </cell>
          <cell r="Q19">
            <v>54161.950735811246</v>
          </cell>
          <cell r="R19">
            <v>0.10908770372287836</v>
          </cell>
          <cell r="S19">
            <v>65205.660538693293</v>
          </cell>
          <cell r="T19">
            <v>91167.207450847083</v>
          </cell>
          <cell r="U19">
            <v>9.6299499189678783E-2</v>
          </cell>
          <cell r="V19">
            <v>0.1836200724037905</v>
          </cell>
          <cell r="W19">
            <v>147445.56457839697</v>
          </cell>
          <cell r="X19">
            <v>92727.611350967563</v>
          </cell>
          <cell r="Y19">
            <v>0.21775615658725467</v>
          </cell>
          <cell r="Z19">
            <v>0.18676288532008783</v>
          </cell>
          <cell r="AA19">
            <v>358531.23870726285</v>
          </cell>
          <cell r="AB19">
            <v>281041.29798040603</v>
          </cell>
          <cell r="AC19">
            <v>0.52949971591617417</v>
          </cell>
          <cell r="AD19">
            <v>0.56604589442360864</v>
          </cell>
          <cell r="AE19">
            <v>302021.69498645386</v>
          </cell>
          <cell r="AF19">
            <v>196646.98051151045</v>
          </cell>
          <cell r="AG19">
            <v>0.44604314612156326</v>
          </cell>
          <cell r="AH19">
            <v>0.39606711458150329</v>
          </cell>
          <cell r="AI19">
            <v>671.14983544043002</v>
          </cell>
          <cell r="AJ19">
            <v>1008.8852719643709</v>
          </cell>
          <cell r="AK19">
            <v>739.77390829824435</v>
          </cell>
        </row>
        <row r="20">
          <cell r="C20">
            <v>8</v>
          </cell>
          <cell r="D20">
            <v>509744.88071540924</v>
          </cell>
          <cell r="E20">
            <v>386089.12857793178</v>
          </cell>
          <cell r="F20">
            <v>-0.2425836076351191</v>
          </cell>
          <cell r="G20">
            <v>87779</v>
          </cell>
          <cell r="H20">
            <v>91686</v>
          </cell>
          <cell r="I20">
            <v>5.8071393011473047</v>
          </cell>
          <cell r="J20">
            <v>4.2109932659068097</v>
          </cell>
          <cell r="K20">
            <v>-0.27485926416904582</v>
          </cell>
          <cell r="L20">
            <v>61516.21503221977</v>
          </cell>
          <cell r="M20">
            <v>76052.221393700878</v>
          </cell>
          <cell r="N20">
            <v>0.12068039789999244</v>
          </cell>
          <cell r="O20">
            <v>0.19698099678129061</v>
          </cell>
          <cell r="P20">
            <v>0</v>
          </cell>
          <cell r="Q20">
            <v>21198.579250494207</v>
          </cell>
          <cell r="R20">
            <v>5.4905921149798163E-2</v>
          </cell>
          <cell r="S20">
            <v>51031.808325455233</v>
          </cell>
          <cell r="T20">
            <v>63790.982029229905</v>
          </cell>
          <cell r="U20">
            <v>0.10011244890548751</v>
          </cell>
          <cell r="V20">
            <v>0.16522346087337123</v>
          </cell>
          <cell r="W20">
            <v>110357.24170332651</v>
          </cell>
          <cell r="X20">
            <v>71973.844722266542</v>
          </cell>
          <cell r="Y20">
            <v>0.21649504659751356</v>
          </cell>
          <cell r="Z20">
            <v>0.18641769320821133</v>
          </cell>
          <cell r="AA20">
            <v>266983.46373411111</v>
          </cell>
          <cell r="AB20">
            <v>215892.58754767085</v>
          </cell>
          <cell r="AC20">
            <v>0.52375898971149859</v>
          </cell>
          <cell r="AD20">
            <v>0.55917810569507687</v>
          </cell>
          <cell r="AE20">
            <v>230519.35001899485</v>
          </cell>
          <cell r="AF20">
            <v>158351.9181913597</v>
          </cell>
          <cell r="AG20">
            <v>0.45222494377083089</v>
          </cell>
          <cell r="AH20">
            <v>0.4101434266606046</v>
          </cell>
          <cell r="AI20">
            <v>1008.2878385793449</v>
          </cell>
          <cell r="AJ20">
            <v>505.55492311960086</v>
          </cell>
          <cell r="AK20">
            <v>382.91558601155276</v>
          </cell>
        </row>
        <row r="21">
          <cell r="C21">
            <v>9</v>
          </cell>
          <cell r="D21">
            <v>6333116.874069117</v>
          </cell>
          <cell r="E21">
            <v>5931015.4784462033</v>
          </cell>
          <cell r="F21">
            <v>-6.349186405659335E-2</v>
          </cell>
          <cell r="G21">
            <v>1486438</v>
          </cell>
          <cell r="H21">
            <v>1517639</v>
          </cell>
          <cell r="I21">
            <v>4.2605994155619786</v>
          </cell>
          <cell r="J21">
            <v>3.9080542068609225</v>
          </cell>
          <cell r="K21">
            <v>-8.274544830790076E-2</v>
          </cell>
          <cell r="L21">
            <v>60649.184581970541</v>
          </cell>
          <cell r="M21">
            <v>123232.4511581003</v>
          </cell>
          <cell r="N21">
            <v>9.5765143432451107E-3</v>
          </cell>
          <cell r="O21">
            <v>2.0777631015453785E-2</v>
          </cell>
          <cell r="P21">
            <v>0</v>
          </cell>
          <cell r="Q21">
            <v>145022.11858159557</v>
          </cell>
          <cell r="R21">
            <v>2.445148206215577E-2</v>
          </cell>
          <cell r="S21">
            <v>46211.341064329594</v>
          </cell>
          <cell r="T21">
            <v>128994.60344732927</v>
          </cell>
          <cell r="U21">
            <v>7.2967769240990105E-3</v>
          </cell>
          <cell r="V21">
            <v>2.1749159805113685E-2</v>
          </cell>
          <cell r="W21">
            <v>1423224.6398971584</v>
          </cell>
          <cell r="X21">
            <v>1229186.0572689625</v>
          </cell>
          <cell r="Y21">
            <v>0.22472736066573115</v>
          </cell>
          <cell r="Z21">
            <v>0.20724715046452424</v>
          </cell>
          <cell r="AA21">
            <v>4029585.4168715188</v>
          </cell>
          <cell r="AB21">
            <v>4501362.3665186604</v>
          </cell>
          <cell r="AC21">
            <v>0.63627207534580887</v>
          </cell>
          <cell r="AD21">
            <v>0.75895306341333635</v>
          </cell>
          <cell r="AE21">
            <v>2270243.975188043</v>
          </cell>
          <cell r="AF21">
            <v>1394051.6650913444</v>
          </cell>
          <cell r="AG21">
            <v>0.35847182680040757</v>
          </cell>
          <cell r="AH21">
            <v>0.23504434782836808</v>
          </cell>
          <cell r="AI21">
            <v>883.65267107605007</v>
          </cell>
          <cell r="AJ21">
            <v>7166.9753075686322</v>
          </cell>
          <cell r="AK21">
            <v>6711.9306856435232</v>
          </cell>
        </row>
        <row r="22">
          <cell r="C22">
            <v>10</v>
          </cell>
          <cell r="D22">
            <v>478654.69939266267</v>
          </cell>
          <cell r="E22">
            <v>367261.31878456252</v>
          </cell>
          <cell r="F22">
            <v>-0.23272179454090969</v>
          </cell>
          <cell r="G22">
            <v>79627</v>
          </cell>
          <cell r="H22">
            <v>85041</v>
          </cell>
          <cell r="I22">
            <v>6.0112110137599393</v>
          </cell>
          <cell r="J22">
            <v>4.318638289584583</v>
          </cell>
          <cell r="K22">
            <v>-0.28156934106970777</v>
          </cell>
          <cell r="L22">
            <v>49599.162557908254</v>
          </cell>
          <cell r="M22">
            <v>65940.801035779368</v>
          </cell>
          <cell r="N22">
            <v>0.10362201106735559</v>
          </cell>
          <cell r="O22">
            <v>0.1795473622270049</v>
          </cell>
          <cell r="P22">
            <v>0</v>
          </cell>
          <cell r="Q22">
            <v>15575.353136151658</v>
          </cell>
          <cell r="R22">
            <v>4.2409457080036912E-2</v>
          </cell>
          <cell r="S22">
            <v>42410.340266747451</v>
          </cell>
          <cell r="T22">
            <v>56713.863143339673</v>
          </cell>
          <cell r="U22">
            <v>8.8603204607746427E-2</v>
          </cell>
          <cell r="V22">
            <v>0.15442373112156779</v>
          </cell>
          <cell r="W22">
            <v>104400.25720657445</v>
          </cell>
          <cell r="X22">
            <v>70056.59051188243</v>
          </cell>
          <cell r="Y22">
            <v>0.21811183999455538</v>
          </cell>
          <cell r="Z22">
            <v>0.19075406782214929</v>
          </cell>
          <cell r="AA22">
            <v>255125.63347681196</v>
          </cell>
          <cell r="AB22">
            <v>215362.96997340512</v>
          </cell>
          <cell r="AC22">
            <v>0.53300559631092337</v>
          </cell>
          <cell r="AD22">
            <v>0.58640253944014786</v>
          </cell>
          <cell r="AE22">
            <v>218439.036290383</v>
          </cell>
          <cell r="AF22">
            <v>145770.30616363903</v>
          </cell>
          <cell r="AG22">
            <v>0.45636037119775003</v>
          </cell>
          <cell r="AH22">
            <v>0.39691167761979496</v>
          </cell>
          <cell r="AI22">
            <v>862.8089738345941</v>
          </cell>
          <cell r="AJ22">
            <v>554.76323718026583</v>
          </cell>
          <cell r="AK22">
            <v>425.65774107835</v>
          </cell>
        </row>
        <row r="23">
          <cell r="C23">
            <v>11</v>
          </cell>
          <cell r="D23">
            <v>342558.71093086735</v>
          </cell>
          <cell r="E23">
            <v>289238.75741104881</v>
          </cell>
          <cell r="F23">
            <v>-0.15565201473034262</v>
          </cell>
          <cell r="G23">
            <v>62281</v>
          </cell>
          <cell r="H23">
            <v>68727</v>
          </cell>
          <cell r="I23">
            <v>5.5002121181558961</v>
          </cell>
          <cell r="J23">
            <v>4.208517138985389</v>
          </cell>
          <cell r="K23">
            <v>-0.23484457534041159</v>
          </cell>
          <cell r="L23">
            <v>36101.862102890722</v>
          </cell>
          <cell r="M23">
            <v>51227.245325614014</v>
          </cell>
          <cell r="N23">
            <v>0.10538883102633034</v>
          </cell>
          <cell r="O23">
            <v>0.17711058429425114</v>
          </cell>
          <cell r="P23">
            <v>0</v>
          </cell>
          <cell r="Q23">
            <v>40314.16067463853</v>
          </cell>
          <cell r="R23">
            <v>0.13938021666075151</v>
          </cell>
          <cell r="S23">
            <v>30747.547994278164</v>
          </cell>
          <cell r="T23">
            <v>48474.322261422647</v>
          </cell>
          <cell r="U23">
            <v>8.9758476468821735E-2</v>
          </cell>
          <cell r="V23">
            <v>0.16759276210184323</v>
          </cell>
          <cell r="W23">
            <v>74484.660382961723</v>
          </cell>
          <cell r="X23">
            <v>55329.574181212927</v>
          </cell>
          <cell r="Y23">
            <v>0.21743618832683448</v>
          </cell>
          <cell r="Z23">
            <v>0.19129377638205605</v>
          </cell>
          <cell r="AA23">
            <v>185024.75982630788</v>
          </cell>
          <cell r="AB23">
            <v>175062.65910331561</v>
          </cell>
          <cell r="AC23">
            <v>0.54012568918046933</v>
          </cell>
          <cell r="AD23">
            <v>0.60525311569682572</v>
          </cell>
          <cell r="AE23">
            <v>147603.58921234444</v>
          </cell>
          <cell r="AF23">
            <v>103794.48301213159</v>
          </cell>
          <cell r="AG23">
            <v>0.43088552269258362</v>
          </cell>
          <cell r="AH23">
            <v>0.3588539929475118</v>
          </cell>
          <cell r="AI23">
            <v>299.265868001223</v>
          </cell>
          <cell r="AJ23">
            <v>1144.6634834062247</v>
          </cell>
          <cell r="AK23">
            <v>966.49430602579366</v>
          </cell>
        </row>
        <row r="24">
          <cell r="C24">
            <v>12</v>
          </cell>
          <cell r="D24">
            <v>455293.27276122564</v>
          </cell>
          <cell r="E24">
            <v>362380.63021631632</v>
          </cell>
          <cell r="F24">
            <v>-0.20407207420707163</v>
          </cell>
          <cell r="G24">
            <v>83964</v>
          </cell>
          <cell r="H24">
            <v>92184</v>
          </cell>
          <cell r="I24">
            <v>5.4224819298893054</v>
          </cell>
          <cell r="J24">
            <v>3.9310577780994134</v>
          </cell>
          <cell r="K24">
            <v>-0.27504455912872683</v>
          </cell>
          <cell r="L24">
            <v>52340.496917059965</v>
          </cell>
          <cell r="M24">
            <v>80261.803679493998</v>
          </cell>
          <cell r="N24">
            <v>0.11495996108097441</v>
          </cell>
          <cell r="O24">
            <v>0.22148480627009015</v>
          </cell>
          <cell r="P24">
            <v>0</v>
          </cell>
          <cell r="Q24">
            <v>20926.472177032425</v>
          </cell>
          <cell r="R24">
            <v>5.7747215033377361E-2</v>
          </cell>
          <cell r="S24">
            <v>42377.81018296416</v>
          </cell>
          <cell r="T24">
            <v>69042.681654473752</v>
          </cell>
          <cell r="U24">
            <v>9.3078050387071745E-2</v>
          </cell>
          <cell r="V24">
            <v>0.19052530929498085</v>
          </cell>
          <cell r="W24">
            <v>97615.671336441796</v>
          </cell>
          <cell r="X24">
            <v>65479.240613428359</v>
          </cell>
          <cell r="Y24">
            <v>0.2144017431762833</v>
          </cell>
          <cell r="Z24">
            <v>0.18069188900726221</v>
          </cell>
          <cell r="AA24">
            <v>267035.32499411196</v>
          </cell>
          <cell r="AB24">
            <v>228828.4244853784</v>
          </cell>
          <cell r="AC24">
            <v>0.58651278411081675</v>
          </cell>
          <cell r="AD24">
            <v>0.631458762982954</v>
          </cell>
          <cell r="AE24">
            <v>185242.1701227274</v>
          </cell>
          <cell r="AF24">
            <v>130123.31727160314</v>
          </cell>
          <cell r="AG24">
            <v>0.40686340256970138</v>
          </cell>
          <cell r="AH24">
            <v>0.35907911853326285</v>
          </cell>
          <cell r="AI24">
            <v>590.56219209069684</v>
          </cell>
          <cell r="AJ24">
            <v>770.94890065583979</v>
          </cell>
          <cell r="AK24">
            <v>613.61975939134106</v>
          </cell>
        </row>
        <row r="25">
          <cell r="C25">
            <v>13</v>
          </cell>
          <cell r="D25">
            <v>191452.23868037382</v>
          </cell>
          <cell r="E25">
            <v>170677.52636331724</v>
          </cell>
          <cell r="F25">
            <v>-0.10851120081045174</v>
          </cell>
          <cell r="G25">
            <v>12819</v>
          </cell>
          <cell r="H25">
            <v>13811</v>
          </cell>
          <cell r="I25">
            <v>14.935036951429426</v>
          </cell>
          <cell r="J25">
            <v>12.358086044697504</v>
          </cell>
          <cell r="K25">
            <v>-0.17254399270068643</v>
          </cell>
          <cell r="L25">
            <v>25766.004762410841</v>
          </cell>
          <cell r="M25">
            <v>26454.163668827976</v>
          </cell>
          <cell r="N25">
            <v>0.13458189332236922</v>
          </cell>
          <cell r="O25">
            <v>0.15499500275458422</v>
          </cell>
          <cell r="P25">
            <v>0</v>
          </cell>
          <cell r="Q25">
            <v>2238.9992966406389</v>
          </cell>
          <cell r="R25">
            <v>1.3118301772633695E-2</v>
          </cell>
          <cell r="S25">
            <v>22540.387357829699</v>
          </cell>
          <cell r="T25">
            <v>22127.367317527947</v>
          </cell>
          <cell r="U25">
            <v>0.11773373616936642</v>
          </cell>
          <cell r="V25">
            <v>0.12964429347555659</v>
          </cell>
          <cell r="W25">
            <v>40489.151031095578</v>
          </cell>
          <cell r="X25">
            <v>30910.92290684404</v>
          </cell>
          <cell r="Y25">
            <v>0.21148434361580651</v>
          </cell>
          <cell r="Z25">
            <v>0.18110716487093143</v>
          </cell>
          <cell r="AA25">
            <v>132935.58523023024</v>
          </cell>
          <cell r="AB25">
            <v>129967.67255267997</v>
          </cell>
          <cell r="AC25">
            <v>0.69435377797887166</v>
          </cell>
          <cell r="AD25">
            <v>0.76148087754694105</v>
          </cell>
          <cell r="AE25">
            <v>58106.220925613386</v>
          </cell>
          <cell r="AF25">
            <v>40221.648147872431</v>
          </cell>
          <cell r="AG25">
            <v>0.30350243656654602</v>
          </cell>
          <cell r="AH25">
            <v>0.23565872440788457</v>
          </cell>
          <cell r="AI25">
            <v>658.4420404289549</v>
          </cell>
          <cell r="AJ25">
            <v>290.76551454042715</v>
          </cell>
          <cell r="AK25">
            <v>259.21419940337654</v>
          </cell>
        </row>
        <row r="26">
          <cell r="C26">
            <v>14</v>
          </cell>
          <cell r="D26">
            <v>493064.67037275888</v>
          </cell>
          <cell r="E26">
            <v>407944.89338957111</v>
          </cell>
          <cell r="F26">
            <v>-0.17263410278176461</v>
          </cell>
          <cell r="G26">
            <v>91140</v>
          </cell>
          <cell r="H26">
            <v>101022</v>
          </cell>
          <cell r="I26">
            <v>5.4099700501729089</v>
          </cell>
          <cell r="J26">
            <v>4.0381787471003454</v>
          </cell>
          <cell r="K26">
            <v>-0.25356726383886719</v>
          </cell>
          <cell r="L26">
            <v>42216.287249694338</v>
          </cell>
          <cell r="M26">
            <v>43808.432671698632</v>
          </cell>
          <cell r="N26">
            <v>8.5620182881443629E-2</v>
          </cell>
          <cell r="O26">
            <v>0.10738811388886127</v>
          </cell>
          <cell r="P26">
            <v>0</v>
          </cell>
          <cell r="Q26">
            <v>36750.50728007836</v>
          </cell>
          <cell r="R26">
            <v>9.0086940357856346E-2</v>
          </cell>
          <cell r="S26">
            <v>35474.591166795995</v>
          </cell>
          <cell r="T26">
            <v>45034.218381312792</v>
          </cell>
          <cell r="U26">
            <v>7.1947136548998855E-2</v>
          </cell>
          <cell r="V26">
            <v>0.11039289646973693</v>
          </cell>
          <cell r="W26">
            <v>109288.71117631273</v>
          </cell>
          <cell r="X26">
            <v>82728.798171876741</v>
          </cell>
          <cell r="Y26">
            <v>0.22165188005396944</v>
          </cell>
          <cell r="Z26">
            <v>0.20279405260963529</v>
          </cell>
          <cell r="AA26">
            <v>263155.94851000904</v>
          </cell>
          <cell r="AB26">
            <v>244413.56676410779</v>
          </cell>
          <cell r="AC26">
            <v>0.53371487417880115</v>
          </cell>
          <cell r="AD26">
            <v>0.59913378185298816</v>
          </cell>
          <cell r="AE26">
            <v>205898.89973464186</v>
          </cell>
          <cell r="AF26">
            <v>139196.00590391114</v>
          </cell>
          <cell r="AG26">
            <v>0.417590048743467</v>
          </cell>
          <cell r="AH26">
            <v>0.34121276711505372</v>
          </cell>
          <cell r="AI26">
            <v>360.9779483598661</v>
          </cell>
          <cell r="AJ26">
            <v>1365.9135484952474</v>
          </cell>
          <cell r="AK26">
            <v>1130.1102885733139</v>
          </cell>
        </row>
        <row r="27">
          <cell r="C27">
            <v>15</v>
          </cell>
          <cell r="D27">
            <v>209306.71806098125</v>
          </cell>
          <cell r="E27">
            <v>182873.45409070078</v>
          </cell>
          <cell r="F27">
            <v>-0.12628961084077184</v>
          </cell>
          <cell r="G27">
            <v>39728</v>
          </cell>
          <cell r="H27">
            <v>45475</v>
          </cell>
          <cell r="I27">
            <v>5.26849370874399</v>
          </cell>
          <cell r="J27">
            <v>4.0214063571347065</v>
          </cell>
          <cell r="K27">
            <v>-0.23670662252847019</v>
          </cell>
          <cell r="L27">
            <v>9503.6493863822161</v>
          </cell>
          <cell r="M27">
            <v>13969.554128556281</v>
          </cell>
          <cell r="N27">
            <v>4.5405371955683428E-2</v>
          </cell>
          <cell r="O27">
            <v>7.6389185067985449E-2</v>
          </cell>
          <cell r="P27">
            <v>0</v>
          </cell>
          <cell r="Q27">
            <v>25006.12834843143</v>
          </cell>
          <cell r="R27">
            <v>0.13674006691003388</v>
          </cell>
          <cell r="S27">
            <v>7962.8823814894804</v>
          </cell>
          <cell r="T27">
            <v>15807.163021820868</v>
          </cell>
          <cell r="U27">
            <v>3.8044084085105692E-2</v>
          </cell>
          <cell r="V27">
            <v>8.6437712353707175E-2</v>
          </cell>
          <cell r="W27">
            <v>47640.248234351959</v>
          </cell>
          <cell r="X27">
            <v>39303.591008193733</v>
          </cell>
          <cell r="Y27">
            <v>0.22760974265752917</v>
          </cell>
          <cell r="Z27">
            <v>0.21492234181074804</v>
          </cell>
          <cell r="AA27">
            <v>103328.0537319604</v>
          </cell>
          <cell r="AB27">
            <v>98918.071749092764</v>
          </cell>
          <cell r="AC27">
            <v>0.49366811867861743</v>
          </cell>
          <cell r="AD27">
            <v>0.54090995459642721</v>
          </cell>
          <cell r="AE27">
            <v>86921.920214208571</v>
          </cell>
          <cell r="AF27">
            <v>62087.742075595015</v>
          </cell>
          <cell r="AG27">
            <v>0.41528490351123837</v>
          </cell>
          <cell r="AH27">
            <v>0.33951205430177422</v>
          </cell>
          <cell r="AI27">
            <v>205.429952038452</v>
          </cell>
          <cell r="AJ27">
            <v>1018.8714741159245</v>
          </cell>
          <cell r="AK27">
            <v>890.19859215306076</v>
          </cell>
        </row>
        <row r="28">
          <cell r="C28">
            <v>16</v>
          </cell>
          <cell r="D28">
            <v>730000.12200265296</v>
          </cell>
          <cell r="E28">
            <v>575911.8451092036</v>
          </cell>
          <cell r="F28">
            <v>-0.21107979608377292</v>
          </cell>
          <cell r="G28">
            <v>123007</v>
          </cell>
          <cell r="H28">
            <v>128919</v>
          </cell>
          <cell r="I28">
            <v>5.9346225987354622</v>
          </cell>
          <cell r="J28">
            <v>4.4672379176785704</v>
          </cell>
          <cell r="K28">
            <v>-0.24725829766657093</v>
          </cell>
          <cell r="L28">
            <v>72197.12225045856</v>
          </cell>
          <cell r="M28">
            <v>95881.651449307479</v>
          </cell>
          <cell r="N28">
            <v>9.8900150937503789E-2</v>
          </cell>
          <cell r="O28">
            <v>0.16648668066746664</v>
          </cell>
          <cell r="P28">
            <v>0</v>
          </cell>
          <cell r="Q28">
            <v>65082.436320048793</v>
          </cell>
          <cell r="R28">
            <v>0.11300763627757639</v>
          </cell>
          <cell r="S28">
            <v>62387.530264540132</v>
          </cell>
          <cell r="T28">
            <v>91409.668985248747</v>
          </cell>
          <cell r="U28">
            <v>8.5462355942336962E-2</v>
          </cell>
          <cell r="V28">
            <v>0.15872163380823634</v>
          </cell>
          <cell r="W28">
            <v>159852.37978591604</v>
          </cell>
          <cell r="X28">
            <v>111267.29423221217</v>
          </cell>
          <cell r="Y28">
            <v>0.21897582612367714</v>
          </cell>
          <cell r="Z28">
            <v>0.19320195473860036</v>
          </cell>
          <cell r="AA28">
            <v>378687.56436410255</v>
          </cell>
          <cell r="AB28">
            <v>326196.82854790246</v>
          </cell>
          <cell r="AC28">
            <v>0.5187500014729125</v>
          </cell>
          <cell r="AD28">
            <v>0.5664006241893661</v>
          </cell>
          <cell r="AE28">
            <v>324182.2180917763</v>
          </cell>
          <cell r="AF28">
            <v>214615.01687742907</v>
          </cell>
          <cell r="AG28">
            <v>0.44408515604412208</v>
          </cell>
          <cell r="AH28">
            <v>0.3726525486495838</v>
          </cell>
          <cell r="AI28">
            <v>1286.5164145126967</v>
          </cell>
          <cell r="AJ28">
            <v>567.42386942584062</v>
          </cell>
          <cell r="AK28">
            <v>447.65215477436874</v>
          </cell>
        </row>
        <row r="29">
          <cell r="F29">
            <v>-0.11999775030467064</v>
          </cell>
          <cell r="I29">
            <v>4.7902974821992839</v>
          </cell>
          <cell r="J29">
            <v>4.0669760188432917</v>
          </cell>
          <cell r="K29">
            <v>-0.15099719089343622</v>
          </cell>
          <cell r="N29">
            <v>4.6326738658541325E-2</v>
          </cell>
          <cell r="O29">
            <v>7.3417157875179592E-2</v>
          </cell>
          <cell r="R29">
            <v>4.648655599598147E-2</v>
          </cell>
          <cell r="U29">
            <v>3.8995968454487155E-2</v>
          </cell>
          <cell r="V29">
            <v>6.8982499032734082E-2</v>
          </cell>
          <cell r="Y29">
            <v>0.22214306038675774</v>
          </cell>
          <cell r="Z29">
            <v>0.20163416219624689</v>
          </cell>
          <cell r="AC29">
            <v>0.59886853284242181</v>
          </cell>
          <cell r="AD29">
            <v>0.69979519135152635</v>
          </cell>
          <cell r="AG29">
            <v>0.38666612265552824</v>
          </cell>
          <cell r="AH29">
            <v>0.28188543938680966</v>
          </cell>
          <cell r="AJ29">
            <v>1526.3164351758426</v>
          </cell>
          <cell r="AK29">
            <v>1343.1618967016966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io combustibile"/>
      <sheetName val="Sheet3"/>
      <sheetName val="EMISSIONI_AGR"/>
      <sheetName val="gasolio agricoltura"/>
      <sheetName val="EE agricoltura"/>
      <sheetName val="EE tasporti"/>
      <sheetName val="EE industria"/>
      <sheetName val="EE_IP"/>
      <sheetName val="EE TERZIARIO"/>
      <sheetName val="EE DOMESTICO"/>
      <sheetName val="gas agricoltura"/>
      <sheetName val="gas trasporti"/>
      <sheetName val="gas industria"/>
      <sheetName val="gas DOMESTICO"/>
      <sheetName val="gas TERZIARIO"/>
      <sheetName val="calore_TERZIARIO"/>
      <sheetName val="calore_DOMESTICO"/>
      <sheetName val="calore_industria"/>
      <sheetName val="legna_industria"/>
      <sheetName val="ST_industria"/>
      <sheetName val="Sheet1"/>
      <sheetName val="popolazione residente"/>
      <sheetName val="circolante"/>
      <sheetName val="per_FV"/>
    </sheetNames>
    <sheetDataSet>
      <sheetData sheetId="0"/>
      <sheetData sheetId="1">
        <row r="20">
          <cell r="D20">
            <v>7</v>
          </cell>
          <cell r="E20">
            <v>16560.250563444246</v>
          </cell>
          <cell r="F20">
            <v>18810.858325574267</v>
          </cell>
          <cell r="G20">
            <v>0.13590420951106275</v>
          </cell>
          <cell r="H20">
            <v>108511</v>
          </cell>
          <cell r="I20">
            <v>110216</v>
          </cell>
          <cell r="J20">
            <v>152.61356510809267</v>
          </cell>
          <cell r="K20">
            <v>170.67266391063245</v>
          </cell>
        </row>
        <row r="21">
          <cell r="D21">
            <v>8</v>
          </cell>
          <cell r="E21">
            <v>12242.066962303237</v>
          </cell>
          <cell r="F21">
            <v>11844.622838901098</v>
          </cell>
          <cell r="G21">
            <v>-3.2465442692478419E-2</v>
          </cell>
          <cell r="H21">
            <v>87779</v>
          </cell>
          <cell r="I21">
            <v>91686</v>
          </cell>
          <cell r="J21">
            <v>139.46464373373172</v>
          </cell>
          <cell r="K21">
            <v>129.18682065856399</v>
          </cell>
        </row>
        <row r="22">
          <cell r="D22">
            <v>9</v>
          </cell>
          <cell r="E22">
            <v>33287.482009554078</v>
          </cell>
          <cell r="F22">
            <v>35601.446836199837</v>
          </cell>
          <cell r="G22">
            <v>6.9514564843973892E-2</v>
          </cell>
          <cell r="H22">
            <v>1486438</v>
          </cell>
          <cell r="I22">
            <v>1517639</v>
          </cell>
          <cell r="J22">
            <v>22.394127443966095</v>
          </cell>
          <cell r="K22">
            <v>23.45844224891416</v>
          </cell>
        </row>
        <row r="23">
          <cell r="D23">
            <v>10</v>
          </cell>
          <cell r="E23">
            <v>5090.0296254676696</v>
          </cell>
          <cell r="F23">
            <v>6128.0426475184122</v>
          </cell>
          <cell r="G23">
            <v>0.20393064450098763</v>
          </cell>
          <cell r="H23">
            <v>79627</v>
          </cell>
          <cell r="I23">
            <v>85041</v>
          </cell>
          <cell r="J23">
            <v>63.923413232542593</v>
          </cell>
          <cell r="K23">
            <v>72.059861096628836</v>
          </cell>
        </row>
        <row r="24">
          <cell r="D24">
            <v>11</v>
          </cell>
          <cell r="E24">
            <v>9930.3618922152091</v>
          </cell>
          <cell r="F24">
            <v>10381.615295601572</v>
          </cell>
          <cell r="G24">
            <v>4.5441788354170454E-2</v>
          </cell>
          <cell r="H24">
            <v>62281</v>
          </cell>
          <cell r="I24">
            <v>68727</v>
          </cell>
          <cell r="J24">
            <v>159.44448374649107</v>
          </cell>
          <cell r="K24">
            <v>151.05584843804579</v>
          </cell>
        </row>
        <row r="25">
          <cell r="D25">
            <v>12</v>
          </cell>
          <cell r="E25">
            <v>3015.7776443862926</v>
          </cell>
          <cell r="F25">
            <v>3428.8884593348184</v>
          </cell>
          <cell r="G25">
            <v>0.13698318101054618</v>
          </cell>
          <cell r="H25">
            <v>83964</v>
          </cell>
          <cell r="I25">
            <v>92184</v>
          </cell>
          <cell r="J25">
            <v>35.917508031850467</v>
          </cell>
          <cell r="K25">
            <v>37.196134462974257</v>
          </cell>
        </row>
        <row r="26">
          <cell r="D26">
            <v>13</v>
          </cell>
          <cell r="E26">
            <v>410.43252453016493</v>
          </cell>
          <cell r="F26">
            <v>488.20566276485437</v>
          </cell>
          <cell r="G26">
            <v>0.18949068016409965</v>
          </cell>
          <cell r="H26">
            <v>12819</v>
          </cell>
          <cell r="I26">
            <v>13811</v>
          </cell>
          <cell r="J26">
            <v>32.017514980120517</v>
          </cell>
          <cell r="K26">
            <v>35.349045164351196</v>
          </cell>
        </row>
        <row r="27">
          <cell r="D27">
            <v>14</v>
          </cell>
          <cell r="E27">
            <v>24009.822128107975</v>
          </cell>
          <cell r="F27">
            <v>24335.320721552172</v>
          </cell>
          <cell r="G27">
            <v>1.3556893162617101E-2</v>
          </cell>
          <cell r="H27">
            <v>91140</v>
          </cell>
          <cell r="I27">
            <v>101022</v>
          </cell>
          <cell r="J27">
            <v>263.43890858139099</v>
          </cell>
          <cell r="K27">
            <v>240.89129814844463</v>
          </cell>
        </row>
        <row r="28">
          <cell r="D28">
            <v>15</v>
          </cell>
          <cell r="E28">
            <v>19056.744114812307</v>
          </cell>
          <cell r="F28">
            <v>21867.640266013019</v>
          </cell>
          <cell r="G28">
            <v>0.14750138503543608</v>
          </cell>
          <cell r="H28">
            <v>39728</v>
          </cell>
          <cell r="I28">
            <v>45475</v>
          </cell>
          <cell r="J28">
            <v>479.68042979289936</v>
          </cell>
          <cell r="K28">
            <v>480.87169359017082</v>
          </cell>
        </row>
        <row r="29">
          <cell r="D29">
            <v>16</v>
          </cell>
          <cell r="E29">
            <v>27130.339546774081</v>
          </cell>
          <cell r="F29">
            <v>35099.999683872091</v>
          </cell>
          <cell r="G29">
            <v>0.29375452980814742</v>
          </cell>
          <cell r="H29">
            <v>123007</v>
          </cell>
          <cell r="I29">
            <v>128919</v>
          </cell>
          <cell r="J29">
            <v>220.5593140778499</v>
          </cell>
          <cell r="K29">
            <v>272.26397725604517</v>
          </cell>
        </row>
        <row r="30">
          <cell r="G30">
            <v>0.11446264974740883</v>
          </cell>
          <cell r="J30">
            <v>69.293303347315472</v>
          </cell>
          <cell r="K30">
            <v>74.504435467522413</v>
          </cell>
        </row>
      </sheetData>
      <sheetData sheetId="2"/>
      <sheetData sheetId="3">
        <row r="4">
          <cell r="U4">
            <v>1001</v>
          </cell>
          <cell r="V4">
            <v>1586.6939381392253</v>
          </cell>
          <cell r="W4">
            <v>1586.6939381392253</v>
          </cell>
          <cell r="X4">
            <v>1596.1095722705015</v>
          </cell>
          <cell r="Y4">
            <v>1539.3364901992895</v>
          </cell>
          <cell r="Z4">
            <v>1972.3977828028978</v>
          </cell>
          <cell r="AA4">
            <v>1998.3290110539178</v>
          </cell>
          <cell r="AB4">
            <v>2051.3793120079877</v>
          </cell>
          <cell r="AC4">
            <v>2000.8780269309693</v>
          </cell>
          <cell r="AD4">
            <v>1858.9096657246323</v>
          </cell>
          <cell r="AE4">
            <v>1888.5137023718678</v>
          </cell>
          <cell r="AF4">
            <v>2395.2286395348842</v>
          </cell>
          <cell r="AG4">
            <v>2104.9348604651168</v>
          </cell>
          <cell r="AH4">
            <v>2164.4150930232563</v>
          </cell>
          <cell r="AI4">
            <v>1963.3315813953491</v>
          </cell>
        </row>
        <row r="5">
          <cell r="U5">
            <v>1002</v>
          </cell>
          <cell r="V5">
            <v>2111.2953778695442</v>
          </cell>
          <cell r="W5">
            <v>2111.2953778695442</v>
          </cell>
          <cell r="X5">
            <v>2123.8240605242386</v>
          </cell>
          <cell r="Y5">
            <v>2048.2803511274988</v>
          </cell>
          <cell r="Z5">
            <v>2624.5227400537879</v>
          </cell>
          <cell r="AA5">
            <v>2659.0274930076334</v>
          </cell>
          <cell r="AB5">
            <v>2729.6175750055945</v>
          </cell>
          <cell r="AC5">
            <v>2662.4192784742409</v>
          </cell>
          <cell r="AD5">
            <v>2473.5125601627274</v>
          </cell>
          <cell r="AE5">
            <v>2512.9044455397448</v>
          </cell>
          <cell r="AF5">
            <v>2571.360697674419</v>
          </cell>
          <cell r="AG5">
            <v>2758.4613139534886</v>
          </cell>
          <cell r="AH5">
            <v>2897.5946511627908</v>
          </cell>
          <cell r="AI5">
            <v>2824.0004651162794</v>
          </cell>
        </row>
        <row r="6">
          <cell r="U6">
            <v>1003</v>
          </cell>
          <cell r="V6">
            <v>97.912692292496828</v>
          </cell>
          <cell r="W6">
            <v>97.912692292496828</v>
          </cell>
          <cell r="X6">
            <v>98.49371807527352</v>
          </cell>
          <cell r="Y6">
            <v>94.990329563022513</v>
          </cell>
          <cell r="Z6">
            <v>121.71394403413764</v>
          </cell>
          <cell r="AA6">
            <v>123.31412432819371</v>
          </cell>
          <cell r="AB6">
            <v>126.58778515747231</v>
          </cell>
          <cell r="AC6">
            <v>123.4714205787303</v>
          </cell>
          <cell r="AD6">
            <v>114.71074901382363</v>
          </cell>
          <cell r="AE6">
            <v>116.53757324323732</v>
          </cell>
          <cell r="AF6">
            <v>91.942325581395366</v>
          </cell>
          <cell r="AG6">
            <v>92.143953488372105</v>
          </cell>
          <cell r="AH6">
            <v>52.524069767441873</v>
          </cell>
          <cell r="AI6">
            <v>60.18593023255815</v>
          </cell>
        </row>
        <row r="7">
          <cell r="U7">
            <v>1004</v>
          </cell>
          <cell r="V7">
            <v>1520.5514333952826</v>
          </cell>
          <cell r="W7">
            <v>1520.5514333952826</v>
          </cell>
          <cell r="X7">
            <v>1529.5745698871433</v>
          </cell>
          <cell r="Y7">
            <v>1475.1681155315616</v>
          </cell>
          <cell r="Z7">
            <v>1890.176929385523</v>
          </cell>
          <cell r="AA7">
            <v>1915.0271952994581</v>
          </cell>
          <cell r="AB7">
            <v>1965.8660554090275</v>
          </cell>
          <cell r="AC7">
            <v>1917.4699535733967</v>
          </cell>
          <cell r="AD7">
            <v>1781.419648003922</v>
          </cell>
          <cell r="AE7">
            <v>1809.7896185925981</v>
          </cell>
          <cell r="AF7">
            <v>2016.6722441860468</v>
          </cell>
          <cell r="AG7">
            <v>1992.2954302325584</v>
          </cell>
          <cell r="AH7">
            <v>2080.8604883720932</v>
          </cell>
          <cell r="AI7">
            <v>2001.4594186046515</v>
          </cell>
        </row>
        <row r="8">
          <cell r="U8">
            <v>1005</v>
          </cell>
          <cell r="V8">
            <v>33.585626837043108</v>
          </cell>
          <cell r="W8">
            <v>33.585626837043108</v>
          </cell>
          <cell r="X8">
            <v>33.784928017167381</v>
          </cell>
          <cell r="Y8">
            <v>32.583209460740115</v>
          </cell>
          <cell r="Z8">
            <v>41.749838652006432</v>
          </cell>
          <cell r="AA8">
            <v>42.298726206518865</v>
          </cell>
          <cell r="AB8">
            <v>43.421644476141623</v>
          </cell>
          <cell r="AC8">
            <v>42.352681348081163</v>
          </cell>
          <cell r="AD8">
            <v>39.347630224148403</v>
          </cell>
          <cell r="AE8">
            <v>39.974260290480053</v>
          </cell>
          <cell r="AF8">
            <v>47.180930232558147</v>
          </cell>
          <cell r="AG8">
            <v>52.02</v>
          </cell>
          <cell r="AH8">
            <v>34.075116279069775</v>
          </cell>
          <cell r="AI8">
            <v>73.090116279069775</v>
          </cell>
        </row>
        <row r="9">
          <cell r="U9">
            <v>1006</v>
          </cell>
          <cell r="V9">
            <v>571.31874408743056</v>
          </cell>
          <cell r="W9">
            <v>571.31874408743056</v>
          </cell>
          <cell r="X9">
            <v>574.70901875689583</v>
          </cell>
          <cell r="Y9">
            <v>554.26681174567102</v>
          </cell>
          <cell r="Z9">
            <v>710.19860669115792</v>
          </cell>
          <cell r="AA9">
            <v>719.53562903737759</v>
          </cell>
          <cell r="AB9">
            <v>738.63737927793341</v>
          </cell>
          <cell r="AC9">
            <v>720.45344974276441</v>
          </cell>
          <cell r="AD9">
            <v>669.33509359672985</v>
          </cell>
          <cell r="AE9">
            <v>679.99457910346337</v>
          </cell>
          <cell r="AF9">
            <v>994.37843023255834</v>
          </cell>
          <cell r="AG9">
            <v>968.64062790697687</v>
          </cell>
          <cell r="AH9">
            <v>1002.6451744186047</v>
          </cell>
          <cell r="AI9">
            <v>872.56493023255837</v>
          </cell>
        </row>
        <row r="10">
          <cell r="U10">
            <v>1007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U11">
            <v>1008</v>
          </cell>
          <cell r="V11">
            <v>1983.3674226740318</v>
          </cell>
          <cell r="W11">
            <v>1983.3674226740318</v>
          </cell>
          <cell r="X11">
            <v>1995.1369653381271</v>
          </cell>
          <cell r="Y11">
            <v>1924.1706127491116</v>
          </cell>
          <cell r="Z11">
            <v>2465.4972285036224</v>
          </cell>
          <cell r="AA11">
            <v>2497.911263817397</v>
          </cell>
          <cell r="AB11">
            <v>2564.2241400099842</v>
          </cell>
          <cell r="AC11">
            <v>2501.0975336637116</v>
          </cell>
          <cell r="AD11">
            <v>2323.6370821557903</v>
          </cell>
          <cell r="AE11">
            <v>2360.6421279648348</v>
          </cell>
          <cell r="AF11">
            <v>3063.5445000000004</v>
          </cell>
          <cell r="AG11">
            <v>2925.1874302325587</v>
          </cell>
          <cell r="AH11">
            <v>3263.9021511627911</v>
          </cell>
          <cell r="AI11">
            <v>3118.4376976744193</v>
          </cell>
        </row>
        <row r="12">
          <cell r="U12">
            <v>1009</v>
          </cell>
          <cell r="V12">
            <v>1209.3246247053501</v>
          </cell>
          <cell r="W12">
            <v>1209.3246247053501</v>
          </cell>
          <cell r="X12">
            <v>1216.5009035947257</v>
          </cell>
          <cell r="Y12">
            <v>1173.2303745287034</v>
          </cell>
          <cell r="Z12">
            <v>1503.2950912102635</v>
          </cell>
          <cell r="AA12">
            <v>1523.05899911905</v>
          </cell>
          <cell r="AB12">
            <v>1563.4921499301154</v>
          </cell>
          <cell r="AC12">
            <v>1525.001773081178</v>
          </cell>
          <cell r="AD12">
            <v>1416.7982745934801</v>
          </cell>
          <cell r="AE12">
            <v>1439.3614732341498</v>
          </cell>
          <cell r="AF12">
            <v>1306.0246046511629</v>
          </cell>
          <cell r="AG12">
            <v>1238.701046511628</v>
          </cell>
          <cell r="AH12">
            <v>1336.2889534883723</v>
          </cell>
          <cell r="AI12">
            <v>1240.818139534884</v>
          </cell>
        </row>
        <row r="13">
          <cell r="U13">
            <v>1010</v>
          </cell>
          <cell r="V13">
            <v>42.178706135890167</v>
          </cell>
          <cell r="W13">
            <v>42.178706135890167</v>
          </cell>
          <cell r="X13">
            <v>42.42899969002822</v>
          </cell>
          <cell r="Y13">
            <v>40.919814403848392</v>
          </cell>
          <cell r="Z13">
            <v>52.431779352159417</v>
          </cell>
          <cell r="AA13">
            <v>53.121103001700263</v>
          </cell>
          <cell r="AB13">
            <v>54.531326486253533</v>
          </cell>
          <cell r="AC13">
            <v>53.188862882184814</v>
          </cell>
          <cell r="AD13">
            <v>49.414951831047638</v>
          </cell>
          <cell r="AE13">
            <v>50.201908869305569</v>
          </cell>
          <cell r="AF13">
            <v>97.890348837209316</v>
          </cell>
          <cell r="AG13">
            <v>86.7</v>
          </cell>
          <cell r="AH13">
            <v>56.758255813953497</v>
          </cell>
          <cell r="AI13">
            <v>92.244767441860475</v>
          </cell>
        </row>
        <row r="14">
          <cell r="U14">
            <v>1011</v>
          </cell>
          <cell r="V14">
            <v>308.38262047130024</v>
          </cell>
          <cell r="W14">
            <v>308.38262047130024</v>
          </cell>
          <cell r="X14">
            <v>310.21260031618908</v>
          </cell>
          <cell r="Y14">
            <v>299.17844218366054</v>
          </cell>
          <cell r="Z14">
            <v>383.34626625337791</v>
          </cell>
          <cell r="AA14">
            <v>388.38614188904523</v>
          </cell>
          <cell r="AB14">
            <v>398.69675720795976</v>
          </cell>
          <cell r="AC14">
            <v>388.88155702670554</v>
          </cell>
          <cell r="AD14">
            <v>361.28923175182024</v>
          </cell>
          <cell r="AE14">
            <v>367.04293773024557</v>
          </cell>
          <cell r="AF14">
            <v>158.62067441860469</v>
          </cell>
          <cell r="AG14">
            <v>204.55151162790702</v>
          </cell>
          <cell r="AH14">
            <v>175.54733720930236</v>
          </cell>
          <cell r="AI14">
            <v>187.26191860465121</v>
          </cell>
        </row>
        <row r="15">
          <cell r="U15">
            <v>1012</v>
          </cell>
          <cell r="V15">
            <v>1940.7651140374944</v>
          </cell>
          <cell r="W15">
            <v>1940.7651140374944</v>
          </cell>
          <cell r="X15">
            <v>1952.2818494388735</v>
          </cell>
          <cell r="Y15">
            <v>1882.8398389466595</v>
          </cell>
          <cell r="Z15">
            <v>2412.5388746099061</v>
          </cell>
          <cell r="AA15">
            <v>2444.2566633680472</v>
          </cell>
          <cell r="AB15">
            <v>2509.1451531429511</v>
          </cell>
          <cell r="AC15">
            <v>2447.3744928185783</v>
          </cell>
          <cell r="AD15">
            <v>2273.7258539075015</v>
          </cell>
          <cell r="AE15">
            <v>2309.9360392360099</v>
          </cell>
          <cell r="AF15">
            <v>2141.0867441860469</v>
          </cell>
          <cell r="AG15">
            <v>2250.9739534883724</v>
          </cell>
          <cell r="AH15">
            <v>2131.3077906976746</v>
          </cell>
          <cell r="AI15">
            <v>2060.1331395348843</v>
          </cell>
        </row>
        <row r="16">
          <cell r="U16">
            <v>1013</v>
          </cell>
          <cell r="V16">
            <v>1300.0965891297913</v>
          </cell>
          <cell r="W16">
            <v>1300.0965891297913</v>
          </cell>
          <cell r="X16">
            <v>1307.8115198573403</v>
          </cell>
          <cell r="Y16">
            <v>1261.2931028009739</v>
          </cell>
          <cell r="Z16">
            <v>1616.1324929724433</v>
          </cell>
          <cell r="AA16">
            <v>1637.3798807582905</v>
          </cell>
          <cell r="AB16">
            <v>1680.8479458115792</v>
          </cell>
          <cell r="AC16">
            <v>1639.4684794273435</v>
          </cell>
          <cell r="AD16">
            <v>1523.1432211452327</v>
          </cell>
          <cell r="AE16">
            <v>1547.4000145597718</v>
          </cell>
          <cell r="AF16">
            <v>1422.4848837209304</v>
          </cell>
          <cell r="AG16">
            <v>1300.6008139534886</v>
          </cell>
          <cell r="AH16">
            <v>1096.4828023255816</v>
          </cell>
          <cell r="AI16">
            <v>956.30100000000016</v>
          </cell>
        </row>
        <row r="17">
          <cell r="U17">
            <v>1014</v>
          </cell>
          <cell r="V17">
            <v>1237.584962962826</v>
          </cell>
          <cell r="W17">
            <v>1237.584962962826</v>
          </cell>
          <cell r="X17">
            <v>1244.9289421244862</v>
          </cell>
          <cell r="Y17">
            <v>1200.6472372641369</v>
          </cell>
          <cell r="Z17">
            <v>1538.4251356255554</v>
          </cell>
          <cell r="AA17">
            <v>1558.6509002694002</v>
          </cell>
          <cell r="AB17">
            <v>1600.0289210478777</v>
          </cell>
          <cell r="AC17">
            <v>1560.6390743236175</v>
          </cell>
          <cell r="AD17">
            <v>1449.9070012865925</v>
          </cell>
          <cell r="AE17">
            <v>1472.9974724335268</v>
          </cell>
          <cell r="AF17">
            <v>1091.6739767441863</v>
          </cell>
          <cell r="AG17">
            <v>1020.8824186046513</v>
          </cell>
          <cell r="AH17">
            <v>1085.7662790697675</v>
          </cell>
          <cell r="AI17">
            <v>1081.7337209302327</v>
          </cell>
        </row>
        <row r="18">
          <cell r="U18">
            <v>1015</v>
          </cell>
          <cell r="V18">
            <v>814.4665794590328</v>
          </cell>
          <cell r="W18">
            <v>814.4665794590328</v>
          </cell>
          <cell r="X18">
            <v>819.2997228523526</v>
          </cell>
          <cell r="Y18">
            <v>790.15750654432645</v>
          </cell>
          <cell r="Z18">
            <v>1012.4523935447828</v>
          </cell>
          <cell r="AA18">
            <v>1025.7631639883555</v>
          </cell>
          <cell r="AB18">
            <v>1052.9944378457478</v>
          </cell>
          <cell r="AC18">
            <v>1027.0716004753592</v>
          </cell>
          <cell r="AD18">
            <v>954.19775709335738</v>
          </cell>
          <cell r="AE18">
            <v>969.39381846769538</v>
          </cell>
          <cell r="AF18">
            <v>828.79151162790708</v>
          </cell>
          <cell r="AG18">
            <v>806.71325581395365</v>
          </cell>
          <cell r="AH18">
            <v>893.26203488372107</v>
          </cell>
          <cell r="AI18">
            <v>778.75754651162811</v>
          </cell>
        </row>
        <row r="19">
          <cell r="U19">
            <v>1016</v>
          </cell>
          <cell r="V19">
            <v>463.300106422346</v>
          </cell>
          <cell r="W19">
            <v>463.300106422346</v>
          </cell>
          <cell r="X19">
            <v>466.04938540438457</v>
          </cell>
          <cell r="Y19">
            <v>449.47216510166896</v>
          </cell>
          <cell r="Z19">
            <v>575.92209859416425</v>
          </cell>
          <cell r="AA19">
            <v>583.49377988668175</v>
          </cell>
          <cell r="AB19">
            <v>598.98398217899137</v>
          </cell>
          <cell r="AC19">
            <v>584.23806919082767</v>
          </cell>
          <cell r="AD19">
            <v>542.78460720014448</v>
          </cell>
          <cell r="AE19">
            <v>551.4287149259734</v>
          </cell>
          <cell r="AF19">
            <v>710.43593023255823</v>
          </cell>
          <cell r="AG19">
            <v>725.75965116279087</v>
          </cell>
          <cell r="AH19">
            <v>785.84476744186054</v>
          </cell>
          <cell r="AI19">
            <v>720.31569767441863</v>
          </cell>
        </row>
        <row r="20">
          <cell r="U20">
            <v>1017</v>
          </cell>
          <cell r="V20">
            <v>180.75723849053651</v>
          </cell>
          <cell r="W20">
            <v>180.75723849053651</v>
          </cell>
          <cell r="X20">
            <v>181.82987385095308</v>
          </cell>
          <cell r="Y20">
            <v>175.36224623284815</v>
          </cell>
          <cell r="Z20">
            <v>224.6968793757535</v>
          </cell>
          <cell r="AA20">
            <v>227.65098230427358</v>
          </cell>
          <cell r="AB20">
            <v>233.69450819862166</v>
          </cell>
          <cell r="AC20">
            <v>227.94136790399719</v>
          </cell>
          <cell r="AD20">
            <v>211.76823690005634</v>
          </cell>
          <cell r="AE20">
            <v>215.14074862642144</v>
          </cell>
          <cell r="AF20">
            <v>266.65290697674419</v>
          </cell>
          <cell r="AG20">
            <v>246.89337209302329</v>
          </cell>
          <cell r="AH20">
            <v>230.76313953488375</v>
          </cell>
          <cell r="AI20">
            <v>241.65104651162792</v>
          </cell>
        </row>
        <row r="21">
          <cell r="U21">
            <v>1018</v>
          </cell>
          <cell r="V21">
            <v>2327.514197128562</v>
          </cell>
          <cell r="W21">
            <v>2327.514197128562</v>
          </cell>
          <cell r="X21">
            <v>2341.3259484617865</v>
          </cell>
          <cell r="Y21">
            <v>2258.0457698720475</v>
          </cell>
          <cell r="Z21">
            <v>2893.3014310512995</v>
          </cell>
          <cell r="AA21">
            <v>2931.3398330723035</v>
          </cell>
          <cell r="AB21">
            <v>3009.1590807952416</v>
          </cell>
          <cell r="AC21">
            <v>2935.0789729908065</v>
          </cell>
          <cell r="AD21">
            <v>2726.8262228490016</v>
          </cell>
          <cell r="AE21">
            <v>2770.2522509773758</v>
          </cell>
          <cell r="AF21">
            <v>1944.197093023256</v>
          </cell>
          <cell r="AG21">
            <v>1668.9750000000004</v>
          </cell>
          <cell r="AH21">
            <v>1546.0827906976747</v>
          </cell>
          <cell r="AI21">
            <v>1610.5029069767445</v>
          </cell>
        </row>
        <row r="22">
          <cell r="U22">
            <v>1019</v>
          </cell>
          <cell r="V22">
            <v>24.811003609347154</v>
          </cell>
          <cell r="W22">
            <v>24.811003609347154</v>
          </cell>
          <cell r="X22">
            <v>24.958235111781303</v>
          </cell>
          <cell r="Y22">
            <v>24.070479061087287</v>
          </cell>
          <cell r="Z22">
            <v>30.842223148329069</v>
          </cell>
          <cell r="AA22">
            <v>31.247707648058974</v>
          </cell>
          <cell r="AB22">
            <v>32.077250874266781</v>
          </cell>
          <cell r="AC22">
            <v>31.287566401285183</v>
          </cell>
          <cell r="AD22">
            <v>29.067618724145664</v>
          </cell>
          <cell r="AE22">
            <v>29.530534629003277</v>
          </cell>
          <cell r="AF22">
            <v>12.904186046511629</v>
          </cell>
          <cell r="AG22">
            <v>15.72697674418605</v>
          </cell>
          <cell r="AH22">
            <v>11.291162790697676</v>
          </cell>
          <cell r="AI22">
            <v>9.3756976744186069</v>
          </cell>
        </row>
        <row r="23">
          <cell r="U23">
            <v>1020</v>
          </cell>
          <cell r="V23">
            <v>156.61189595363524</v>
          </cell>
          <cell r="W23">
            <v>156.61189595363524</v>
          </cell>
          <cell r="X23">
            <v>157.54124992509759</v>
          </cell>
          <cell r="Y23">
            <v>151.93756051242417</v>
          </cell>
          <cell r="Z23">
            <v>194.68213050701374</v>
          </cell>
          <cell r="AA23">
            <v>197.24162778823572</v>
          </cell>
          <cell r="AB23">
            <v>202.47786649415224</v>
          </cell>
          <cell r="AC23">
            <v>197.49322401591724</v>
          </cell>
          <cell r="AD23">
            <v>183.48048111729022</v>
          </cell>
          <cell r="AE23">
            <v>186.40249663380604</v>
          </cell>
          <cell r="AF23">
            <v>114.82709302325583</v>
          </cell>
          <cell r="AG23">
            <v>146.38186046511632</v>
          </cell>
          <cell r="AH23">
            <v>130.15081395348838</v>
          </cell>
          <cell r="AI23">
            <v>110.9961627906977</v>
          </cell>
        </row>
        <row r="24">
          <cell r="U24">
            <v>1021</v>
          </cell>
          <cell r="V24">
            <v>705.84279536445172</v>
          </cell>
          <cell r="W24">
            <v>705.84279536445172</v>
          </cell>
          <cell r="X24">
            <v>710.03135205809042</v>
          </cell>
          <cell r="Y24">
            <v>684.77577504517592</v>
          </cell>
          <cell r="Z24">
            <v>877.42363610270786</v>
          </cell>
          <cell r="AA24">
            <v>888.95917562673139</v>
          </cell>
          <cell r="AB24">
            <v>912.55866877426263</v>
          </cell>
          <cell r="AC24">
            <v>890.09310854778141</v>
          </cell>
          <cell r="AD24">
            <v>826.93830438642681</v>
          </cell>
          <cell r="AE24">
            <v>840.10769734803466</v>
          </cell>
          <cell r="AF24">
            <v>1291.4267441860468</v>
          </cell>
          <cell r="AG24">
            <v>1239.7293488372095</v>
          </cell>
          <cell r="AH24">
            <v>1361.8956976744187</v>
          </cell>
          <cell r="AI24">
            <v>1359.3753488372095</v>
          </cell>
        </row>
        <row r="25">
          <cell r="U25">
            <v>1022</v>
          </cell>
          <cell r="V25">
            <v>42.360250064739056</v>
          </cell>
          <cell r="W25">
            <v>42.360250064739056</v>
          </cell>
          <cell r="X25">
            <v>42.611620922553449</v>
          </cell>
          <cell r="Y25">
            <v>41.095939860392932</v>
          </cell>
          <cell r="Z25">
            <v>52.65745415568378</v>
          </cell>
          <cell r="AA25">
            <v>53.349744764978738</v>
          </cell>
          <cell r="AB25">
            <v>54.76603807801645</v>
          </cell>
          <cell r="AC25">
            <v>53.417796294877135</v>
          </cell>
          <cell r="AD25">
            <v>49.62764172415114</v>
          </cell>
          <cell r="AE25">
            <v>50.417985951956815</v>
          </cell>
          <cell r="AF25">
            <v>114.92790697674421</v>
          </cell>
          <cell r="AG25">
            <v>158.07627906976748</v>
          </cell>
          <cell r="AH25">
            <v>177.02930232558143</v>
          </cell>
          <cell r="AI25">
            <v>160.49581395348838</v>
          </cell>
        </row>
        <row r="26">
          <cell r="U26">
            <v>1023</v>
          </cell>
          <cell r="V26">
            <v>587.83924161267873</v>
          </cell>
          <cell r="W26">
            <v>587.83924161267873</v>
          </cell>
          <cell r="X26">
            <v>591.32755091669162</v>
          </cell>
          <cell r="Y26">
            <v>570.29422829122427</v>
          </cell>
          <cell r="Z26">
            <v>730.73501381187464</v>
          </cell>
          <cell r="AA26">
            <v>740.34202949571932</v>
          </cell>
          <cell r="AB26">
            <v>759.99613412835981</v>
          </cell>
          <cell r="AC26">
            <v>741.2863902977665</v>
          </cell>
          <cell r="AD26">
            <v>688.68987386914876</v>
          </cell>
          <cell r="AE26">
            <v>699.65759362472647</v>
          </cell>
          <cell r="AF26">
            <v>636.84174418604664</v>
          </cell>
          <cell r="AG26">
            <v>611.58784883720944</v>
          </cell>
          <cell r="AH26">
            <v>561.51355813953489</v>
          </cell>
          <cell r="AI26">
            <v>505.27953488372094</v>
          </cell>
        </row>
        <row r="27">
          <cell r="U27">
            <v>1024</v>
          </cell>
          <cell r="V27">
            <v>1434.0760086202658</v>
          </cell>
          <cell r="W27">
            <v>1434.0760086202658</v>
          </cell>
          <cell r="X27">
            <v>1442.5859894609596</v>
          </cell>
          <cell r="Y27">
            <v>1391.2736897308455</v>
          </cell>
          <cell r="Z27">
            <v>1782.6804979734204</v>
          </cell>
          <cell r="AA27">
            <v>1806.1175020578091</v>
          </cell>
          <cell r="AB27">
            <v>1854.0651005326201</v>
          </cell>
          <cell r="AC27">
            <v>1808.4213379942837</v>
          </cell>
          <cell r="AD27">
            <v>1680.1083622556196</v>
          </cell>
          <cell r="AE27">
            <v>1706.8649015563894</v>
          </cell>
          <cell r="AF27">
            <v>1234.6684883720932</v>
          </cell>
          <cell r="AG27">
            <v>720.9205813953489</v>
          </cell>
          <cell r="AH27">
            <v>662.25694186046519</v>
          </cell>
          <cell r="AI27">
            <v>669.3038372093024</v>
          </cell>
        </row>
        <row r="28">
          <cell r="U28">
            <v>1025</v>
          </cell>
          <cell r="V28">
            <v>2505.1246741857171</v>
          </cell>
          <cell r="W28">
            <v>2505.1246741857171</v>
          </cell>
          <cell r="X28">
            <v>2519.9903876156354</v>
          </cell>
          <cell r="Y28">
            <v>2430.3551748581231</v>
          </cell>
          <cell r="Z28">
            <v>3114.0866138326301</v>
          </cell>
          <cell r="AA28">
            <v>3155.02769147975</v>
          </cell>
          <cell r="AB28">
            <v>3238.7852547366388</v>
          </cell>
          <cell r="AC28">
            <v>3159.0521617414697</v>
          </cell>
          <cell r="AD28">
            <v>2934.9078349352635</v>
          </cell>
          <cell r="AE28">
            <v>2981.6476635045092</v>
          </cell>
          <cell r="AF28">
            <v>3363.0123488372096</v>
          </cell>
          <cell r="AG28">
            <v>3318.7651046511637</v>
          </cell>
          <cell r="AH28">
            <v>3142.1995465116288</v>
          </cell>
          <cell r="AI28">
            <v>2964.5250348837217</v>
          </cell>
        </row>
        <row r="29">
          <cell r="U29">
            <v>1026</v>
          </cell>
          <cell r="V29">
            <v>421.48448814415354</v>
          </cell>
          <cell r="W29">
            <v>421.48448814415354</v>
          </cell>
          <cell r="X29">
            <v>423.98562817940677</v>
          </cell>
          <cell r="Y29">
            <v>408.90460161090965</v>
          </cell>
          <cell r="Z29">
            <v>523.9416688490536</v>
          </cell>
          <cell r="AA29">
            <v>530.82996041153854</v>
          </cell>
          <cell r="AB29">
            <v>544.92207887626364</v>
          </cell>
          <cell r="AC29">
            <v>531.50707313402756</v>
          </cell>
          <cell r="AD29">
            <v>493.79503515530376</v>
          </cell>
          <cell r="AE29">
            <v>501.65896022197029</v>
          </cell>
          <cell r="AF29">
            <v>463.94581395348843</v>
          </cell>
          <cell r="AG29">
            <v>412.24841860465119</v>
          </cell>
          <cell r="AH29">
            <v>449.84194186046517</v>
          </cell>
          <cell r="AI29">
            <v>405.37290697674428</v>
          </cell>
        </row>
        <row r="30">
          <cell r="U30">
            <v>1027</v>
          </cell>
          <cell r="V30">
            <v>3127.8808647803316</v>
          </cell>
          <cell r="W30">
            <v>3127.8808647803316</v>
          </cell>
          <cell r="X30">
            <v>3146.4420889213466</v>
          </cell>
          <cell r="Y30">
            <v>3034.5241992914139</v>
          </cell>
          <cell r="Z30">
            <v>3888.2264148556901</v>
          </cell>
          <cell r="AA30">
            <v>3939.3451534460301</v>
          </cell>
          <cell r="AB30">
            <v>4043.9242516807349</v>
          </cell>
          <cell r="AC30">
            <v>3944.3700784137282</v>
          </cell>
          <cell r="AD30">
            <v>3664.50506491132</v>
          </cell>
          <cell r="AE30">
            <v>3722.8640826924911</v>
          </cell>
          <cell r="AF30">
            <v>5075.1558837209313</v>
          </cell>
          <cell r="AG30">
            <v>4940.0147790697683</v>
          </cell>
          <cell r="AH30">
            <v>5250.0781744186052</v>
          </cell>
          <cell r="AI30">
            <v>5049.9322325581397</v>
          </cell>
        </row>
        <row r="31">
          <cell r="U31">
            <v>1028</v>
          </cell>
          <cell r="V31">
            <v>1616.8907449710896</v>
          </cell>
          <cell r="W31">
            <v>1616.8907449710896</v>
          </cell>
          <cell r="X31">
            <v>1626.4855706138649</v>
          </cell>
          <cell r="Y31">
            <v>1568.6320244711985</v>
          </cell>
          <cell r="Z31">
            <v>2009.9350251224498</v>
          </cell>
          <cell r="AA31">
            <v>2036.3597576792386</v>
          </cell>
          <cell r="AB31">
            <v>2090.4196734378879</v>
          </cell>
          <cell r="AC31">
            <v>2038.9572845754606</v>
          </cell>
          <cell r="AD31">
            <v>1894.2870846108488</v>
          </cell>
          <cell r="AE31">
            <v>1924.4545237861919</v>
          </cell>
          <cell r="AF31">
            <v>2188.7717441860468</v>
          </cell>
          <cell r="AG31">
            <v>1961.7387209302328</v>
          </cell>
          <cell r="AH31">
            <v>1896.8548604651166</v>
          </cell>
          <cell r="AI31">
            <v>2172.7423255813956</v>
          </cell>
        </row>
        <row r="32">
          <cell r="U32">
            <v>1029</v>
          </cell>
          <cell r="V32">
            <v>557.15831763721781</v>
          </cell>
          <cell r="W32">
            <v>557.15831763721781</v>
          </cell>
          <cell r="X32">
            <v>560.46456261992796</v>
          </cell>
          <cell r="Y32">
            <v>540.52902613519677</v>
          </cell>
          <cell r="Z32">
            <v>692.59597201625786</v>
          </cell>
          <cell r="AA32">
            <v>701.70157150165608</v>
          </cell>
          <cell r="AB32">
            <v>720.32987512042496</v>
          </cell>
          <cell r="AC32">
            <v>702.59664355276254</v>
          </cell>
          <cell r="AD32">
            <v>652.74528193465642</v>
          </cell>
          <cell r="AE32">
            <v>663.14056665666624</v>
          </cell>
          <cell r="AF32">
            <v>890.38883720930244</v>
          </cell>
          <cell r="AG32">
            <v>611.69874418604661</v>
          </cell>
          <cell r="AH32">
            <v>88.010581395348851</v>
          </cell>
          <cell r="AI32">
            <v>80.852790697674436</v>
          </cell>
        </row>
        <row r="33">
          <cell r="U33">
            <v>1030</v>
          </cell>
          <cell r="V33">
            <v>801.81901908256054</v>
          </cell>
          <cell r="W33">
            <v>801.81901908256054</v>
          </cell>
          <cell r="X33">
            <v>806.57711031976169</v>
          </cell>
          <cell r="Y33">
            <v>777.88743307172342</v>
          </cell>
          <cell r="Z33">
            <v>996.73038223258584</v>
          </cell>
          <cell r="AA33">
            <v>1009.8344544799548</v>
          </cell>
          <cell r="AB33">
            <v>1036.6428636195972</v>
          </cell>
          <cell r="AC33">
            <v>1011.1225727244603</v>
          </cell>
          <cell r="AD33">
            <v>939.38036120714651</v>
          </cell>
          <cell r="AE33">
            <v>954.34044837632553</v>
          </cell>
          <cell r="AF33">
            <v>1029.0080232558141</v>
          </cell>
          <cell r="AG33">
            <v>1033.1413953488372</v>
          </cell>
          <cell r="AH33">
            <v>907.44655813953511</v>
          </cell>
          <cell r="AI33">
            <v>683.66982558139546</v>
          </cell>
        </row>
        <row r="34">
          <cell r="U34">
            <v>1031</v>
          </cell>
          <cell r="V34">
            <v>1649.3871082350395</v>
          </cell>
          <cell r="W34">
            <v>1649.3871082350395</v>
          </cell>
          <cell r="X34">
            <v>1659.1747712358808</v>
          </cell>
          <cell r="Y34">
            <v>1600.1584811926712</v>
          </cell>
          <cell r="Z34">
            <v>2050.33081495331</v>
          </cell>
          <cell r="AA34">
            <v>2077.286633306087</v>
          </cell>
          <cell r="AB34">
            <v>2132.4330483634521</v>
          </cell>
          <cell r="AC34">
            <v>2079.9363654473877</v>
          </cell>
          <cell r="AD34">
            <v>1932.3585754763765</v>
          </cell>
          <cell r="AE34">
            <v>1963.1323215807645</v>
          </cell>
          <cell r="AF34">
            <v>1967.6665813953489</v>
          </cell>
          <cell r="AG34">
            <v>1901.0991279069769</v>
          </cell>
          <cell r="AH34">
            <v>1829.9748837209306</v>
          </cell>
          <cell r="AI34">
            <v>1786.1208139534886</v>
          </cell>
        </row>
        <row r="35">
          <cell r="U35">
            <v>1032</v>
          </cell>
          <cell r="V35">
            <v>92.708432998828897</v>
          </cell>
          <cell r="W35">
            <v>92.708432998828897</v>
          </cell>
          <cell r="X35">
            <v>93.258576076216968</v>
          </cell>
          <cell r="Y35">
            <v>89.941399808745686</v>
          </cell>
          <cell r="Z35">
            <v>115.24459966643936</v>
          </cell>
          <cell r="AA35">
            <v>116.75972711421062</v>
          </cell>
          <cell r="AB35">
            <v>119.85938619360172</v>
          </cell>
          <cell r="AC35">
            <v>116.90866274821684</v>
          </cell>
          <cell r="AD35">
            <v>108.61363874485649</v>
          </cell>
          <cell r="AE35">
            <v>110.34336354056836</v>
          </cell>
          <cell r="AF35">
            <v>156.86651162790699</v>
          </cell>
          <cell r="AG35">
            <v>143.10540697674421</v>
          </cell>
          <cell r="AH35">
            <v>156.96732558139536</v>
          </cell>
          <cell r="AI35">
            <v>143.76069767441862</v>
          </cell>
        </row>
        <row r="36">
          <cell r="U36">
            <v>1033</v>
          </cell>
          <cell r="V36">
            <v>3147.8506969537079</v>
          </cell>
          <cell r="W36">
            <v>3147.8506969537079</v>
          </cell>
          <cell r="X36">
            <v>3166.5304244991212</v>
          </cell>
          <cell r="Y36">
            <v>3053.8979995113132</v>
          </cell>
          <cell r="Z36">
            <v>3913.0506432433694</v>
          </cell>
          <cell r="AA36">
            <v>3964.4957474066632</v>
          </cell>
          <cell r="AB36">
            <v>4069.7425267746567</v>
          </cell>
          <cell r="AC36">
            <v>3969.5527538098841</v>
          </cell>
          <cell r="AD36">
            <v>3687.9009531527049</v>
          </cell>
          <cell r="AE36">
            <v>3746.6325617841276</v>
          </cell>
          <cell r="AF36">
            <v>3353.3543720930238</v>
          </cell>
          <cell r="AG36">
            <v>3024.1161627906986</v>
          </cell>
          <cell r="AH36">
            <v>3468.9678139534885</v>
          </cell>
          <cell r="AI36">
            <v>3560.85973255814</v>
          </cell>
        </row>
        <row r="37">
          <cell r="U37">
            <v>1034</v>
          </cell>
          <cell r="V37">
            <v>1084.36188701437</v>
          </cell>
          <cell r="W37">
            <v>1084.36188701437</v>
          </cell>
          <cell r="X37">
            <v>1090.7966218731931</v>
          </cell>
          <cell r="Y37">
            <v>1051.9973519405444</v>
          </cell>
          <cell r="Z37">
            <v>1347.9556014509967</v>
          </cell>
          <cell r="AA37">
            <v>1365.6772520623631</v>
          </cell>
          <cell r="AB37">
            <v>1401.932337599967</v>
          </cell>
          <cell r="AC37">
            <v>1367.4192740112908</v>
          </cell>
          <cell r="AD37">
            <v>1270.3967315072346</v>
          </cell>
          <cell r="AE37">
            <v>1290.6284146758774</v>
          </cell>
          <cell r="AF37">
            <v>665.4729069767443</v>
          </cell>
          <cell r="AG37">
            <v>682.71209302325599</v>
          </cell>
          <cell r="AH37">
            <v>585.6282558139535</v>
          </cell>
          <cell r="AI37">
            <v>738.26058139534894</v>
          </cell>
        </row>
        <row r="38">
          <cell r="U38">
            <v>1035</v>
          </cell>
          <cell r="V38">
            <v>2421.0819380572757</v>
          </cell>
          <cell r="W38">
            <v>2421.0819380572757</v>
          </cell>
          <cell r="X38">
            <v>2435.4489317052899</v>
          </cell>
          <cell r="Y38">
            <v>2348.8208301751038</v>
          </cell>
          <cell r="Z38">
            <v>3009.6142247877542</v>
          </cell>
          <cell r="AA38">
            <v>3049.181797866032</v>
          </cell>
          <cell r="AB38">
            <v>3130.1294351898541</v>
          </cell>
          <cell r="AC38">
            <v>3053.071253892434</v>
          </cell>
          <cell r="AD38">
            <v>2836.4465937545478</v>
          </cell>
          <cell r="AE38">
            <v>2881.6183793758269</v>
          </cell>
          <cell r="AF38">
            <v>3091.7421627906983</v>
          </cell>
          <cell r="AG38">
            <v>2903.5023488372099</v>
          </cell>
          <cell r="AH38">
            <v>2702.3583488372096</v>
          </cell>
          <cell r="AI38">
            <v>2619.0053720930237</v>
          </cell>
        </row>
        <row r="39">
          <cell r="U39">
            <v>1036</v>
          </cell>
          <cell r="V39">
            <v>165.32600453838157</v>
          </cell>
          <cell r="W39">
            <v>165.32600453838157</v>
          </cell>
          <cell r="X39">
            <v>166.30706908630859</v>
          </cell>
          <cell r="Y39">
            <v>160.39158242656214</v>
          </cell>
          <cell r="Z39">
            <v>205.51452107618297</v>
          </cell>
          <cell r="AA39">
            <v>208.21643242560276</v>
          </cell>
          <cell r="AB39">
            <v>213.74402289877278</v>
          </cell>
          <cell r="AC39">
            <v>208.48202782514906</v>
          </cell>
          <cell r="AD39">
            <v>193.68959598625841</v>
          </cell>
          <cell r="AE39">
            <v>196.77419660106577</v>
          </cell>
          <cell r="AF39">
            <v>215.38901162790702</v>
          </cell>
          <cell r="AG39">
            <v>203.4425581395349</v>
          </cell>
          <cell r="AH39">
            <v>176.42441860465118</v>
          </cell>
          <cell r="AI39">
            <v>192.45383720930235</v>
          </cell>
        </row>
        <row r="40">
          <cell r="U40">
            <v>1037</v>
          </cell>
          <cell r="V40">
            <v>657.85468350539736</v>
          </cell>
          <cell r="W40">
            <v>657.85468350539736</v>
          </cell>
          <cell r="X40">
            <v>661.75847292725484</v>
          </cell>
          <cell r="Y40">
            <v>638.21994603190217</v>
          </cell>
          <cell r="Z40">
            <v>817.77026303776893</v>
          </cell>
          <cell r="AA40">
            <v>828.52153620011984</v>
          </cell>
          <cell r="AB40">
            <v>850.51657135159542</v>
          </cell>
          <cell r="AC40">
            <v>829.57837645944187</v>
          </cell>
          <cell r="AD40">
            <v>770.71727597606696</v>
          </cell>
          <cell r="AE40">
            <v>782.99132183388929</v>
          </cell>
          <cell r="AF40">
            <v>837.15906976744202</v>
          </cell>
          <cell r="AG40">
            <v>792.90174418604659</v>
          </cell>
          <cell r="AH40">
            <v>858.73325581395363</v>
          </cell>
          <cell r="AI40">
            <v>739.47034883720937</v>
          </cell>
        </row>
        <row r="41">
          <cell r="U41">
            <v>1038</v>
          </cell>
          <cell r="V41">
            <v>354.43426375596658</v>
          </cell>
          <cell r="W41">
            <v>354.43426375596658</v>
          </cell>
          <cell r="X41">
            <v>356.53751963342216</v>
          </cell>
          <cell r="Y41">
            <v>343.85559966045918</v>
          </cell>
          <cell r="Z41">
            <v>440.59244141405696</v>
          </cell>
          <cell r="AA41">
            <v>446.38493584068641</v>
          </cell>
          <cell r="AB41">
            <v>458.2352643184891</v>
          </cell>
          <cell r="AC41">
            <v>446.95433271299345</v>
          </cell>
          <cell r="AD41">
            <v>415.24156796907596</v>
          </cell>
          <cell r="AE41">
            <v>421.85449102944438</v>
          </cell>
          <cell r="AF41">
            <v>292.76372093023264</v>
          </cell>
          <cell r="AG41">
            <v>297.45156976744187</v>
          </cell>
          <cell r="AH41">
            <v>245.58279069767445</v>
          </cell>
          <cell r="AI41">
            <v>265.84639534883723</v>
          </cell>
        </row>
        <row r="42">
          <cell r="U42">
            <v>1039</v>
          </cell>
          <cell r="V42">
            <v>839.70118556902719</v>
          </cell>
          <cell r="W42">
            <v>839.70118556902719</v>
          </cell>
          <cell r="X42">
            <v>844.68407417335936</v>
          </cell>
          <cell r="Y42">
            <v>814.63894500401761</v>
          </cell>
          <cell r="Z42">
            <v>1043.8211912346687</v>
          </cell>
          <cell r="AA42">
            <v>1057.5443690840643</v>
          </cell>
          <cell r="AB42">
            <v>1085.6193491007946</v>
          </cell>
          <cell r="AC42">
            <v>1058.8933448395931</v>
          </cell>
          <cell r="AD42">
            <v>983.76165223474436</v>
          </cell>
          <cell r="AE42">
            <v>999.42853295621831</v>
          </cell>
          <cell r="AF42">
            <v>1294.0479069767443</v>
          </cell>
          <cell r="AG42">
            <v>1229.1237209302328</v>
          </cell>
          <cell r="AH42">
            <v>1330.3409302325583</v>
          </cell>
          <cell r="AI42">
            <v>1201.299069767442</v>
          </cell>
        </row>
        <row r="43">
          <cell r="U43">
            <v>1040</v>
          </cell>
          <cell r="V43">
            <v>160.48483310241136</v>
          </cell>
          <cell r="W43">
            <v>160.48483310241136</v>
          </cell>
          <cell r="X43">
            <v>161.43716955230246</v>
          </cell>
          <cell r="Y43">
            <v>155.69490358537436</v>
          </cell>
          <cell r="Z43">
            <v>199.49652631553337</v>
          </cell>
          <cell r="AA43">
            <v>202.11931873817659</v>
          </cell>
          <cell r="AB43">
            <v>207.48504711842801</v>
          </cell>
          <cell r="AC43">
            <v>202.37713682002021</v>
          </cell>
          <cell r="AD43">
            <v>188.01786550349829</v>
          </cell>
          <cell r="AE43">
            <v>191.01214106369926</v>
          </cell>
          <cell r="AF43">
            <v>284.09372093023256</v>
          </cell>
          <cell r="AG43">
            <v>265.74558139534889</v>
          </cell>
          <cell r="AH43">
            <v>304.1556976744186</v>
          </cell>
          <cell r="AI43">
            <v>291.75558139534888</v>
          </cell>
        </row>
        <row r="44">
          <cell r="U44">
            <v>1041</v>
          </cell>
          <cell r="V44">
            <v>4169.9430163729112</v>
          </cell>
          <cell r="W44">
            <v>4169.9430163729112</v>
          </cell>
          <cell r="X44">
            <v>4194.6879636161611</v>
          </cell>
          <cell r="Y44">
            <v>4045.4843198570802</v>
          </cell>
          <cell r="Z44">
            <v>5183.5997870855108</v>
          </cell>
          <cell r="AA44">
            <v>5251.7488746645076</v>
          </cell>
          <cell r="AB44">
            <v>5391.1687883999393</v>
          </cell>
          <cell r="AC44">
            <v>5258.447867267706</v>
          </cell>
          <cell r="AD44">
            <v>4885.3450513254384</v>
          </cell>
          <cell r="AE44">
            <v>4963.1465371106287</v>
          </cell>
          <cell r="AF44">
            <v>6023.0288372093037</v>
          </cell>
          <cell r="AG44">
            <v>5967.7323837209315</v>
          </cell>
          <cell r="AH44">
            <v>6337.9817093023257</v>
          </cell>
          <cell r="AI44">
            <v>6054.3214883720939</v>
          </cell>
        </row>
        <row r="45">
          <cell r="U45">
            <v>1042</v>
          </cell>
          <cell r="V45">
            <v>177.6709917001055</v>
          </cell>
          <cell r="W45">
            <v>177.6709917001055</v>
          </cell>
          <cell r="X45">
            <v>178.72531289802416</v>
          </cell>
          <cell r="Y45">
            <v>172.36811347159093</v>
          </cell>
          <cell r="Z45">
            <v>220.86040771583939</v>
          </cell>
          <cell r="AA45">
            <v>223.76407232853938</v>
          </cell>
          <cell r="AB45">
            <v>229.70441113865186</v>
          </cell>
          <cell r="AC45">
            <v>224.04949988822753</v>
          </cell>
          <cell r="AD45">
            <v>208.15250871729677</v>
          </cell>
          <cell r="AE45">
            <v>211.46743822135028</v>
          </cell>
          <cell r="AF45">
            <v>214.63290697674421</v>
          </cell>
          <cell r="AG45">
            <v>260.70488372093024</v>
          </cell>
          <cell r="AH45">
            <v>288.12627906976746</v>
          </cell>
          <cell r="AI45">
            <v>288.93279069767448</v>
          </cell>
        </row>
        <row r="46">
          <cell r="U46">
            <v>1043</v>
          </cell>
          <cell r="V46">
            <v>187.35333457204584</v>
          </cell>
          <cell r="W46">
            <v>187.35333457204584</v>
          </cell>
          <cell r="X46">
            <v>188.46511196603637</v>
          </cell>
          <cell r="Y46">
            <v>181.76147115396645</v>
          </cell>
          <cell r="Z46">
            <v>232.8963972371385</v>
          </cell>
          <cell r="AA46">
            <v>235.95829970339167</v>
          </cell>
          <cell r="AB46">
            <v>242.22236269934132</v>
          </cell>
          <cell r="AC46">
            <v>236.25928189848514</v>
          </cell>
          <cell r="AD46">
            <v>219.49596968281702</v>
          </cell>
          <cell r="AE46">
            <v>222.99154929608326</v>
          </cell>
          <cell r="AF46">
            <v>379.37298837209306</v>
          </cell>
          <cell r="AG46">
            <v>342.81784883720934</v>
          </cell>
          <cell r="AH46">
            <v>310.71868604651166</v>
          </cell>
          <cell r="AI46">
            <v>327.24209302325585</v>
          </cell>
        </row>
        <row r="47">
          <cell r="U47">
            <v>1044</v>
          </cell>
          <cell r="V47">
            <v>481.63604323608297</v>
          </cell>
          <cell r="W47">
            <v>481.63604323608297</v>
          </cell>
          <cell r="X47">
            <v>484.49412988943266</v>
          </cell>
          <cell r="Y47">
            <v>467.26083621266764</v>
          </cell>
          <cell r="Z47">
            <v>598.71525375012459</v>
          </cell>
          <cell r="AA47">
            <v>606.58659797780831</v>
          </cell>
          <cell r="AB47">
            <v>622.68985294704703</v>
          </cell>
          <cell r="AC47">
            <v>607.36034387275311</v>
          </cell>
          <cell r="AD47">
            <v>564.26628640359843</v>
          </cell>
          <cell r="AE47">
            <v>573.25250027374898</v>
          </cell>
          <cell r="AF47">
            <v>824.25488372093025</v>
          </cell>
          <cell r="AG47">
            <v>858.63244186046529</v>
          </cell>
          <cell r="AH47">
            <v>787.05453488372098</v>
          </cell>
          <cell r="AI47">
            <v>699.85046511627911</v>
          </cell>
        </row>
        <row r="48">
          <cell r="U48">
            <v>1045</v>
          </cell>
          <cell r="V48">
            <v>324.05591299525372</v>
          </cell>
          <cell r="W48">
            <v>324.05591299525372</v>
          </cell>
          <cell r="X48">
            <v>325.97890005753379</v>
          </cell>
          <cell r="Y48">
            <v>314.38393993200589</v>
          </cell>
          <cell r="Z48">
            <v>402.82952429098088</v>
          </cell>
          <cell r="AA48">
            <v>408.12554745208735</v>
          </cell>
          <cell r="AB48">
            <v>418.96019129682583</v>
          </cell>
          <cell r="AC48">
            <v>408.64614165581008</v>
          </cell>
          <cell r="AD48">
            <v>379.65145918975611</v>
          </cell>
          <cell r="AE48">
            <v>385.69759253246957</v>
          </cell>
          <cell r="AF48">
            <v>511.06625581395355</v>
          </cell>
          <cell r="AG48">
            <v>564.15488372093034</v>
          </cell>
          <cell r="AH48">
            <v>610.02523255813958</v>
          </cell>
          <cell r="AI48">
            <v>573.57090697674425</v>
          </cell>
        </row>
        <row r="49">
          <cell r="U49">
            <v>1046</v>
          </cell>
          <cell r="V49">
            <v>408.59486919588295</v>
          </cell>
          <cell r="W49">
            <v>408.59486919588295</v>
          </cell>
          <cell r="X49">
            <v>411.01952067011553</v>
          </cell>
          <cell r="Y49">
            <v>396.39969419624731</v>
          </cell>
          <cell r="Z49">
            <v>507.91875779882412</v>
          </cell>
          <cell r="AA49">
            <v>514.59639521876636</v>
          </cell>
          <cell r="AB49">
            <v>528.25755586109585</v>
          </cell>
          <cell r="AC49">
            <v>515.25280083287214</v>
          </cell>
          <cell r="AD49">
            <v>478.69405274495494</v>
          </cell>
          <cell r="AE49">
            <v>486.31748735373208</v>
          </cell>
          <cell r="AF49">
            <v>350.22767441860469</v>
          </cell>
          <cell r="AG49">
            <v>414.04290697674429</v>
          </cell>
          <cell r="AH49">
            <v>401.23953488372098</v>
          </cell>
          <cell r="AI49">
            <v>286.21081395348841</v>
          </cell>
        </row>
        <row r="50">
          <cell r="U50">
            <v>1047</v>
          </cell>
          <cell r="V50">
            <v>6474.8247370383151</v>
          </cell>
          <cell r="W50">
            <v>6474.8247370383151</v>
          </cell>
          <cell r="X50">
            <v>6513.2471317564696</v>
          </cell>
          <cell r="Y50">
            <v>6281.5731161465746</v>
          </cell>
          <cell r="Z50">
            <v>8048.7670926307746</v>
          </cell>
          <cell r="AA50">
            <v>8154.5847012480945</v>
          </cell>
          <cell r="AB50">
            <v>8371.0671574220705</v>
          </cell>
          <cell r="AC50">
            <v>8164.986474809536</v>
          </cell>
          <cell r="AD50">
            <v>7585.6559341675365</v>
          </cell>
          <cell r="AE50">
            <v>7706.4611784508179</v>
          </cell>
          <cell r="AF50">
            <v>7935.6812441860484</v>
          </cell>
          <cell r="AG50">
            <v>7740.8683604651178</v>
          </cell>
          <cell r="AH50">
            <v>7723.2057558139541</v>
          </cell>
          <cell r="AI50">
            <v>7326.2004069767463</v>
          </cell>
        </row>
        <row r="51">
          <cell r="U51">
            <v>1048</v>
          </cell>
          <cell r="V51">
            <v>2780.224241034723</v>
          </cell>
          <cell r="W51">
            <v>2780.224241034723</v>
          </cell>
          <cell r="X51">
            <v>2796.7224286355327</v>
          </cell>
          <cell r="Y51">
            <v>2697.243950008618</v>
          </cell>
          <cell r="Z51">
            <v>3456.0591661065428</v>
          </cell>
          <cell r="AA51">
            <v>3501.4961767677405</v>
          </cell>
          <cell r="AB51">
            <v>3594.4515534547281</v>
          </cell>
          <cell r="AC51">
            <v>3505.9625931079145</v>
          </cell>
          <cell r="AD51">
            <v>3257.2039196181081</v>
          </cell>
          <cell r="AE51">
            <v>3309.07646941536</v>
          </cell>
          <cell r="AF51">
            <v>1776.1402325581398</v>
          </cell>
          <cell r="AG51">
            <v>1579.6034302325584</v>
          </cell>
          <cell r="AH51">
            <v>1784.7598255813957</v>
          </cell>
          <cell r="AI51">
            <v>1506.7653488372093</v>
          </cell>
        </row>
        <row r="52">
          <cell r="U52">
            <v>1049</v>
          </cell>
          <cell r="V52">
            <v>1888.5409771719662</v>
          </cell>
          <cell r="W52">
            <v>1888.5409771719662</v>
          </cell>
          <cell r="X52">
            <v>1899.7478082157829</v>
          </cell>
          <cell r="Y52">
            <v>1832.1744159473469</v>
          </cell>
          <cell r="Z52">
            <v>2347.6197561293993</v>
          </cell>
          <cell r="AA52">
            <v>2378.4840494649379</v>
          </cell>
          <cell r="AB52">
            <v>2441.6264519124825</v>
          </cell>
          <cell r="AC52">
            <v>2381.5179811007515</v>
          </cell>
          <cell r="AD52">
            <v>2212.542061324727</v>
          </cell>
          <cell r="AE52">
            <v>2247.777865126669</v>
          </cell>
          <cell r="AF52">
            <v>3446.9298837209303</v>
          </cell>
          <cell r="AG52">
            <v>3618.1119767441869</v>
          </cell>
          <cell r="AH52">
            <v>3481.8115116279073</v>
          </cell>
          <cell r="AI52">
            <v>3568.5115116279076</v>
          </cell>
        </row>
        <row r="53">
          <cell r="U53">
            <v>1050</v>
          </cell>
          <cell r="V53">
            <v>1064.5130841268924</v>
          </cell>
          <cell r="W53">
            <v>1064.5130841268924</v>
          </cell>
          <cell r="X53">
            <v>1070.8300337837679</v>
          </cell>
          <cell r="Y53">
            <v>1032.7409686916744</v>
          </cell>
          <cell r="Z53">
            <v>1323.2818229323332</v>
          </cell>
          <cell r="AA53">
            <v>1340.6790859439157</v>
          </cell>
          <cell r="AB53">
            <v>1376.2705369005535</v>
          </cell>
          <cell r="AC53">
            <v>1342.3892208902623</v>
          </cell>
          <cell r="AD53">
            <v>1247.1426365279181</v>
          </cell>
          <cell r="AE53">
            <v>1267.0039869726747</v>
          </cell>
          <cell r="AF53">
            <v>1413.9156976744187</v>
          </cell>
          <cell r="AG53">
            <v>1443.1013372093025</v>
          </cell>
          <cell r="AH53">
            <v>1459.0803488372096</v>
          </cell>
          <cell r="AI53">
            <v>1544.7722093023258</v>
          </cell>
        </row>
        <row r="54">
          <cell r="U54">
            <v>1051</v>
          </cell>
          <cell r="V54">
            <v>2188.0884597726208</v>
          </cell>
          <cell r="W54">
            <v>2188.0884597726208</v>
          </cell>
          <cell r="X54">
            <v>2201.0728418824106</v>
          </cell>
          <cell r="Y54">
            <v>2122.78141924584</v>
          </cell>
          <cell r="Z54">
            <v>2719.9831819445917</v>
          </cell>
          <cell r="AA54">
            <v>2755.7429588744303</v>
          </cell>
          <cell r="AB54">
            <v>2828.9005783213129</v>
          </cell>
          <cell r="AC54">
            <v>2759.2581120430968</v>
          </cell>
          <cell r="AD54">
            <v>2563.4803849455097</v>
          </cell>
          <cell r="AE54">
            <v>2604.305051501221</v>
          </cell>
          <cell r="AF54">
            <v>3249.2841279069776</v>
          </cell>
          <cell r="AG54">
            <v>3214.9065697674423</v>
          </cell>
          <cell r="AH54">
            <v>3113.3365116279074</v>
          </cell>
          <cell r="AI54">
            <v>2956.1675581395352</v>
          </cell>
        </row>
        <row r="55">
          <cell r="U55">
            <v>1052</v>
          </cell>
          <cell r="V55">
            <v>34.49334648128751</v>
          </cell>
          <cell r="W55">
            <v>34.49334648128751</v>
          </cell>
          <cell r="X55">
            <v>34.698034179793517</v>
          </cell>
          <cell r="Y55">
            <v>33.463836743462821</v>
          </cell>
          <cell r="Z55">
            <v>42.878212669628219</v>
          </cell>
          <cell r="AA55">
            <v>43.44193502291126</v>
          </cell>
          <cell r="AB55">
            <v>44.595202434956256</v>
          </cell>
          <cell r="AC55">
            <v>43.497348411542816</v>
          </cell>
          <cell r="AD55">
            <v>40.411079689665925</v>
          </cell>
          <cell r="AE55">
            <v>41.054645703736263</v>
          </cell>
          <cell r="AF55">
            <v>19.356279069767446</v>
          </cell>
          <cell r="AG55">
            <v>16.432674418604655</v>
          </cell>
          <cell r="AH55">
            <v>10.383837209302328</v>
          </cell>
          <cell r="AI55">
            <v>40.930465116279073</v>
          </cell>
        </row>
        <row r="56">
          <cell r="U56">
            <v>1053</v>
          </cell>
          <cell r="V56">
            <v>195.15972351254777</v>
          </cell>
          <cell r="W56">
            <v>195.15972351254777</v>
          </cell>
          <cell r="X56">
            <v>196.31782496462122</v>
          </cell>
          <cell r="Y56">
            <v>189.33486578538174</v>
          </cell>
          <cell r="Z56">
            <v>242.60041378868596</v>
          </cell>
          <cell r="AA56">
            <v>245.78989552436636</v>
          </cell>
          <cell r="AB56">
            <v>252.31496114514724</v>
          </cell>
          <cell r="AC56">
            <v>246.10341864425538</v>
          </cell>
          <cell r="AD56">
            <v>228.64163508626774</v>
          </cell>
          <cell r="AE56">
            <v>232.28286385008676</v>
          </cell>
          <cell r="AF56">
            <v>217.35488372093027</v>
          </cell>
          <cell r="AG56">
            <v>235.2997674418605</v>
          </cell>
          <cell r="AH56">
            <v>237.31604651162792</v>
          </cell>
          <cell r="AI56">
            <v>257.88209302325589</v>
          </cell>
        </row>
        <row r="57">
          <cell r="U57">
            <v>1054</v>
          </cell>
          <cell r="V57">
            <v>151.71020987471542</v>
          </cell>
          <cell r="W57">
            <v>151.71020987471542</v>
          </cell>
          <cell r="X57">
            <v>152.61047664691642</v>
          </cell>
          <cell r="Y57">
            <v>147.18217318572158</v>
          </cell>
          <cell r="Z57">
            <v>188.58891081185607</v>
          </cell>
          <cell r="AA57">
            <v>191.06830017971674</v>
          </cell>
          <cell r="AB57">
            <v>196.14065351655324</v>
          </cell>
          <cell r="AC57">
            <v>191.3120218732243</v>
          </cell>
          <cell r="AD57">
            <v>177.73785400349558</v>
          </cell>
          <cell r="AE57">
            <v>180.56841540222251</v>
          </cell>
          <cell r="AF57">
            <v>102.72941860465117</v>
          </cell>
          <cell r="AG57">
            <v>112.30674418604653</v>
          </cell>
          <cell r="AH57">
            <v>121.88406976744187</v>
          </cell>
          <cell r="AI57">
            <v>115.6336046511628</v>
          </cell>
        </row>
        <row r="58">
          <cell r="U58">
            <v>1055</v>
          </cell>
          <cell r="V58">
            <v>246.415626090882</v>
          </cell>
          <cell r="W58">
            <v>246.415626090882</v>
          </cell>
          <cell r="X58">
            <v>247.87788628091084</v>
          </cell>
          <cell r="Y58">
            <v>239.06095301645715</v>
          </cell>
          <cell r="Z58">
            <v>306.3159333170633</v>
          </cell>
          <cell r="AA58">
            <v>310.34308668999057</v>
          </cell>
          <cell r="AB58">
            <v>318.58186721954712</v>
          </cell>
          <cell r="AC58">
            <v>310.73895216105666</v>
          </cell>
          <cell r="AD58">
            <v>288.69108157249059</v>
          </cell>
          <cell r="AE58">
            <v>293.28862685195446</v>
          </cell>
          <cell r="AF58">
            <v>124.70686046511629</v>
          </cell>
          <cell r="AG58">
            <v>131.86465116279072</v>
          </cell>
          <cell r="AH58">
            <v>130.45325581395349</v>
          </cell>
          <cell r="AI58">
            <v>132.57034883720931</v>
          </cell>
        </row>
        <row r="59">
          <cell r="U59">
            <v>1056</v>
          </cell>
          <cell r="V59">
            <v>579.12513302793252</v>
          </cell>
          <cell r="W59">
            <v>579.12513302793252</v>
          </cell>
          <cell r="X59">
            <v>582.56173175548065</v>
          </cell>
          <cell r="Y59">
            <v>561.84020637708625</v>
          </cell>
          <cell r="Z59">
            <v>719.90262324270532</v>
          </cell>
          <cell r="AA59">
            <v>729.36722485835219</v>
          </cell>
          <cell r="AB59">
            <v>748.72997772373913</v>
          </cell>
          <cell r="AC59">
            <v>730.29758648853453</v>
          </cell>
          <cell r="AD59">
            <v>678.48075900018057</v>
          </cell>
          <cell r="AE59">
            <v>689.28589365746677</v>
          </cell>
          <cell r="AF59">
            <v>880.81151162790707</v>
          </cell>
          <cell r="AG59">
            <v>750.45906976744186</v>
          </cell>
          <cell r="AH59">
            <v>833.22732558139546</v>
          </cell>
          <cell r="AI59">
            <v>795.96648837209318</v>
          </cell>
        </row>
        <row r="60">
          <cell r="U60">
            <v>1057</v>
          </cell>
          <cell r="V60">
            <v>68.98669296257502</v>
          </cell>
          <cell r="W60">
            <v>68.98669296257502</v>
          </cell>
          <cell r="X60">
            <v>69.396068359587034</v>
          </cell>
          <cell r="Y60">
            <v>66.927673486925642</v>
          </cell>
          <cell r="Z60">
            <v>85.756425339256438</v>
          </cell>
          <cell r="AA60">
            <v>86.883870045822519</v>
          </cell>
          <cell r="AB60">
            <v>89.190404869912513</v>
          </cell>
          <cell r="AC60">
            <v>86.994696823085633</v>
          </cell>
          <cell r="AD60">
            <v>80.82215937933185</v>
          </cell>
          <cell r="AE60">
            <v>82.109291407472526</v>
          </cell>
          <cell r="AF60">
            <v>90.490604651162798</v>
          </cell>
          <cell r="AG60">
            <v>105.80424418604653</v>
          </cell>
          <cell r="AH60">
            <v>96.378139534883729</v>
          </cell>
          <cell r="AI60">
            <v>88.131558139534889</v>
          </cell>
        </row>
        <row r="61">
          <cell r="U61">
            <v>1058</v>
          </cell>
          <cell r="V61">
            <v>15721.6437236702</v>
          </cell>
          <cell r="W61">
            <v>15721.6437236702</v>
          </cell>
          <cell r="X61">
            <v>15814.937862940662</v>
          </cell>
          <cell r="Y61">
            <v>15252.405828271749</v>
          </cell>
          <cell r="Z61">
            <v>19543.362760274988</v>
          </cell>
          <cell r="AA61">
            <v>19800.300485995303</v>
          </cell>
          <cell r="AB61">
            <v>20325.945609472281</v>
          </cell>
          <cell r="AC61">
            <v>19825.557228018268</v>
          </cell>
          <cell r="AD61">
            <v>18418.873846132487</v>
          </cell>
          <cell r="AE61">
            <v>18712.203331903471</v>
          </cell>
          <cell r="AF61">
            <v>18400.814825581398</v>
          </cell>
          <cell r="AG61">
            <v>18321.12139534884</v>
          </cell>
          <cell r="AH61">
            <v>18437.763139534887</v>
          </cell>
          <cell r="AI61">
            <v>19475.965395348841</v>
          </cell>
        </row>
        <row r="62">
          <cell r="U62">
            <v>1059</v>
          </cell>
          <cell r="V62">
            <v>28678.79701347258</v>
          </cell>
          <cell r="W62">
            <v>28678.79701347258</v>
          </cell>
          <cell r="X62">
            <v>28848.980470731309</v>
          </cell>
          <cell r="Y62">
            <v>27822.831912768735</v>
          </cell>
          <cell r="Z62">
            <v>35650.224837415539</v>
          </cell>
          <cell r="AA62">
            <v>36118.920414706998</v>
          </cell>
          <cell r="AB62">
            <v>37077.781336775952</v>
          </cell>
          <cell r="AC62">
            <v>36164.992758695284</v>
          </cell>
          <cell r="AD62">
            <v>33598.976896715831</v>
          </cell>
          <cell r="AE62">
            <v>34134.056874888018</v>
          </cell>
          <cell r="AF62">
            <v>32918.780232558143</v>
          </cell>
          <cell r="AG62">
            <v>31420.936918604657</v>
          </cell>
          <cell r="AH62">
            <v>31756.113069767449</v>
          </cell>
          <cell r="AI62">
            <v>32091.289220930241</v>
          </cell>
        </row>
        <row r="63">
          <cell r="U63">
            <v>1060</v>
          </cell>
          <cell r="V63">
            <v>809.9884958807603</v>
          </cell>
          <cell r="W63">
            <v>809.9884958807603</v>
          </cell>
          <cell r="X63">
            <v>814.79506578339704</v>
          </cell>
          <cell r="Y63">
            <v>785.81307861622781</v>
          </cell>
          <cell r="Z63">
            <v>1006.885748391182</v>
          </cell>
          <cell r="AA63">
            <v>1020.1233338274864</v>
          </cell>
          <cell r="AB63">
            <v>1047.204885248929</v>
          </cell>
          <cell r="AC63">
            <v>1021.424576295615</v>
          </cell>
          <cell r="AD63">
            <v>948.95140639680426</v>
          </cell>
          <cell r="AE63">
            <v>964.06391709563138</v>
          </cell>
          <cell r="AF63">
            <v>1095.6460465116281</v>
          </cell>
          <cell r="AG63">
            <v>1052.9815813953489</v>
          </cell>
          <cell r="AH63">
            <v>1061.2684883720931</v>
          </cell>
          <cell r="AI63">
            <v>971.44325581395367</v>
          </cell>
        </row>
        <row r="64">
          <cell r="U64">
            <v>1061</v>
          </cell>
          <cell r="V64">
            <v>182.39113385017643</v>
          </cell>
          <cell r="W64">
            <v>182.39113385017643</v>
          </cell>
          <cell r="X64">
            <v>183.47346494368011</v>
          </cell>
          <cell r="Y64">
            <v>176.94737534174899</v>
          </cell>
          <cell r="Z64">
            <v>226.7279526074727</v>
          </cell>
          <cell r="AA64">
            <v>229.70875817377987</v>
          </cell>
          <cell r="AB64">
            <v>235.80691252448798</v>
          </cell>
          <cell r="AC64">
            <v>230.00176861822811</v>
          </cell>
          <cell r="AD64">
            <v>213.68244593798786</v>
          </cell>
          <cell r="AE64">
            <v>217.08544237028264</v>
          </cell>
          <cell r="AF64">
            <v>319.88267441860472</v>
          </cell>
          <cell r="AG64">
            <v>310.10372093023261</v>
          </cell>
          <cell r="AH64">
            <v>298.20767441860471</v>
          </cell>
          <cell r="AI64">
            <v>295.68732558139538</v>
          </cell>
        </row>
        <row r="65">
          <cell r="U65">
            <v>1062</v>
          </cell>
          <cell r="V65">
            <v>1241.034297610955</v>
          </cell>
          <cell r="W65">
            <v>1241.034297610955</v>
          </cell>
          <cell r="X65">
            <v>1248.3987455424658</v>
          </cell>
          <cell r="Y65">
            <v>1203.9936209384834</v>
          </cell>
          <cell r="Z65">
            <v>1542.7129568925184</v>
          </cell>
          <cell r="AA65">
            <v>1562.9950937716912</v>
          </cell>
          <cell r="AB65">
            <v>1604.4884412913734</v>
          </cell>
          <cell r="AC65">
            <v>1564.988809164772</v>
          </cell>
          <cell r="AD65">
            <v>1453.9481092555593</v>
          </cell>
          <cell r="AE65">
            <v>1477.1029370039005</v>
          </cell>
          <cell r="AF65">
            <v>1165.006046511628</v>
          </cell>
          <cell r="AG65">
            <v>1064.8473837209303</v>
          </cell>
          <cell r="AH65">
            <v>1176.9020930232559</v>
          </cell>
          <cell r="AI65">
            <v>1072.862093023256</v>
          </cell>
        </row>
        <row r="66">
          <cell r="U66">
            <v>1063</v>
          </cell>
          <cell r="V66">
            <v>4306.7968814034939</v>
          </cell>
          <cell r="W66">
            <v>4306.7968814034939</v>
          </cell>
          <cell r="X66">
            <v>4332.3539360680961</v>
          </cell>
          <cell r="Y66">
            <v>4178.2535598489067</v>
          </cell>
          <cell r="Z66">
            <v>5353.7209764756235</v>
          </cell>
          <cell r="AA66">
            <v>5424.1066572159352</v>
          </cell>
          <cell r="AB66">
            <v>5568.1022099905604</v>
          </cell>
          <cell r="AC66">
            <v>5431.0255048689405</v>
          </cell>
          <cell r="AD66">
            <v>5045.6777824099636</v>
          </cell>
          <cell r="AE66">
            <v>5126.0326445825585</v>
          </cell>
          <cell r="AF66">
            <v>6544.6906395348842</v>
          </cell>
          <cell r="AG66">
            <v>6108.3275232558153</v>
          </cell>
          <cell r="AH66">
            <v>7169.6867441860477</v>
          </cell>
          <cell r="AI66">
            <v>7165.9566279069777</v>
          </cell>
        </row>
        <row r="67">
          <cell r="U67">
            <v>1064</v>
          </cell>
          <cell r="V67">
            <v>222.57285676872891</v>
          </cell>
          <cell r="W67">
            <v>222.57285676872891</v>
          </cell>
          <cell r="X67">
            <v>223.89363107593081</v>
          </cell>
          <cell r="Y67">
            <v>215.92980972360743</v>
          </cell>
          <cell r="Z67">
            <v>276.67730912086421</v>
          </cell>
          <cell r="AA67">
            <v>280.31480177941688</v>
          </cell>
          <cell r="AB67">
            <v>287.75641150134931</v>
          </cell>
          <cell r="AC67">
            <v>280.67236396079727</v>
          </cell>
          <cell r="AD67">
            <v>260.75780894489696</v>
          </cell>
          <cell r="AE67">
            <v>264.91050333042455</v>
          </cell>
          <cell r="AF67">
            <v>317.3623255813954</v>
          </cell>
          <cell r="AG67">
            <v>297.93547674418608</v>
          </cell>
          <cell r="AH67">
            <v>272.09686046511632</v>
          </cell>
          <cell r="AI67">
            <v>277.64162790697679</v>
          </cell>
        </row>
        <row r="68">
          <cell r="U68">
            <v>1065</v>
          </cell>
          <cell r="V68">
            <v>4707.797162909199</v>
          </cell>
          <cell r="W68">
            <v>4707.797162909199</v>
          </cell>
          <cell r="X68">
            <v>4735.7338018442406</v>
          </cell>
          <cell r="Y68">
            <v>4567.285339113042</v>
          </cell>
          <cell r="Z68">
            <v>5852.1990049936794</v>
          </cell>
          <cell r="AA68">
            <v>5929.1382053375528</v>
          </cell>
          <cell r="AB68">
            <v>6086.5409975962411</v>
          </cell>
          <cell r="AC68">
            <v>5936.7012579375178</v>
          </cell>
          <cell r="AD68">
            <v>5515.4743079600894</v>
          </cell>
          <cell r="AE68">
            <v>5603.3109073120468</v>
          </cell>
          <cell r="AF68">
            <v>6132.9160465116292</v>
          </cell>
          <cell r="AG68">
            <v>5762.7272093023257</v>
          </cell>
          <cell r="AH68">
            <v>5295.6057558139546</v>
          </cell>
          <cell r="AI68">
            <v>5375.8536627906988</v>
          </cell>
        </row>
        <row r="69">
          <cell r="U69">
            <v>1066</v>
          </cell>
          <cell r="V69">
            <v>2231.3080177672446</v>
          </cell>
          <cell r="W69">
            <v>2231.3080177672446</v>
          </cell>
          <cell r="X69">
            <v>2244.54886997225</v>
          </cell>
          <cell r="Y69">
            <v>2164.7110196005433</v>
          </cell>
          <cell r="Z69">
            <v>2773.7088301702906</v>
          </cell>
          <cell r="AA69">
            <v>2810.1749413189273</v>
          </cell>
          <cell r="AB69">
            <v>2884.7775846003401</v>
          </cell>
          <cell r="AC69">
            <v>2813.7595264913843</v>
          </cell>
          <cell r="AD69">
            <v>2614.1147588303506</v>
          </cell>
          <cell r="AE69">
            <v>2655.7458023110603</v>
          </cell>
          <cell r="AF69">
            <v>3023.9851046511631</v>
          </cell>
          <cell r="AG69">
            <v>2959.8674302325585</v>
          </cell>
          <cell r="AH69">
            <v>2742.0689651162797</v>
          </cell>
          <cell r="AI69">
            <v>2680.0784651162794</v>
          </cell>
        </row>
        <row r="70">
          <cell r="U70">
            <v>1067</v>
          </cell>
          <cell r="V70">
            <v>217.85271461865796</v>
          </cell>
          <cell r="W70">
            <v>217.85271461865796</v>
          </cell>
          <cell r="X70">
            <v>219.14547903027486</v>
          </cell>
          <cell r="Y70">
            <v>211.3505478534494</v>
          </cell>
          <cell r="Z70">
            <v>270.80976422923084</v>
          </cell>
          <cell r="AA70">
            <v>274.3701159341764</v>
          </cell>
          <cell r="AB70">
            <v>281.65391011551321</v>
          </cell>
          <cell r="AC70">
            <v>274.72009523079674</v>
          </cell>
          <cell r="AD70">
            <v>255.22787172420584</v>
          </cell>
          <cell r="AE70">
            <v>259.29249918149219</v>
          </cell>
          <cell r="AF70">
            <v>193.26034883720934</v>
          </cell>
          <cell r="AG70">
            <v>153.7211162790698</v>
          </cell>
          <cell r="AH70">
            <v>152.32988372093024</v>
          </cell>
          <cell r="AI70">
            <v>133.35669767441863</v>
          </cell>
        </row>
        <row r="71">
          <cell r="U71">
            <v>1068</v>
          </cell>
          <cell r="V71">
            <v>1977.1949290931698</v>
          </cell>
          <cell r="W71">
            <v>1977.1949290931698</v>
          </cell>
          <cell r="X71">
            <v>1988.9278434322696</v>
          </cell>
          <cell r="Y71">
            <v>1918.1823472265976</v>
          </cell>
          <cell r="Z71">
            <v>2457.8242851837945</v>
          </cell>
          <cell r="AA71">
            <v>2490.1374438659291</v>
          </cell>
          <cell r="AB71">
            <v>2556.2439458900453</v>
          </cell>
          <cell r="AC71">
            <v>2493.3137976321727</v>
          </cell>
          <cell r="AD71">
            <v>2316.4056257902712</v>
          </cell>
          <cell r="AE71">
            <v>2353.295507154693</v>
          </cell>
          <cell r="AF71">
            <v>2180.4041860465118</v>
          </cell>
          <cell r="AG71">
            <v>1575.1978604651165</v>
          </cell>
          <cell r="AH71">
            <v>1569.219593023256</v>
          </cell>
          <cell r="AI71">
            <v>1625.4737790697677</v>
          </cell>
        </row>
        <row r="72">
          <cell r="U72">
            <v>1069</v>
          </cell>
          <cell r="V72">
            <v>428.86727458400804</v>
          </cell>
          <cell r="W72">
            <v>428.86727458400804</v>
          </cell>
          <cell r="X72">
            <v>431.41222496876605</v>
          </cell>
          <cell r="Y72">
            <v>416.06703684372098</v>
          </cell>
          <cell r="Z72">
            <v>533.1191108590441</v>
          </cell>
          <cell r="AA72">
            <v>540.12805878486324</v>
          </cell>
          <cell r="AB72">
            <v>554.46701694128944</v>
          </cell>
          <cell r="AC72">
            <v>540.81703191684892</v>
          </cell>
          <cell r="AD72">
            <v>502.44442414151291</v>
          </cell>
          <cell r="AE72">
            <v>510.44609491645417</v>
          </cell>
          <cell r="AF72">
            <v>438.43988372093025</v>
          </cell>
          <cell r="AG72">
            <v>432.04827906976749</v>
          </cell>
          <cell r="AH72">
            <v>457.29209302325586</v>
          </cell>
          <cell r="AI72">
            <v>413.17590697674427</v>
          </cell>
        </row>
        <row r="73">
          <cell r="U73">
            <v>1070</v>
          </cell>
          <cell r="V73">
            <v>11441.261483914221</v>
          </cell>
          <cell r="W73">
            <v>11441.261483914221</v>
          </cell>
          <cell r="X73">
            <v>11509.155316204986</v>
          </cell>
          <cell r="Y73">
            <v>11099.778522350072</v>
          </cell>
          <cell r="Z73">
            <v>14222.477467712157</v>
          </cell>
          <cell r="AA73">
            <v>14409.461205336387</v>
          </cell>
          <cell r="AB73">
            <v>14791.993936083229</v>
          </cell>
          <cell r="AC73">
            <v>14427.841534696061</v>
          </cell>
          <cell r="AD73">
            <v>13404.142443169085</v>
          </cell>
          <cell r="AE73">
            <v>13617.609902846669</v>
          </cell>
          <cell r="AF73">
            <v>17094.114767441864</v>
          </cell>
          <cell r="AG73">
            <v>17008.806000000004</v>
          </cell>
          <cell r="AH73">
            <v>16715.528127906979</v>
          </cell>
          <cell r="AI73">
            <v>16687.532093023259</v>
          </cell>
        </row>
        <row r="74">
          <cell r="U74">
            <v>1071</v>
          </cell>
          <cell r="V74">
            <v>1753.472294108398</v>
          </cell>
          <cell r="W74">
            <v>1753.472294108398</v>
          </cell>
          <cell r="X74">
            <v>1763.8776112170121</v>
          </cell>
          <cell r="Y74">
            <v>1701.1370762782083</v>
          </cell>
          <cell r="Z74">
            <v>2179.7177023072759</v>
          </cell>
          <cell r="AA74">
            <v>2208.3745775857487</v>
          </cell>
          <cell r="AB74">
            <v>2267.0010276408639</v>
          </cell>
          <cell r="AC74">
            <v>2211.191522057657</v>
          </cell>
          <cell r="AD74">
            <v>2054.300780855719</v>
          </cell>
          <cell r="AE74">
            <v>2087.0165156341436</v>
          </cell>
          <cell r="AF74">
            <v>2052.1688372093026</v>
          </cell>
          <cell r="AG74">
            <v>1965.4688372093028</v>
          </cell>
          <cell r="AH74">
            <v>2196.1815697674424</v>
          </cell>
          <cell r="AI74">
            <v>2732.8142441860468</v>
          </cell>
        </row>
        <row r="75">
          <cell r="U75">
            <v>1072</v>
          </cell>
          <cell r="V75">
            <v>71.770366538257875</v>
          </cell>
          <cell r="W75">
            <v>71.770366538257875</v>
          </cell>
          <cell r="X75">
            <v>72.196260591640538</v>
          </cell>
          <cell r="Y75">
            <v>69.628263820608595</v>
          </cell>
          <cell r="Z75">
            <v>89.216772326629936</v>
          </cell>
          <cell r="AA75">
            <v>90.389710416092541</v>
          </cell>
          <cell r="AB75">
            <v>92.789315943610731</v>
          </cell>
          <cell r="AC75">
            <v>90.505009151034685</v>
          </cell>
          <cell r="AD75">
            <v>84.083404406918916</v>
          </cell>
          <cell r="AE75">
            <v>85.422473341458257</v>
          </cell>
          <cell r="AF75">
            <v>50.911046511627916</v>
          </cell>
          <cell r="AG75">
            <v>48.693139534883727</v>
          </cell>
          <cell r="AH75">
            <v>75.207209302325595</v>
          </cell>
          <cell r="AI75">
            <v>71.759372093023273</v>
          </cell>
        </row>
        <row r="76">
          <cell r="U76">
            <v>1073</v>
          </cell>
          <cell r="V76">
            <v>15.128660737406804</v>
          </cell>
          <cell r="W76">
            <v>15.128660737406804</v>
          </cell>
          <cell r="X76">
            <v>15.218436043769087</v>
          </cell>
          <cell r="Y76">
            <v>14.677121378711762</v>
          </cell>
          <cell r="Z76">
            <v>18.806233627029918</v>
          </cell>
          <cell r="AA76">
            <v>19.053480273206691</v>
          </cell>
          <cell r="AB76">
            <v>19.559299313577302</v>
          </cell>
          <cell r="AC76">
            <v>19.077784391027549</v>
          </cell>
          <cell r="AD76">
            <v>17.724157758625406</v>
          </cell>
          <cell r="AE76">
            <v>18.006423554270292</v>
          </cell>
          <cell r="AF76">
            <v>19.255465116279073</v>
          </cell>
          <cell r="AG76">
            <v>6.855348837209303</v>
          </cell>
          <cell r="AH76">
            <v>7.6618604651162805</v>
          </cell>
          <cell r="AI76">
            <v>5.948023255813955</v>
          </cell>
        </row>
        <row r="77">
          <cell r="U77">
            <v>1074</v>
          </cell>
          <cell r="V77">
            <v>362.54322591121667</v>
          </cell>
          <cell r="W77">
            <v>362.54322591121667</v>
          </cell>
          <cell r="X77">
            <v>364.69460135288239</v>
          </cell>
          <cell r="Y77">
            <v>351.72253671944867</v>
          </cell>
          <cell r="Z77">
            <v>450.672582638145</v>
          </cell>
          <cell r="AA77">
            <v>456.59760126712519</v>
          </cell>
          <cell r="AB77">
            <v>468.71904875056651</v>
          </cell>
          <cell r="AC77">
            <v>457.18002514658423</v>
          </cell>
          <cell r="AD77">
            <v>424.74171652769923</v>
          </cell>
          <cell r="AE77">
            <v>431.50593405453327</v>
          </cell>
          <cell r="AF77">
            <v>521.61139534883728</v>
          </cell>
          <cell r="AG77">
            <v>622.22372093023262</v>
          </cell>
          <cell r="AH77">
            <v>558.40848837209307</v>
          </cell>
          <cell r="AI77">
            <v>456.68720930232564</v>
          </cell>
        </row>
        <row r="78">
          <cell r="U78">
            <v>1075</v>
          </cell>
          <cell r="V78">
            <v>171.92210061989093</v>
          </cell>
          <cell r="W78">
            <v>171.92210061989093</v>
          </cell>
          <cell r="X78">
            <v>172.94230720139188</v>
          </cell>
          <cell r="Y78">
            <v>166.79080734768044</v>
          </cell>
          <cell r="Z78">
            <v>213.71403893756801</v>
          </cell>
          <cell r="AA78">
            <v>216.52374982472082</v>
          </cell>
          <cell r="AB78">
            <v>222.27187739949247</v>
          </cell>
          <cell r="AC78">
            <v>216.79994181963704</v>
          </cell>
          <cell r="AD78">
            <v>201.41732876901909</v>
          </cell>
          <cell r="AE78">
            <v>204.62499727072756</v>
          </cell>
          <cell r="AF78">
            <v>175.71872093023256</v>
          </cell>
          <cell r="AG78">
            <v>200.51895348837212</v>
          </cell>
          <cell r="AH78">
            <v>186.30418604651163</v>
          </cell>
          <cell r="AI78">
            <v>170.17395348837212</v>
          </cell>
        </row>
        <row r="79">
          <cell r="U79">
            <v>1076</v>
          </cell>
          <cell r="V79">
            <v>191.89193279326787</v>
          </cell>
          <cell r="W79">
            <v>191.89193279326787</v>
          </cell>
          <cell r="X79">
            <v>193.0306427791671</v>
          </cell>
          <cell r="Y79">
            <v>186.16460756757999</v>
          </cell>
          <cell r="Z79">
            <v>238.53826732524749</v>
          </cell>
          <cell r="AA79">
            <v>241.67434378535367</v>
          </cell>
          <cell r="AB79">
            <v>248.09015249341454</v>
          </cell>
          <cell r="AC79">
            <v>241.98261721579343</v>
          </cell>
          <cell r="AD79">
            <v>224.81321701040463</v>
          </cell>
          <cell r="AE79">
            <v>228.39347636236437</v>
          </cell>
          <cell r="AF79">
            <v>122.79139534883723</v>
          </cell>
          <cell r="AG79">
            <v>202.83767441860468</v>
          </cell>
          <cell r="AH79">
            <v>183.78383720930233</v>
          </cell>
          <cell r="AI79">
            <v>146.38186046511632</v>
          </cell>
        </row>
        <row r="80">
          <cell r="U80">
            <v>1077</v>
          </cell>
          <cell r="V80">
            <v>356.73382018805245</v>
          </cell>
          <cell r="W80">
            <v>356.73382018805245</v>
          </cell>
          <cell r="X80">
            <v>358.85072191207507</v>
          </cell>
          <cell r="Y80">
            <v>346.0865221100234</v>
          </cell>
          <cell r="Z80">
            <v>443.45098892536555</v>
          </cell>
          <cell r="AA80">
            <v>449.28106484221388</v>
          </cell>
          <cell r="AB80">
            <v>461.20827781415284</v>
          </cell>
          <cell r="AC80">
            <v>449.85415594042962</v>
          </cell>
          <cell r="AD80">
            <v>417.93563994838706</v>
          </cell>
          <cell r="AE80">
            <v>424.59146740969351</v>
          </cell>
          <cell r="AF80">
            <v>273.60906976744189</v>
          </cell>
          <cell r="AG80">
            <v>280.4644186046512</v>
          </cell>
          <cell r="AH80">
            <v>247.90151162790701</v>
          </cell>
          <cell r="AI80">
            <v>239.13069767441863</v>
          </cell>
        </row>
        <row r="81">
          <cell r="U81">
            <v>1078</v>
          </cell>
          <cell r="V81">
            <v>12214.414716631542</v>
          </cell>
          <cell r="W81">
            <v>12214.414716631542</v>
          </cell>
          <cell r="X81">
            <v>12286.896533909014</v>
          </cell>
          <cell r="Y81">
            <v>11849.855745833413</v>
          </cell>
          <cell r="Z81">
            <v>15183.573798468246</v>
          </cell>
          <cell r="AA81">
            <v>15383.19312539467</v>
          </cell>
          <cell r="AB81">
            <v>15791.575839363459</v>
          </cell>
          <cell r="AC81">
            <v>15402.815521556402</v>
          </cell>
          <cell r="AD81">
            <v>14309.939070255188</v>
          </cell>
          <cell r="AE81">
            <v>14537.831779872362</v>
          </cell>
          <cell r="AF81">
            <v>15062.391000000001</v>
          </cell>
          <cell r="AG81">
            <v>14441.971848837211</v>
          </cell>
          <cell r="AH81">
            <v>13143.871220930236</v>
          </cell>
          <cell r="AI81">
            <v>13363.776697674422</v>
          </cell>
        </row>
        <row r="82">
          <cell r="U82">
            <v>1079</v>
          </cell>
          <cell r="V82">
            <v>56.944279015599214</v>
          </cell>
          <cell r="W82">
            <v>56.944279015599214</v>
          </cell>
          <cell r="X82">
            <v>57.282193268746852</v>
          </cell>
          <cell r="Y82">
            <v>55.244684869471079</v>
          </cell>
          <cell r="Z82">
            <v>70.786663372140637</v>
          </cell>
          <cell r="AA82">
            <v>71.717299748350001</v>
          </cell>
          <cell r="AB82">
            <v>73.621202616304984</v>
          </cell>
          <cell r="AC82">
            <v>71.808780447827715</v>
          </cell>
          <cell r="AD82">
            <v>66.713729803466038</v>
          </cell>
          <cell r="AE82">
            <v>67.77617825827339</v>
          </cell>
          <cell r="AF82">
            <v>148.80139534883722</v>
          </cell>
          <cell r="AG82">
            <v>164.52837209302328</v>
          </cell>
          <cell r="AH82">
            <v>199.24869767441865</v>
          </cell>
          <cell r="AI82">
            <v>113.61732558139538</v>
          </cell>
        </row>
        <row r="83">
          <cell r="U83">
            <v>1080</v>
          </cell>
          <cell r="V83">
            <v>78.063889405019111</v>
          </cell>
          <cell r="W83">
            <v>78.063889405019111</v>
          </cell>
          <cell r="X83">
            <v>78.527129985848489</v>
          </cell>
          <cell r="Y83">
            <v>75.733946314152689</v>
          </cell>
          <cell r="Z83">
            <v>97.040165515474385</v>
          </cell>
          <cell r="AA83">
            <v>98.31595820974654</v>
          </cell>
          <cell r="AB83">
            <v>100.92598445805888</v>
          </cell>
          <cell r="AC83">
            <v>98.441367457702157</v>
          </cell>
          <cell r="AD83">
            <v>91.456654034507096</v>
          </cell>
          <cell r="AE83">
            <v>92.913145540034705</v>
          </cell>
          <cell r="AF83">
            <v>106.66116279069769</v>
          </cell>
          <cell r="AG83">
            <v>76.719418604651167</v>
          </cell>
          <cell r="AH83">
            <v>118.85965116279071</v>
          </cell>
          <cell r="AI83">
            <v>138.51837209302326</v>
          </cell>
        </row>
        <row r="84">
          <cell r="U84">
            <v>1081</v>
          </cell>
          <cell r="V84">
            <v>90.650935138541556</v>
          </cell>
          <cell r="W84">
            <v>90.650935138541556</v>
          </cell>
          <cell r="X84">
            <v>91.188868774264364</v>
          </cell>
          <cell r="Y84">
            <v>87.945311301240864</v>
          </cell>
          <cell r="Z84">
            <v>112.68695189316327</v>
          </cell>
          <cell r="AA84">
            <v>114.1684537970545</v>
          </cell>
          <cell r="AB84">
            <v>117.1993214869552</v>
          </cell>
          <cell r="AC84">
            <v>114.31408407103707</v>
          </cell>
          <cell r="AD84">
            <v>106.20315328968341</v>
          </cell>
          <cell r="AE84">
            <v>107.89448993718757</v>
          </cell>
          <cell r="AF84">
            <v>157.26976744186047</v>
          </cell>
          <cell r="AG84">
            <v>139.52651162790698</v>
          </cell>
          <cell r="AH84">
            <v>136.90534883720932</v>
          </cell>
          <cell r="AI84">
            <v>133.07441860465119</v>
          </cell>
        </row>
        <row r="85">
          <cell r="U85">
            <v>1082</v>
          </cell>
          <cell r="V85">
            <v>10637.384966971373</v>
          </cell>
          <cell r="W85">
            <v>10637.384966971373</v>
          </cell>
          <cell r="X85">
            <v>10700.508498583271</v>
          </cell>
          <cell r="Y85">
            <v>10319.895000770844</v>
          </cell>
          <cell r="Z85">
            <v>13223.189437706294</v>
          </cell>
          <cell r="AA85">
            <v>13397.035477539279</v>
          </cell>
          <cell r="AB85">
            <v>13752.691007756985</v>
          </cell>
          <cell r="AC85">
            <v>13414.12438329442</v>
          </cell>
          <cell r="AD85">
            <v>12462.351596506765</v>
          </cell>
          <cell r="AE85">
            <v>12660.820580866965</v>
          </cell>
          <cell r="AF85">
            <v>10008.990767441863</v>
          </cell>
          <cell r="AG85">
            <v>9551.6684302325593</v>
          </cell>
          <cell r="AH85">
            <v>9981.9121395348866</v>
          </cell>
          <cell r="AI85">
            <v>10282.81154651163</v>
          </cell>
        </row>
        <row r="86">
          <cell r="U86">
            <v>1083</v>
          </cell>
          <cell r="V86">
            <v>620.57766344842707</v>
          </cell>
          <cell r="W86">
            <v>620.57766344842707</v>
          </cell>
          <cell r="X86">
            <v>624.26024651540797</v>
          </cell>
          <cell r="Y86">
            <v>602.05551895475651</v>
          </cell>
          <cell r="Z86">
            <v>771.43170338076732</v>
          </cell>
          <cell r="AA86">
            <v>781.57376080693859</v>
          </cell>
          <cell r="AB86">
            <v>802.32245784294105</v>
          </cell>
          <cell r="AC86">
            <v>782.57071571995004</v>
          </cell>
          <cell r="AD86">
            <v>727.04495125881419</v>
          </cell>
          <cell r="AE86">
            <v>738.62349419616737</v>
          </cell>
          <cell r="AF86">
            <v>964.16448837209316</v>
          </cell>
          <cell r="AG86">
            <v>910.90447674418613</v>
          </cell>
          <cell r="AH86">
            <v>910.69276744186061</v>
          </cell>
          <cell r="AI86">
            <v>854.47890697674427</v>
          </cell>
        </row>
        <row r="87">
          <cell r="U87">
            <v>1084</v>
          </cell>
          <cell r="V87">
            <v>323.87436906640482</v>
          </cell>
          <cell r="W87">
            <v>323.87436906640482</v>
          </cell>
          <cell r="X87">
            <v>325.79627882500853</v>
          </cell>
          <cell r="Y87">
            <v>314.20781447546136</v>
          </cell>
          <cell r="Z87">
            <v>402.6038494874565</v>
          </cell>
          <cell r="AA87">
            <v>407.89690568880883</v>
          </cell>
          <cell r="AB87">
            <v>418.72547970506287</v>
          </cell>
          <cell r="AC87">
            <v>408.41720824311773</v>
          </cell>
          <cell r="AD87">
            <v>379.43876929665259</v>
          </cell>
          <cell r="AE87">
            <v>385.48151544981829</v>
          </cell>
          <cell r="AF87">
            <v>217.85895348837215</v>
          </cell>
          <cell r="AG87">
            <v>197.99860465116279</v>
          </cell>
          <cell r="AH87">
            <v>215.23779069767446</v>
          </cell>
          <cell r="AI87">
            <v>174.30732558139536</v>
          </cell>
        </row>
        <row r="88">
          <cell r="U88">
            <v>1085</v>
          </cell>
          <cell r="V88">
            <v>209.07809139096199</v>
          </cell>
          <cell r="W88">
            <v>209.07809139096199</v>
          </cell>
          <cell r="X88">
            <v>210.31878612488876</v>
          </cell>
          <cell r="Y88">
            <v>202.83781745379656</v>
          </cell>
          <cell r="Z88">
            <v>259.9021487255535</v>
          </cell>
          <cell r="AA88">
            <v>263.31909737571652</v>
          </cell>
          <cell r="AB88">
            <v>270.30951651363836</v>
          </cell>
          <cell r="AC88">
            <v>263.65498028400077</v>
          </cell>
          <cell r="AD88">
            <v>244.94786022420311</v>
          </cell>
          <cell r="AE88">
            <v>248.84877352001541</v>
          </cell>
          <cell r="AF88">
            <v>199.8132558139535</v>
          </cell>
          <cell r="AG88">
            <v>181.46511627906978</v>
          </cell>
          <cell r="AH88">
            <v>210.19709302325583</v>
          </cell>
          <cell r="AI88">
            <v>175.71872093023256</v>
          </cell>
        </row>
        <row r="89">
          <cell r="U89">
            <v>1086</v>
          </cell>
          <cell r="V89">
            <v>2137.3166743378838</v>
          </cell>
          <cell r="W89">
            <v>2137.3166743378838</v>
          </cell>
          <cell r="X89">
            <v>2149.9997705195215</v>
          </cell>
          <cell r="Y89">
            <v>2073.5249998988829</v>
          </cell>
          <cell r="Z89">
            <v>2656.8694618922791</v>
          </cell>
          <cell r="AA89">
            <v>2691.7994790775488</v>
          </cell>
          <cell r="AB89">
            <v>2763.2595698249474</v>
          </cell>
          <cell r="AC89">
            <v>2695.233067626808</v>
          </cell>
          <cell r="AD89">
            <v>2503.998111507563</v>
          </cell>
          <cell r="AE89">
            <v>2543.8754940530898</v>
          </cell>
          <cell r="AF89">
            <v>3134.5074418604659</v>
          </cell>
          <cell r="AG89">
            <v>2990.8475581395355</v>
          </cell>
          <cell r="AH89">
            <v>2852.631627906977</v>
          </cell>
          <cell r="AI89">
            <v>2396.347674418605</v>
          </cell>
        </row>
        <row r="90">
          <cell r="U90">
            <v>1087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U91">
            <v>1088</v>
          </cell>
          <cell r="V91">
            <v>178.69974063024918</v>
          </cell>
          <cell r="W91">
            <v>178.69974063024918</v>
          </cell>
          <cell r="X91">
            <v>179.76016654900047</v>
          </cell>
          <cell r="Y91">
            <v>173.36615772534336</v>
          </cell>
          <cell r="Z91">
            <v>222.13923160247742</v>
          </cell>
          <cell r="AA91">
            <v>225.05970898711749</v>
          </cell>
          <cell r="AB91">
            <v>231.03444349197517</v>
          </cell>
          <cell r="AC91">
            <v>225.34678922681744</v>
          </cell>
          <cell r="AD91">
            <v>209.35775144488329</v>
          </cell>
          <cell r="AE91">
            <v>212.69187502304069</v>
          </cell>
          <cell r="AF91">
            <v>148.09569767441863</v>
          </cell>
          <cell r="AG91">
            <v>134.48581395348839</v>
          </cell>
          <cell r="AH91">
            <v>101.28777906976745</v>
          </cell>
          <cell r="AI91">
            <v>79.643023255813972</v>
          </cell>
        </row>
        <row r="92">
          <cell r="U92">
            <v>1089</v>
          </cell>
          <cell r="V92">
            <v>134.46353663407166</v>
          </cell>
          <cell r="W92">
            <v>134.46353663407166</v>
          </cell>
          <cell r="X92">
            <v>135.26145955701963</v>
          </cell>
          <cell r="Y92">
            <v>130.45025481399014</v>
          </cell>
          <cell r="Z92">
            <v>167.14980447704193</v>
          </cell>
          <cell r="AA92">
            <v>169.34733266826109</v>
          </cell>
          <cell r="AB92">
            <v>173.84305229907508</v>
          </cell>
          <cell r="AC92">
            <v>169.56334766745283</v>
          </cell>
          <cell r="AD92">
            <v>157.53231415866262</v>
          </cell>
          <cell r="AE92">
            <v>160.04109255035434</v>
          </cell>
          <cell r="AF92">
            <v>93.756976744186062</v>
          </cell>
          <cell r="AG92">
            <v>101.41883720930234</v>
          </cell>
          <cell r="AH92">
            <v>98.696860465116288</v>
          </cell>
          <cell r="AI92">
            <v>79.844651162790711</v>
          </cell>
        </row>
        <row r="93">
          <cell r="U93">
            <v>1090</v>
          </cell>
          <cell r="V93">
            <v>3626.582037328209</v>
          </cell>
          <cell r="W93">
            <v>3626.582037328209</v>
          </cell>
          <cell r="X93">
            <v>3648.1026146681502</v>
          </cell>
          <cell r="Y93">
            <v>3518.3408284192683</v>
          </cell>
          <cell r="Z93">
            <v>4508.1551001371035</v>
          </cell>
          <cell r="AA93">
            <v>4567.4240771720151</v>
          </cell>
          <cell r="AB93">
            <v>4688.6769942534966</v>
          </cell>
          <cell r="AC93">
            <v>4573.2501630795596</v>
          </cell>
          <cell r="AD93">
            <v>4248.7642012666474</v>
          </cell>
          <cell r="AE93">
            <v>4316.4278287354564</v>
          </cell>
          <cell r="AF93">
            <v>4316.4502325581398</v>
          </cell>
          <cell r="AG93">
            <v>3648.0537209302329</v>
          </cell>
          <cell r="AH93">
            <v>3850.8309069767447</v>
          </cell>
          <cell r="AI93">
            <v>3513.477174418605</v>
          </cell>
        </row>
        <row r="94">
          <cell r="U94">
            <v>1091</v>
          </cell>
          <cell r="V94">
            <v>174.5847449096745</v>
          </cell>
          <cell r="W94">
            <v>174.5847449096745</v>
          </cell>
          <cell r="X94">
            <v>175.62075194509526</v>
          </cell>
          <cell r="Y94">
            <v>169.37398071033371</v>
          </cell>
          <cell r="Z94">
            <v>217.02393605592525</v>
          </cell>
          <cell r="AA94">
            <v>219.87716235280519</v>
          </cell>
          <cell r="AB94">
            <v>225.71431407868207</v>
          </cell>
          <cell r="AC94">
            <v>220.1576318724579</v>
          </cell>
          <cell r="AD94">
            <v>204.53678053453714</v>
          </cell>
          <cell r="AE94">
            <v>207.79412781627914</v>
          </cell>
          <cell r="AF94">
            <v>75.267697674418613</v>
          </cell>
          <cell r="AG94">
            <v>83.17151162790698</v>
          </cell>
          <cell r="AH94">
            <v>82.869069767441871</v>
          </cell>
          <cell r="AI94">
            <v>70.267325581395369</v>
          </cell>
        </row>
        <row r="95">
          <cell r="U95">
            <v>1092</v>
          </cell>
          <cell r="V95">
            <v>533.07348974326612</v>
          </cell>
          <cell r="W95">
            <v>533.07348974326612</v>
          </cell>
          <cell r="X95">
            <v>536.23681243824751</v>
          </cell>
          <cell r="Y95">
            <v>517.16304890028766</v>
          </cell>
          <cell r="Z95">
            <v>662.65644808202626</v>
          </cell>
          <cell r="AA95">
            <v>671.36843090671107</v>
          </cell>
          <cell r="AB95">
            <v>689.19147061320996</v>
          </cell>
          <cell r="AC95">
            <v>672.22481080224668</v>
          </cell>
          <cell r="AD95">
            <v>624.52842278292485</v>
          </cell>
          <cell r="AE95">
            <v>634.47434035826791</v>
          </cell>
          <cell r="AF95">
            <v>778.38453488372102</v>
          </cell>
          <cell r="AG95">
            <v>577.9663953488373</v>
          </cell>
          <cell r="AH95">
            <v>514.85686046511637</v>
          </cell>
          <cell r="AI95">
            <v>683.35730232558149</v>
          </cell>
        </row>
        <row r="96">
          <cell r="U96">
            <v>1093</v>
          </cell>
          <cell r="V96">
            <v>562.302062287936</v>
          </cell>
          <cell r="W96">
            <v>562.302062287936</v>
          </cell>
          <cell r="X96">
            <v>565.6388308748094</v>
          </cell>
          <cell r="Y96">
            <v>545.51924740395873</v>
          </cell>
          <cell r="Z96">
            <v>698.99009144944807</v>
          </cell>
          <cell r="AA96">
            <v>708.17975479454628</v>
          </cell>
          <cell r="AB96">
            <v>726.98003688704125</v>
          </cell>
          <cell r="AC96">
            <v>709.0830902457119</v>
          </cell>
          <cell r="AD96">
            <v>658.77149557258895</v>
          </cell>
          <cell r="AE96">
            <v>669.26275066511812</v>
          </cell>
          <cell r="AF96">
            <v>754.99569767441869</v>
          </cell>
          <cell r="AG96">
            <v>730.30636046511643</v>
          </cell>
          <cell r="AH96">
            <v>700.59648837209318</v>
          </cell>
          <cell r="AI96">
            <v>607.20244186046523</v>
          </cell>
        </row>
        <row r="97">
          <cell r="U97">
            <v>1094</v>
          </cell>
          <cell r="V97">
            <v>416.28022885048563</v>
          </cell>
          <cell r="W97">
            <v>416.28022885048563</v>
          </cell>
          <cell r="X97">
            <v>418.75048618035015</v>
          </cell>
          <cell r="Y97">
            <v>403.85567185663285</v>
          </cell>
          <cell r="Z97">
            <v>517.47232448135526</v>
          </cell>
          <cell r="AA97">
            <v>524.27556319755536</v>
          </cell>
          <cell r="AB97">
            <v>538.19367991239312</v>
          </cell>
          <cell r="AC97">
            <v>524.94431530351403</v>
          </cell>
          <cell r="AD97">
            <v>487.69792488633669</v>
          </cell>
          <cell r="AE97">
            <v>495.46475051930128</v>
          </cell>
          <cell r="AF97">
            <v>465.76046511627908</v>
          </cell>
          <cell r="AG97">
            <v>445.09360465116282</v>
          </cell>
          <cell r="AH97">
            <v>496.81116279069772</v>
          </cell>
          <cell r="AI97">
            <v>451.84813953488379</v>
          </cell>
        </row>
        <row r="98">
          <cell r="U98">
            <v>1095</v>
          </cell>
          <cell r="V98">
            <v>739.7309954162431</v>
          </cell>
          <cell r="W98">
            <v>739.7309954162431</v>
          </cell>
          <cell r="X98">
            <v>744.12064879613331</v>
          </cell>
          <cell r="Y98">
            <v>717.65252693349032</v>
          </cell>
          <cell r="Z98">
            <v>919.54959942725498</v>
          </cell>
          <cell r="AA98">
            <v>931.63897143871441</v>
          </cell>
          <cell r="AB98">
            <v>956.37149923667585</v>
          </cell>
          <cell r="AC98">
            <v>932.82734558368315</v>
          </cell>
          <cell r="AD98">
            <v>866.64041776574777</v>
          </cell>
          <cell r="AE98">
            <v>880.44208610960015</v>
          </cell>
          <cell r="AF98">
            <v>569.83070930232566</v>
          </cell>
          <cell r="AG98">
            <v>565.8687209302326</v>
          </cell>
          <cell r="AH98">
            <v>553.26697674418619</v>
          </cell>
          <cell r="AI98">
            <v>420.54540697674423</v>
          </cell>
        </row>
        <row r="99">
          <cell r="U99">
            <v>1096</v>
          </cell>
          <cell r="V99">
            <v>412.28626241581026</v>
          </cell>
          <cell r="W99">
            <v>412.28626241581026</v>
          </cell>
          <cell r="X99">
            <v>414.73281906479514</v>
          </cell>
          <cell r="Y99">
            <v>399.98091181265289</v>
          </cell>
          <cell r="Z99">
            <v>512.50747880381937</v>
          </cell>
          <cell r="AA99">
            <v>519.24544440542877</v>
          </cell>
          <cell r="AB99">
            <v>533.0300248936087</v>
          </cell>
          <cell r="AC99">
            <v>519.90778022428276</v>
          </cell>
          <cell r="AD99">
            <v>483.01874723805952</v>
          </cell>
          <cell r="AE99">
            <v>490.71105470097393</v>
          </cell>
          <cell r="AF99">
            <v>455.77988372093034</v>
          </cell>
          <cell r="AG99">
            <v>419.03319767441866</v>
          </cell>
          <cell r="AH99">
            <v>456.58639534883724</v>
          </cell>
          <cell r="AI99">
            <v>409.43570930232568</v>
          </cell>
        </row>
        <row r="100">
          <cell r="U100">
            <v>1097</v>
          </cell>
          <cell r="V100">
            <v>5272.2051347717825</v>
          </cell>
          <cell r="W100">
            <v>5272.2051347717825</v>
          </cell>
          <cell r="X100">
            <v>5303.4910390163423</v>
          </cell>
          <cell r="Y100">
            <v>5114.8476418129167</v>
          </cell>
          <cell r="Z100">
            <v>6553.8069241640096</v>
          </cell>
          <cell r="AA100">
            <v>6639.9702045861277</v>
          </cell>
          <cell r="AB100">
            <v>6816.2436889477312</v>
          </cell>
          <cell r="AC100">
            <v>6648.4399757704596</v>
          </cell>
          <cell r="AD100">
            <v>6176.7130062926781</v>
          </cell>
          <cell r="AE100">
            <v>6275.080152135919</v>
          </cell>
          <cell r="AF100">
            <v>6813.7630813953501</v>
          </cell>
          <cell r="AG100">
            <v>6486.0874883720944</v>
          </cell>
          <cell r="AH100">
            <v>6272.936546511628</v>
          </cell>
          <cell r="AI100">
            <v>6318.060872093024</v>
          </cell>
        </row>
        <row r="101">
          <cell r="U101">
            <v>1098</v>
          </cell>
          <cell r="V101">
            <v>524.54092508736858</v>
          </cell>
          <cell r="W101">
            <v>524.54092508736858</v>
          </cell>
          <cell r="X101">
            <v>527.65361450956175</v>
          </cell>
          <cell r="Y101">
            <v>508.88515244269416</v>
          </cell>
          <cell r="Z101">
            <v>652.04973231638132</v>
          </cell>
          <cell r="AA101">
            <v>660.6222680326224</v>
          </cell>
          <cell r="AB101">
            <v>678.16002580035229</v>
          </cell>
          <cell r="AC101">
            <v>661.46494040570713</v>
          </cell>
          <cell r="AD101">
            <v>614.53199780706007</v>
          </cell>
          <cell r="AE101">
            <v>624.31871747365949</v>
          </cell>
          <cell r="AF101">
            <v>538.3969186046512</v>
          </cell>
          <cell r="AG101">
            <v>485.00584883720938</v>
          </cell>
          <cell r="AH101">
            <v>492.06282558139537</v>
          </cell>
          <cell r="AI101">
            <v>442.75472093023262</v>
          </cell>
        </row>
        <row r="102">
          <cell r="U102">
            <v>1099</v>
          </cell>
          <cell r="V102">
            <v>1611.8075149633205</v>
          </cell>
          <cell r="W102">
            <v>1611.8075149633205</v>
          </cell>
          <cell r="X102">
            <v>1621.3721761031586</v>
          </cell>
          <cell r="Y102">
            <v>1563.7005116879511</v>
          </cell>
          <cell r="Z102">
            <v>2003.6161306237677</v>
          </cell>
          <cell r="AA102">
            <v>2029.957788307441</v>
          </cell>
          <cell r="AB102">
            <v>2083.8477488685257</v>
          </cell>
          <cell r="AC102">
            <v>2032.547149020075</v>
          </cell>
          <cell r="AD102">
            <v>1888.3317676039508</v>
          </cell>
          <cell r="AE102">
            <v>1918.4043654719569</v>
          </cell>
          <cell r="AF102">
            <v>2352.8464534883724</v>
          </cell>
          <cell r="AG102">
            <v>2303.5585116279071</v>
          </cell>
          <cell r="AH102">
            <v>2433.5480232558143</v>
          </cell>
          <cell r="AI102">
            <v>2290.6442441860468</v>
          </cell>
        </row>
        <row r="103">
          <cell r="U103">
            <v>1100</v>
          </cell>
          <cell r="V103">
            <v>25.597693967692315</v>
          </cell>
          <cell r="W103">
            <v>25.597693967692315</v>
          </cell>
          <cell r="X103">
            <v>25.7495937860573</v>
          </cell>
          <cell r="Y103">
            <v>24.833689372780302</v>
          </cell>
          <cell r="Z103">
            <v>31.820147296934628</v>
          </cell>
          <cell r="AA103">
            <v>32.238488622265727</v>
          </cell>
          <cell r="AB103">
            <v>33.094334438572801</v>
          </cell>
          <cell r="AC103">
            <v>32.27961118961862</v>
          </cell>
          <cell r="AD103">
            <v>29.989274927594188</v>
          </cell>
          <cell r="AE103">
            <v>30.466868653825333</v>
          </cell>
          <cell r="AF103">
            <v>47.886627906976756</v>
          </cell>
          <cell r="AG103">
            <v>56.55662790697675</v>
          </cell>
          <cell r="AH103">
            <v>37.099534883720935</v>
          </cell>
          <cell r="AI103">
            <v>35.889767441860471</v>
          </cell>
        </row>
        <row r="104">
          <cell r="U104">
            <v>1101</v>
          </cell>
          <cell r="V104">
            <v>3125.641822991196</v>
          </cell>
          <cell r="W104">
            <v>3125.641822991196</v>
          </cell>
          <cell r="X104">
            <v>3144.1897603868688</v>
          </cell>
          <cell r="Y104">
            <v>3032.3519853273651</v>
          </cell>
          <cell r="Z104">
            <v>3885.4430922788902</v>
          </cell>
          <cell r="AA104">
            <v>3936.5252383655961</v>
          </cell>
          <cell r="AB104">
            <v>4041.0294753823255</v>
          </cell>
          <cell r="AC104">
            <v>3941.546566323856</v>
          </cell>
          <cell r="AD104">
            <v>3661.8818895630438</v>
          </cell>
          <cell r="AE104">
            <v>3720.1991320064594</v>
          </cell>
          <cell r="AF104">
            <v>4334.0926744186054</v>
          </cell>
          <cell r="AG104">
            <v>4142.3848604651175</v>
          </cell>
          <cell r="AH104">
            <v>4326.9248023255823</v>
          </cell>
          <cell r="AI104">
            <v>3823.086906976745</v>
          </cell>
        </row>
        <row r="105">
          <cell r="U105">
            <v>1102</v>
          </cell>
          <cell r="V105">
            <v>1358.1906463614334</v>
          </cell>
          <cell r="W105">
            <v>1358.1906463614334</v>
          </cell>
          <cell r="X105">
            <v>1366.2503142654136</v>
          </cell>
          <cell r="Y105">
            <v>1317.6532488952271</v>
          </cell>
          <cell r="Z105">
            <v>1688.3484301002381</v>
          </cell>
          <cell r="AA105">
            <v>1710.5452450074042</v>
          </cell>
          <cell r="AB105">
            <v>1755.9556551757164</v>
          </cell>
          <cell r="AC105">
            <v>1712.7271714888893</v>
          </cell>
          <cell r="AD105">
            <v>1591.2039869383545</v>
          </cell>
          <cell r="AE105">
            <v>1616.5446810081698</v>
          </cell>
          <cell r="AF105">
            <v>1833.9066279069768</v>
          </cell>
          <cell r="AG105">
            <v>1760.2721162790701</v>
          </cell>
          <cell r="AH105">
            <v>1797.7144186046514</v>
          </cell>
          <cell r="AI105">
            <v>2006.6311744186048</v>
          </cell>
        </row>
        <row r="106">
          <cell r="U106">
            <v>1103</v>
          </cell>
          <cell r="V106">
            <v>41.815618278192403</v>
          </cell>
          <cell r="W106">
            <v>41.815618278192403</v>
          </cell>
          <cell r="X106">
            <v>42.063757224977749</v>
          </cell>
          <cell r="Y106">
            <v>40.567563490759305</v>
          </cell>
          <cell r="Z106">
            <v>51.98042974511069</v>
          </cell>
          <cell r="AA106">
            <v>52.663819475143292</v>
          </cell>
          <cell r="AB106">
            <v>54.061903302727657</v>
          </cell>
          <cell r="AC106">
            <v>52.730996056800144</v>
          </cell>
          <cell r="AD106">
            <v>48.989572044840614</v>
          </cell>
          <cell r="AE106">
            <v>49.769754704003084</v>
          </cell>
          <cell r="AF106">
            <v>33.268604651162796</v>
          </cell>
          <cell r="AG106">
            <v>29.236046511627908</v>
          </cell>
          <cell r="AH106">
            <v>43.450813953488378</v>
          </cell>
          <cell r="AI106">
            <v>24.901046511627911</v>
          </cell>
        </row>
        <row r="107">
          <cell r="U107">
            <v>1104</v>
          </cell>
          <cell r="V107">
            <v>48.653772931500285</v>
          </cell>
          <cell r="W107">
            <v>48.653772931500285</v>
          </cell>
          <cell r="X107">
            <v>48.942490316761393</v>
          </cell>
          <cell r="Y107">
            <v>47.201622353937033</v>
          </cell>
          <cell r="Z107">
            <v>60.480847344528229</v>
          </cell>
          <cell r="AA107">
            <v>61.27599255863273</v>
          </cell>
          <cell r="AB107">
            <v>62.902706592464618</v>
          </cell>
          <cell r="AC107">
            <v>61.3541546015446</v>
          </cell>
          <cell r="AD107">
            <v>57.000891351739313</v>
          </cell>
          <cell r="AE107">
            <v>57.908658150533263</v>
          </cell>
          <cell r="AF107">
            <v>110.89534883720933</v>
          </cell>
          <cell r="AG107">
            <v>101.51965116279072</v>
          </cell>
          <cell r="AH107">
            <v>118.15395348837212</v>
          </cell>
          <cell r="AI107">
            <v>85.076895348837226</v>
          </cell>
        </row>
        <row r="108">
          <cell r="U108">
            <v>1105</v>
          </cell>
          <cell r="V108">
            <v>425.84154243652665</v>
          </cell>
          <cell r="W108">
            <v>425.84154243652665</v>
          </cell>
          <cell r="X108">
            <v>428.36853776001226</v>
          </cell>
          <cell r="Y108">
            <v>413.13161256797866</v>
          </cell>
          <cell r="Z108">
            <v>529.35786413363815</v>
          </cell>
          <cell r="AA108">
            <v>536.31736273022204</v>
          </cell>
          <cell r="AB108">
            <v>550.55515707857398</v>
          </cell>
          <cell r="AC108">
            <v>537.00147503864343</v>
          </cell>
          <cell r="AD108">
            <v>498.89959258978791</v>
          </cell>
          <cell r="AE108">
            <v>506.84481020560014</v>
          </cell>
          <cell r="AF108">
            <v>720.58789534883726</v>
          </cell>
          <cell r="AG108">
            <v>747.63627906976762</v>
          </cell>
          <cell r="AH108">
            <v>773.8479069767443</v>
          </cell>
          <cell r="AI108">
            <v>817.70197674418625</v>
          </cell>
        </row>
        <row r="109">
          <cell r="U109">
            <v>1106</v>
          </cell>
          <cell r="V109">
            <v>1647.7290070182194</v>
          </cell>
          <cell r="W109">
            <v>1647.7290070182194</v>
          </cell>
          <cell r="X109">
            <v>1657.5068306454839</v>
          </cell>
          <cell r="Y109">
            <v>1598.5498686895644</v>
          </cell>
          <cell r="Z109">
            <v>2048.2696517477875</v>
          </cell>
          <cell r="AA109">
            <v>2075.1983718681431</v>
          </cell>
          <cell r="AB109">
            <v>2130.2893491586838</v>
          </cell>
          <cell r="AC109">
            <v>2077.8454402781308</v>
          </cell>
          <cell r="AD109">
            <v>1930.4160077860308</v>
          </cell>
          <cell r="AE109">
            <v>1961.158817559216</v>
          </cell>
          <cell r="AF109">
            <v>1677.0401162790699</v>
          </cell>
          <cell r="AG109">
            <v>1833.0093837209306</v>
          </cell>
          <cell r="AH109">
            <v>1812.1509767441864</v>
          </cell>
          <cell r="AI109">
            <v>1807.6950000000002</v>
          </cell>
        </row>
        <row r="110">
          <cell r="U110">
            <v>1107</v>
          </cell>
          <cell r="V110">
            <v>81.392194767248611</v>
          </cell>
          <cell r="W110">
            <v>81.392194767248611</v>
          </cell>
          <cell r="X110">
            <v>81.875185915477701</v>
          </cell>
          <cell r="Y110">
            <v>78.962913017469276</v>
          </cell>
          <cell r="Z110">
            <v>101.17753691342098</v>
          </cell>
          <cell r="AA110">
            <v>102.50772386985201</v>
          </cell>
          <cell r="AB110">
            <v>105.2290303070459</v>
          </cell>
          <cell r="AC110">
            <v>102.63848002372822</v>
          </cell>
          <cell r="AD110">
            <v>95.355968741404695</v>
          </cell>
          <cell r="AE110">
            <v>96.874558721974182</v>
          </cell>
          <cell r="AF110">
            <v>98.999302325581397</v>
          </cell>
          <cell r="AG110">
            <v>134.98988372093024</v>
          </cell>
          <cell r="AH110">
            <v>137.81267441860467</v>
          </cell>
          <cell r="AI110">
            <v>119.36372093023257</v>
          </cell>
        </row>
        <row r="111">
          <cell r="U111">
            <v>1108</v>
          </cell>
          <cell r="V111">
            <v>102.20923194192036</v>
          </cell>
          <cell r="W111">
            <v>102.20923194192036</v>
          </cell>
          <cell r="X111">
            <v>102.81575391170395</v>
          </cell>
          <cell r="Y111">
            <v>99.158632034576655</v>
          </cell>
          <cell r="Z111">
            <v>127.05491438421414</v>
          </cell>
          <cell r="AA111">
            <v>128.72531272578442</v>
          </cell>
          <cell r="AB111">
            <v>132.14262616252827</v>
          </cell>
          <cell r="AC111">
            <v>128.88951134578213</v>
          </cell>
          <cell r="AD111">
            <v>119.74440981727322</v>
          </cell>
          <cell r="AE111">
            <v>121.65139753265009</v>
          </cell>
          <cell r="AF111">
            <v>111.39941860465119</v>
          </cell>
          <cell r="AG111">
            <v>120.3214534883721</v>
          </cell>
          <cell r="AH111">
            <v>80.449534883720943</v>
          </cell>
          <cell r="AI111">
            <v>115.53279069767443</v>
          </cell>
        </row>
        <row r="112">
          <cell r="U112">
            <v>1109</v>
          </cell>
          <cell r="V112">
            <v>1608.6607535299404</v>
          </cell>
          <cell r="W112">
            <v>1608.6607535299404</v>
          </cell>
          <cell r="X112">
            <v>1618.2067414060546</v>
          </cell>
          <cell r="Y112">
            <v>1560.6476704411789</v>
          </cell>
          <cell r="Z112">
            <v>1999.7044340293455</v>
          </cell>
          <cell r="AA112">
            <v>2025.9946644106142</v>
          </cell>
          <cell r="AB112">
            <v>2079.7794146113015</v>
          </cell>
          <cell r="AC112">
            <v>2028.5789698667415</v>
          </cell>
          <cell r="AD112">
            <v>1884.6451427901566</v>
          </cell>
          <cell r="AE112">
            <v>1914.6590293726686</v>
          </cell>
          <cell r="AF112">
            <v>1184.463139534884</v>
          </cell>
          <cell r="AG112">
            <v>1015.3981395348839</v>
          </cell>
          <cell r="AH112">
            <v>1010.8211860465117</v>
          </cell>
          <cell r="AI112">
            <v>735.84104651162795</v>
          </cell>
        </row>
        <row r="113">
          <cell r="U113">
            <v>1110</v>
          </cell>
          <cell r="V113">
            <v>2107.9065578643649</v>
          </cell>
          <cell r="W113">
            <v>2107.9065578643649</v>
          </cell>
          <cell r="X113">
            <v>2120.4151308504343</v>
          </cell>
          <cell r="Y113">
            <v>2044.9926759386674</v>
          </cell>
          <cell r="Z113">
            <v>2620.3101437213327</v>
          </cell>
          <cell r="AA113">
            <v>2654.7595134264348</v>
          </cell>
          <cell r="AB113">
            <v>2725.2362919593529</v>
          </cell>
          <cell r="AC113">
            <v>2658.1458547706502</v>
          </cell>
          <cell r="AD113">
            <v>2469.5423488247948</v>
          </cell>
          <cell r="AE113">
            <v>2508.8710066635881</v>
          </cell>
          <cell r="AF113">
            <v>3036.2138372093027</v>
          </cell>
          <cell r="AG113">
            <v>2893.4612790697679</v>
          </cell>
          <cell r="AH113">
            <v>2762.3728953488376</v>
          </cell>
          <cell r="AI113">
            <v>2505.7913023255815</v>
          </cell>
        </row>
        <row r="114">
          <cell r="U114">
            <v>1111</v>
          </cell>
          <cell r="V114">
            <v>859.79204702830361</v>
          </cell>
          <cell r="W114">
            <v>859.79204702830361</v>
          </cell>
          <cell r="X114">
            <v>864.8941572394848</v>
          </cell>
          <cell r="Y114">
            <v>834.13016219494693</v>
          </cell>
          <cell r="Z114">
            <v>1068.7958694913646</v>
          </cell>
          <cell r="AA114">
            <v>1082.8473908868827</v>
          </cell>
          <cell r="AB114">
            <v>1111.5940985892255</v>
          </cell>
          <cell r="AC114">
            <v>1084.2286425108778</v>
          </cell>
          <cell r="AD114">
            <v>1007.2993337381992</v>
          </cell>
          <cell r="AE114">
            <v>1023.3410634362892</v>
          </cell>
          <cell r="AF114">
            <v>1299.1894186046513</v>
          </cell>
          <cell r="AG114">
            <v>1361.8654534883722</v>
          </cell>
          <cell r="AH114">
            <v>1384.9316860465119</v>
          </cell>
          <cell r="AI114">
            <v>1195.7543023255816</v>
          </cell>
        </row>
        <row r="115">
          <cell r="U115">
            <v>1112</v>
          </cell>
          <cell r="V115">
            <v>980.27670114101124</v>
          </cell>
          <cell r="W115">
            <v>980.27670114101124</v>
          </cell>
          <cell r="X115">
            <v>986.09378189206177</v>
          </cell>
          <cell r="Y115">
            <v>951.01875685500738</v>
          </cell>
          <cell r="Z115">
            <v>1218.5687140970308</v>
          </cell>
          <cell r="AA115">
            <v>1234.5893077827009</v>
          </cell>
          <cell r="AB115">
            <v>1267.3643583225548</v>
          </cell>
          <cell r="AC115">
            <v>1236.1641174010213</v>
          </cell>
          <cell r="AD115">
            <v>1148.4545261278918</v>
          </cell>
          <cell r="AE115">
            <v>1166.7442206224978</v>
          </cell>
          <cell r="AF115">
            <v>2058.772151162791</v>
          </cell>
          <cell r="AG115">
            <v>2066.887674418605</v>
          </cell>
          <cell r="AH115">
            <v>1835.519651162791</v>
          </cell>
          <cell r="AI115">
            <v>1818.986162790698</v>
          </cell>
        </row>
        <row r="116">
          <cell r="U116">
            <v>1113</v>
          </cell>
          <cell r="V116">
            <v>26.989530755533739</v>
          </cell>
          <cell r="W116">
            <v>26.989530755533739</v>
          </cell>
          <cell r="X116">
            <v>27.149689902084049</v>
          </cell>
          <cell r="Y116">
            <v>26.183984539621779</v>
          </cell>
          <cell r="Z116">
            <v>33.550320790621377</v>
          </cell>
          <cell r="AA116">
            <v>33.991408807400745</v>
          </cell>
          <cell r="AB116">
            <v>34.89378997542191</v>
          </cell>
          <cell r="AC116">
            <v>34.034767353593146</v>
          </cell>
          <cell r="AD116">
            <v>31.619897441387721</v>
          </cell>
          <cell r="AE116">
            <v>32.123459620818196</v>
          </cell>
          <cell r="AF116">
            <v>40.325581395348841</v>
          </cell>
          <cell r="AG116">
            <v>33.16779069767442</v>
          </cell>
          <cell r="AH116">
            <v>37.603604651162797</v>
          </cell>
          <cell r="AI116">
            <v>30.14337209302326</v>
          </cell>
        </row>
        <row r="117">
          <cell r="U117">
            <v>1114</v>
          </cell>
          <cell r="V117">
            <v>44.599291853875258</v>
          </cell>
          <cell r="W117">
            <v>44.599291853875258</v>
          </cell>
          <cell r="X117">
            <v>44.863949457031268</v>
          </cell>
          <cell r="Y117">
            <v>43.268153824442273</v>
          </cell>
          <cell r="Z117">
            <v>55.440776732484203</v>
          </cell>
          <cell r="AA117">
            <v>56.169659845413335</v>
          </cell>
          <cell r="AB117">
            <v>57.660814376425897</v>
          </cell>
          <cell r="AC117">
            <v>56.24130838474921</v>
          </cell>
          <cell r="AD117">
            <v>52.250817072427694</v>
          </cell>
          <cell r="AE117">
            <v>53.082936637988816</v>
          </cell>
          <cell r="AF117">
            <v>72.384418604651174</v>
          </cell>
          <cell r="AG117">
            <v>73.493372093023268</v>
          </cell>
          <cell r="AH117">
            <v>77.324302325581399</v>
          </cell>
          <cell r="AI117">
            <v>62.000581395348853</v>
          </cell>
        </row>
        <row r="118">
          <cell r="U118">
            <v>1115</v>
          </cell>
          <cell r="V118">
            <v>1863.9720321344173</v>
          </cell>
          <cell r="W118">
            <v>1863.9720321344173</v>
          </cell>
          <cell r="X118">
            <v>1875.0330680807017</v>
          </cell>
          <cell r="Y118">
            <v>1808.3387708283185</v>
          </cell>
          <cell r="Z118">
            <v>2317.0784327191022</v>
          </cell>
          <cell r="AA118">
            <v>2347.5411975012498</v>
          </cell>
          <cell r="AB118">
            <v>2409.8621498272323</v>
          </cell>
          <cell r="AC118">
            <v>2350.5356592497224</v>
          </cell>
          <cell r="AD118">
            <v>2183.7580291247186</v>
          </cell>
          <cell r="AE118">
            <v>2218.5354332745342</v>
          </cell>
          <cell r="AF118">
            <v>2641.2247674418609</v>
          </cell>
          <cell r="AG118">
            <v>2868.4594186046515</v>
          </cell>
          <cell r="AH118">
            <v>3010.9095348837213</v>
          </cell>
          <cell r="AI118">
            <v>2721.7146279069771</v>
          </cell>
        </row>
        <row r="119">
          <cell r="U119">
            <v>1116</v>
          </cell>
          <cell r="V119">
            <v>546.8708283357812</v>
          </cell>
          <cell r="W119">
            <v>546.8708283357812</v>
          </cell>
          <cell r="X119">
            <v>550.11602611016497</v>
          </cell>
          <cell r="Y119">
            <v>530.54858359767275</v>
          </cell>
          <cell r="Z119">
            <v>679.80773314987755</v>
          </cell>
          <cell r="AA119">
            <v>688.74520491587555</v>
          </cell>
          <cell r="AB119">
            <v>707.02955158719249</v>
          </cell>
          <cell r="AC119">
            <v>689.62375016686394</v>
          </cell>
          <cell r="AD119">
            <v>640.69285465879113</v>
          </cell>
          <cell r="AE119">
            <v>650.89619863976247</v>
          </cell>
          <cell r="AF119">
            <v>457.594534883721</v>
          </cell>
          <cell r="AG119">
            <v>445.09360465116282</v>
          </cell>
          <cell r="AH119">
            <v>457.39290697674426</v>
          </cell>
          <cell r="AI119">
            <v>402.04604651162799</v>
          </cell>
        </row>
        <row r="120">
          <cell r="U120">
            <v>1117</v>
          </cell>
          <cell r="V120">
            <v>8.4720500129478093</v>
          </cell>
          <cell r="W120">
            <v>8.4720500129478093</v>
          </cell>
          <cell r="X120">
            <v>8.522324184510687</v>
          </cell>
          <cell r="Y120">
            <v>8.2191879720785863</v>
          </cell>
          <cell r="Z120">
            <v>10.531490831136754</v>
          </cell>
          <cell r="AA120">
            <v>10.669948952995746</v>
          </cell>
          <cell r="AB120">
            <v>10.95320761560329</v>
          </cell>
          <cell r="AC120">
            <v>10.683559258975427</v>
          </cell>
          <cell r="AD120">
            <v>9.9255283448302265</v>
          </cell>
          <cell r="AE120">
            <v>10.083597190391362</v>
          </cell>
          <cell r="AF120">
            <v>8.4683720930232571</v>
          </cell>
          <cell r="AG120">
            <v>6.7545348837209307</v>
          </cell>
          <cell r="AH120">
            <v>6.7545348837209307</v>
          </cell>
          <cell r="AI120">
            <v>6.7545348837209307</v>
          </cell>
        </row>
        <row r="121">
          <cell r="U121">
            <v>1118</v>
          </cell>
          <cell r="V121">
            <v>139.24419342709223</v>
          </cell>
          <cell r="W121">
            <v>139.24419342709223</v>
          </cell>
          <cell r="X121">
            <v>140.07048534685069</v>
          </cell>
          <cell r="Y121">
            <v>135.08822516966308</v>
          </cell>
          <cell r="Z121">
            <v>173.0925743031834</v>
          </cell>
          <cell r="AA121">
            <v>175.3682324345944</v>
          </cell>
          <cell r="AB121">
            <v>180.02379088216551</v>
          </cell>
          <cell r="AC121">
            <v>175.59192753501756</v>
          </cell>
          <cell r="AD121">
            <v>163.13314801038823</v>
          </cell>
          <cell r="AE121">
            <v>165.73112239350377</v>
          </cell>
          <cell r="AF121">
            <v>176.72686046511632</v>
          </cell>
          <cell r="AG121">
            <v>205.86209302325585</v>
          </cell>
          <cell r="AH121">
            <v>174.00488372093025</v>
          </cell>
          <cell r="AI121">
            <v>179.34802325581398</v>
          </cell>
        </row>
        <row r="122">
          <cell r="U122">
            <v>1119</v>
          </cell>
          <cell r="V122">
            <v>245.14481858893984</v>
          </cell>
          <cell r="W122">
            <v>245.14481858893984</v>
          </cell>
          <cell r="X122">
            <v>246.59953765323428</v>
          </cell>
          <cell r="Y122">
            <v>237.82807482064541</v>
          </cell>
          <cell r="Z122">
            <v>304.73620969239283</v>
          </cell>
          <cell r="AA122">
            <v>308.74259434704123</v>
          </cell>
          <cell r="AB122">
            <v>316.93888607720663</v>
          </cell>
          <cell r="AC122">
            <v>309.13641827221045</v>
          </cell>
          <cell r="AD122">
            <v>287.20225232076609</v>
          </cell>
          <cell r="AE122">
            <v>291.77608727339577</v>
          </cell>
          <cell r="AF122">
            <v>291.95720930232562</v>
          </cell>
          <cell r="AG122">
            <v>293.87267441860467</v>
          </cell>
          <cell r="AH122">
            <v>348.51383720930238</v>
          </cell>
          <cell r="AI122">
            <v>291.04988372093027</v>
          </cell>
        </row>
        <row r="123">
          <cell r="U123">
            <v>1120</v>
          </cell>
          <cell r="V123">
            <v>1283.0919744609459</v>
          </cell>
          <cell r="W123">
            <v>1283.0919744609459</v>
          </cell>
          <cell r="X123">
            <v>1290.7059977441438</v>
          </cell>
          <cell r="Y123">
            <v>1244.7960183713019</v>
          </cell>
          <cell r="Z123">
            <v>1594.9942863756617</v>
          </cell>
          <cell r="AA123">
            <v>1615.963768931206</v>
          </cell>
          <cell r="AB123">
            <v>1658.8632933831186</v>
          </cell>
          <cell r="AC123">
            <v>1618.0250497718287</v>
          </cell>
          <cell r="AD123">
            <v>1503.2212678245378</v>
          </cell>
          <cell r="AE123">
            <v>1527.1607944847722</v>
          </cell>
          <cell r="AF123">
            <v>1232.0775697674421</v>
          </cell>
          <cell r="AG123">
            <v>923.68768604651166</v>
          </cell>
          <cell r="AH123">
            <v>968.84225581395367</v>
          </cell>
          <cell r="AI123">
            <v>879.29930232558161</v>
          </cell>
        </row>
        <row r="124">
          <cell r="U124">
            <v>1121</v>
          </cell>
          <cell r="V124">
            <v>26.08181111128933</v>
          </cell>
          <cell r="W124">
            <v>26.08181111128933</v>
          </cell>
          <cell r="X124">
            <v>26.23658373945791</v>
          </cell>
          <cell r="Y124">
            <v>25.303357256899083</v>
          </cell>
          <cell r="Z124">
            <v>32.421946772999583</v>
          </cell>
          <cell r="AA124">
            <v>32.848199991008343</v>
          </cell>
          <cell r="AB124">
            <v>33.720232016607277</v>
          </cell>
          <cell r="AC124">
            <v>32.8901002901315</v>
          </cell>
          <cell r="AD124">
            <v>30.556447975870203</v>
          </cell>
          <cell r="AE124">
            <v>31.043074207561983</v>
          </cell>
          <cell r="AF124">
            <v>31.043074207561983</v>
          </cell>
          <cell r="AG124">
            <v>31.043074207561983</v>
          </cell>
          <cell r="AH124">
            <v>31.043074207561983</v>
          </cell>
          <cell r="AI124">
            <v>31.043074207561983</v>
          </cell>
        </row>
        <row r="125">
          <cell r="U125">
            <v>1122</v>
          </cell>
          <cell r="V125">
            <v>25.174091467044921</v>
          </cell>
          <cell r="W125">
            <v>25.174091467044921</v>
          </cell>
          <cell r="X125">
            <v>25.323477576831763</v>
          </cell>
          <cell r="Y125">
            <v>24.422729974176374</v>
          </cell>
          <cell r="Z125">
            <v>31.293572755377792</v>
          </cell>
          <cell r="AA125">
            <v>31.704991174615937</v>
          </cell>
          <cell r="AB125">
            <v>32.546674057792636</v>
          </cell>
          <cell r="AC125">
            <v>31.745433226669842</v>
          </cell>
          <cell r="AD125">
            <v>29.492998510352674</v>
          </cell>
          <cell r="AE125">
            <v>29.96268879430577</v>
          </cell>
          <cell r="AF125">
            <v>45.668720930232567</v>
          </cell>
          <cell r="AG125">
            <v>34.47837209302326</v>
          </cell>
          <cell r="AH125">
            <v>33.772674418604659</v>
          </cell>
          <cell r="AI125">
            <v>25.304302325581396</v>
          </cell>
        </row>
        <row r="126">
          <cell r="U126">
            <v>1123</v>
          </cell>
          <cell r="V126">
            <v>1903.0644914798763</v>
          </cell>
          <cell r="W126">
            <v>1903.0644914798763</v>
          </cell>
          <cell r="X126">
            <v>1914.3575068178006</v>
          </cell>
          <cell r="Y126">
            <v>1846.2644524709096</v>
          </cell>
          <cell r="Z126">
            <v>2365.6737404113474</v>
          </cell>
          <cell r="AA126">
            <v>2396.7753905272161</v>
          </cell>
          <cell r="AB126">
            <v>2460.4033792535161</v>
          </cell>
          <cell r="AC126">
            <v>2399.8326541161373</v>
          </cell>
          <cell r="AD126">
            <v>2229.5572527730069</v>
          </cell>
          <cell r="AE126">
            <v>2265.0640317387683</v>
          </cell>
          <cell r="AF126">
            <v>2197.4417441860469</v>
          </cell>
          <cell r="AG126">
            <v>2008.8188372093025</v>
          </cell>
          <cell r="AH126">
            <v>2059.8306976744188</v>
          </cell>
          <cell r="AI126">
            <v>2211.7573255813954</v>
          </cell>
        </row>
        <row r="127">
          <cell r="U127">
            <v>1124</v>
          </cell>
          <cell r="V127">
            <v>95.068504073864361</v>
          </cell>
          <cell r="W127">
            <v>95.068504073864361</v>
          </cell>
          <cell r="X127">
            <v>95.632652099044947</v>
          </cell>
          <cell r="Y127">
            <v>92.231030743824718</v>
          </cell>
          <cell r="Z127">
            <v>118.17837211225603</v>
          </cell>
          <cell r="AA127">
            <v>119.73207003683088</v>
          </cell>
          <cell r="AB127">
            <v>122.9106368865198</v>
          </cell>
          <cell r="AC127">
            <v>119.88479711321712</v>
          </cell>
          <cell r="AD127">
            <v>111.37860735520204</v>
          </cell>
          <cell r="AE127">
            <v>113.15236561503451</v>
          </cell>
          <cell r="AF127">
            <v>70.509279069767445</v>
          </cell>
          <cell r="AG127">
            <v>46.576046511627908</v>
          </cell>
          <cell r="AH127">
            <v>73.090116279069775</v>
          </cell>
          <cell r="AI127">
            <v>85.792674418604662</v>
          </cell>
        </row>
        <row r="128">
          <cell r="U128">
            <v>1125</v>
          </cell>
          <cell r="V128">
            <v>2065.5765651211009</v>
          </cell>
          <cell r="W128">
            <v>2065.5765651211009</v>
          </cell>
          <cell r="X128">
            <v>2077.8339467999685</v>
          </cell>
          <cell r="Y128">
            <v>2003.9260903210318</v>
          </cell>
          <cell r="Z128">
            <v>2567.6903020329032</v>
          </cell>
          <cell r="AA128">
            <v>2601.4478756220028</v>
          </cell>
          <cell r="AB128">
            <v>2670.509372479964</v>
          </cell>
          <cell r="AC128">
            <v>2604.7662140445555</v>
          </cell>
          <cell r="AD128">
            <v>2419.9501554161611</v>
          </cell>
          <cell r="AE128">
            <v>2458.4890335587402</v>
          </cell>
          <cell r="AF128">
            <v>2536.1967906976747</v>
          </cell>
          <cell r="AG128">
            <v>2402.295697674419</v>
          </cell>
          <cell r="AH128">
            <v>2440.8066279069772</v>
          </cell>
          <cell r="AI128">
            <v>2164.0924883720932</v>
          </cell>
        </row>
        <row r="129">
          <cell r="U129">
            <v>1126</v>
          </cell>
          <cell r="V129">
            <v>560.66816692829616</v>
          </cell>
          <cell r="W129">
            <v>560.66816692829616</v>
          </cell>
          <cell r="X129">
            <v>563.99523978208242</v>
          </cell>
          <cell r="Y129">
            <v>543.93411829505783</v>
          </cell>
          <cell r="Z129">
            <v>696.95901821772884</v>
          </cell>
          <cell r="AA129">
            <v>706.12197892504003</v>
          </cell>
          <cell r="AB129">
            <v>724.8676325611749</v>
          </cell>
          <cell r="AC129">
            <v>707.02268953148098</v>
          </cell>
          <cell r="AD129">
            <v>656.85728653465753</v>
          </cell>
          <cell r="AE129">
            <v>667.31805692125704</v>
          </cell>
          <cell r="AF129">
            <v>580.78918604651176</v>
          </cell>
          <cell r="AG129">
            <v>515.26011627906985</v>
          </cell>
          <cell r="AH129">
            <v>586.43476744186057</v>
          </cell>
          <cell r="AI129">
            <v>505.98523255813956</v>
          </cell>
        </row>
        <row r="130">
          <cell r="U130">
            <v>1127</v>
          </cell>
          <cell r="V130">
            <v>2403.1272434941211</v>
          </cell>
          <cell r="W130">
            <v>2403.1272434941211</v>
          </cell>
          <cell r="X130">
            <v>2417.3876918085443</v>
          </cell>
          <cell r="Y130">
            <v>2331.4020225228483</v>
          </cell>
          <cell r="Z130">
            <v>2987.2949867191946</v>
          </cell>
          <cell r="AA130">
            <v>3026.5691274777901</v>
          </cell>
          <cell r="AB130">
            <v>3106.9164587645005</v>
          </cell>
          <cell r="AC130">
            <v>3030.4297393771617</v>
          </cell>
          <cell r="AD130">
            <v>2815.411563326611</v>
          </cell>
          <cell r="AE130">
            <v>2860.2483559016187</v>
          </cell>
          <cell r="AF130">
            <v>1890.1406511627908</v>
          </cell>
          <cell r="AG130">
            <v>1627.9437209302328</v>
          </cell>
          <cell r="AH130">
            <v>1754.8281627906979</v>
          </cell>
          <cell r="AI130">
            <v>1698.0094186046513</v>
          </cell>
        </row>
        <row r="131">
          <cell r="U131">
            <v>1128</v>
          </cell>
          <cell r="V131">
            <v>217.0055096173632</v>
          </cell>
          <cell r="W131">
            <v>217.0055096173632</v>
          </cell>
          <cell r="X131">
            <v>218.29324661182378</v>
          </cell>
          <cell r="Y131">
            <v>210.5286290562415</v>
          </cell>
          <cell r="Z131">
            <v>269.75661514611721</v>
          </cell>
          <cell r="AA131">
            <v>273.30312103887684</v>
          </cell>
          <cell r="AB131">
            <v>280.55858935395287</v>
          </cell>
          <cell r="AC131">
            <v>273.65173930489919</v>
          </cell>
          <cell r="AD131">
            <v>254.23531888972283</v>
          </cell>
          <cell r="AE131">
            <v>258.28413946245303</v>
          </cell>
          <cell r="AF131">
            <v>224.31104651162792</v>
          </cell>
          <cell r="AG131">
            <v>248.30476744186052</v>
          </cell>
          <cell r="AH131">
            <v>250.92593023255819</v>
          </cell>
          <cell r="AI131">
            <v>215.74186046511633</v>
          </cell>
        </row>
        <row r="132">
          <cell r="U132">
            <v>1129</v>
          </cell>
          <cell r="V132">
            <v>486.47721467205326</v>
          </cell>
          <cell r="W132">
            <v>486.47721467205326</v>
          </cell>
          <cell r="X132">
            <v>489.36402942343881</v>
          </cell>
          <cell r="Y132">
            <v>471.95751505385545</v>
          </cell>
          <cell r="Z132">
            <v>604.73324851077416</v>
          </cell>
          <cell r="AA132">
            <v>612.68371166523445</v>
          </cell>
          <cell r="AB132">
            <v>628.94882872739186</v>
          </cell>
          <cell r="AC132">
            <v>613.46523487788193</v>
          </cell>
          <cell r="AD132">
            <v>569.93801688635858</v>
          </cell>
          <cell r="AE132">
            <v>579.01455581111554</v>
          </cell>
          <cell r="AF132">
            <v>217.1935813953489</v>
          </cell>
          <cell r="AG132">
            <v>205.15639534883724</v>
          </cell>
          <cell r="AH132">
            <v>269.97976744186047</v>
          </cell>
          <cell r="AI132">
            <v>264.73744186046514</v>
          </cell>
        </row>
        <row r="133">
          <cell r="U133">
            <v>1130</v>
          </cell>
          <cell r="V133">
            <v>4943.5016971979967</v>
          </cell>
          <cell r="W133">
            <v>4943.5016971979967</v>
          </cell>
          <cell r="X133">
            <v>4972.8370354061626</v>
          </cell>
          <cell r="Y133">
            <v>4795.9548901933704</v>
          </cell>
          <cell r="Z133">
            <v>6145.2001249028053</v>
          </cell>
          <cell r="AA133">
            <v>6225.9914279941122</v>
          </cell>
          <cell r="AB133">
            <v>6391.2748809017748</v>
          </cell>
          <cell r="AC133">
            <v>6233.9331387497268</v>
          </cell>
          <cell r="AD133">
            <v>5791.6166858394727</v>
          </cell>
          <cell r="AE133">
            <v>5883.8509862875781</v>
          </cell>
          <cell r="AF133">
            <v>6479.2724651162798</v>
          </cell>
          <cell r="AG133">
            <v>6255.1025581395361</v>
          </cell>
          <cell r="AH133">
            <v>5891.2145930232573</v>
          </cell>
          <cell r="AI133">
            <v>5548.6991860465123</v>
          </cell>
        </row>
        <row r="134">
          <cell r="U134">
            <v>1131</v>
          </cell>
          <cell r="V134">
            <v>48.351199716752149</v>
          </cell>
          <cell r="W134">
            <v>48.351199716752149</v>
          </cell>
          <cell r="X134">
            <v>48.638121595886005</v>
          </cell>
          <cell r="Y134">
            <v>46.908079926362788</v>
          </cell>
          <cell r="Z134">
            <v>60.104722671987631</v>
          </cell>
          <cell r="AA134">
            <v>60.894922953168596</v>
          </cell>
          <cell r="AB134">
            <v>62.511520606193066</v>
          </cell>
          <cell r="AC134">
            <v>60.972598913724049</v>
          </cell>
          <cell r="AD134">
            <v>56.646408196566796</v>
          </cell>
          <cell r="AE134">
            <v>57.548529679447853</v>
          </cell>
          <cell r="AF134">
            <v>93.152093023255816</v>
          </cell>
          <cell r="AG134">
            <v>110.08883720930235</v>
          </cell>
          <cell r="AH134">
            <v>91.841511627906996</v>
          </cell>
          <cell r="AI134">
            <v>69.360000000000014</v>
          </cell>
        </row>
        <row r="135">
          <cell r="U135">
            <v>1132</v>
          </cell>
          <cell r="V135">
            <v>330.71252371971269</v>
          </cell>
          <cell r="W135">
            <v>330.71252371971269</v>
          </cell>
          <cell r="X135">
            <v>332.67501191679224</v>
          </cell>
          <cell r="Y135">
            <v>320.84187333863912</v>
          </cell>
          <cell r="Z135">
            <v>411.10426708687402</v>
          </cell>
          <cell r="AA135">
            <v>416.50907877229832</v>
          </cell>
          <cell r="AB135">
            <v>427.56628299479985</v>
          </cell>
          <cell r="AC135">
            <v>417.04036678786218</v>
          </cell>
          <cell r="AD135">
            <v>387.45008860355136</v>
          </cell>
          <cell r="AE135">
            <v>393.6204188963485</v>
          </cell>
          <cell r="AF135">
            <v>421.30151162790702</v>
          </cell>
          <cell r="AG135">
            <v>406.17941860465118</v>
          </cell>
          <cell r="AH135">
            <v>380.57267441860472</v>
          </cell>
          <cell r="AI135">
            <v>359.60337209302332</v>
          </cell>
        </row>
        <row r="136">
          <cell r="U136">
            <v>1133</v>
          </cell>
          <cell r="V136">
            <v>30.257321474813608</v>
          </cell>
          <cell r="W136">
            <v>30.257321474813608</v>
          </cell>
          <cell r="X136">
            <v>30.436872087538173</v>
          </cell>
          <cell r="Y136">
            <v>29.354242757423524</v>
          </cell>
          <cell r="Z136">
            <v>37.612467254059837</v>
          </cell>
          <cell r="AA136">
            <v>38.106960546413383</v>
          </cell>
          <cell r="AB136">
            <v>39.118598627154604</v>
          </cell>
          <cell r="AC136">
            <v>38.155568782055099</v>
          </cell>
          <cell r="AD136">
            <v>35.448315517250812</v>
          </cell>
          <cell r="AE136">
            <v>36.012847108540583</v>
          </cell>
          <cell r="AF136">
            <v>36.012847108540583</v>
          </cell>
          <cell r="AG136">
            <v>36.012847108540583</v>
          </cell>
          <cell r="AH136">
            <v>36.012847108540583</v>
          </cell>
          <cell r="AI136">
            <v>36.012847108540583</v>
          </cell>
        </row>
        <row r="137">
          <cell r="U137">
            <v>1134</v>
          </cell>
          <cell r="V137">
            <v>479.76008930464462</v>
          </cell>
          <cell r="W137">
            <v>479.76008930464462</v>
          </cell>
          <cell r="X137">
            <v>482.60704382000529</v>
          </cell>
          <cell r="Y137">
            <v>465.44087316170743</v>
          </cell>
          <cell r="Z137">
            <v>596.38328078037284</v>
          </cell>
          <cell r="AA137">
            <v>604.22396642393073</v>
          </cell>
          <cell r="AB137">
            <v>620.26449983216344</v>
          </cell>
          <cell r="AC137">
            <v>604.99469860826571</v>
          </cell>
          <cell r="AD137">
            <v>562.06849084152884</v>
          </cell>
          <cell r="AE137">
            <v>571.01970375301948</v>
          </cell>
          <cell r="AF137">
            <v>364.64406976744192</v>
          </cell>
          <cell r="AG137">
            <v>325.83069767441867</v>
          </cell>
          <cell r="AH137">
            <v>299.61906976744189</v>
          </cell>
          <cell r="AI137">
            <v>302.64348837209309</v>
          </cell>
        </row>
        <row r="138">
          <cell r="U138">
            <v>1135</v>
          </cell>
          <cell r="V138">
            <v>371.55990771071106</v>
          </cell>
          <cell r="W138">
            <v>371.55990771071106</v>
          </cell>
          <cell r="X138">
            <v>373.76478923496876</v>
          </cell>
          <cell r="Y138">
            <v>360.47010106116085</v>
          </cell>
          <cell r="Z138">
            <v>461.88109787985485</v>
          </cell>
          <cell r="AA138">
            <v>467.95347550995638</v>
          </cell>
          <cell r="AB138">
            <v>480.37639114145861</v>
          </cell>
          <cell r="AC138">
            <v>468.55038464363662</v>
          </cell>
          <cell r="AD138">
            <v>435.3053145518399</v>
          </cell>
          <cell r="AE138">
            <v>442.23776249287835</v>
          </cell>
          <cell r="AF138">
            <v>428.51979069767447</v>
          </cell>
          <cell r="AG138">
            <v>351.39711627906985</v>
          </cell>
          <cell r="AH138">
            <v>344.02761627906983</v>
          </cell>
          <cell r="AI138">
            <v>303.80284883720935</v>
          </cell>
        </row>
        <row r="139">
          <cell r="U139">
            <v>1136</v>
          </cell>
          <cell r="V139">
            <v>1024.8154783519367</v>
          </cell>
          <cell r="W139">
            <v>1024.8154783519367</v>
          </cell>
          <cell r="X139">
            <v>1030.8968576049178</v>
          </cell>
          <cell r="Y139">
            <v>994.22820219393464</v>
          </cell>
          <cell r="Z139">
            <v>1273.9342658950068</v>
          </cell>
          <cell r="AA139">
            <v>1290.6827537070212</v>
          </cell>
          <cell r="AB139">
            <v>1324.9469355017266</v>
          </cell>
          <cell r="AC139">
            <v>1292.3291146482061</v>
          </cell>
          <cell r="AD139">
            <v>1200.6344465692848</v>
          </cell>
          <cell r="AE139">
            <v>1219.7551315662695</v>
          </cell>
          <cell r="AF139">
            <v>1113.3893023255814</v>
          </cell>
          <cell r="AG139">
            <v>1144.3391860465119</v>
          </cell>
          <cell r="AH139">
            <v>1141.0123255813955</v>
          </cell>
          <cell r="AI139">
            <v>1209.7674418604654</v>
          </cell>
        </row>
        <row r="140">
          <cell r="U140">
            <v>1137</v>
          </cell>
          <cell r="V140">
            <v>225.47755963031096</v>
          </cell>
          <cell r="W140">
            <v>225.47755963031096</v>
          </cell>
          <cell r="X140">
            <v>226.81557079633447</v>
          </cell>
          <cell r="Y140">
            <v>218.7478170283201</v>
          </cell>
          <cell r="Z140">
            <v>280.28810597725391</v>
          </cell>
          <cell r="AA140">
            <v>283.97306999187253</v>
          </cell>
          <cell r="AB140">
            <v>291.51179696955609</v>
          </cell>
          <cell r="AC140">
            <v>284.33529856387457</v>
          </cell>
          <cell r="AD140">
            <v>264.16084723455305</v>
          </cell>
          <cell r="AE140">
            <v>268.36773665284443</v>
          </cell>
          <cell r="AF140">
            <v>350.22767441860469</v>
          </cell>
          <cell r="AG140">
            <v>375.83441860465126</v>
          </cell>
          <cell r="AH140">
            <v>347.20325581395355</v>
          </cell>
          <cell r="AI140">
            <v>297.60279069767444</v>
          </cell>
        </row>
        <row r="141">
          <cell r="U141">
            <v>1138</v>
          </cell>
          <cell r="V141">
            <v>81.573738696097479</v>
          </cell>
          <cell r="W141">
            <v>81.573738696097479</v>
          </cell>
          <cell r="X141">
            <v>82.057807148002908</v>
          </cell>
          <cell r="Y141">
            <v>79.139038474013816</v>
          </cell>
          <cell r="Z141">
            <v>101.40321171694532</v>
          </cell>
          <cell r="AA141">
            <v>102.73636563313048</v>
          </cell>
          <cell r="AB141">
            <v>105.46374189880881</v>
          </cell>
          <cell r="AC141">
            <v>102.86741343642053</v>
          </cell>
          <cell r="AD141">
            <v>95.568658634508182</v>
          </cell>
          <cell r="AE141">
            <v>97.090635804625393</v>
          </cell>
          <cell r="AF141">
            <v>49.499651162790698</v>
          </cell>
          <cell r="AG141">
            <v>11.190348837209305</v>
          </cell>
          <cell r="AH141">
            <v>13.509069767441861</v>
          </cell>
          <cell r="AI141">
            <v>15.525348837209304</v>
          </cell>
        </row>
        <row r="142">
          <cell r="U142">
            <v>1139</v>
          </cell>
          <cell r="V142">
            <v>1009.1421858279834</v>
          </cell>
          <cell r="W142">
            <v>1009.1421858279834</v>
          </cell>
          <cell r="X142">
            <v>1015.1305578635734</v>
          </cell>
          <cell r="Y142">
            <v>979.02270444558951</v>
          </cell>
          <cell r="Z142">
            <v>1254.451007857404</v>
          </cell>
          <cell r="AA142">
            <v>1270.9433481439794</v>
          </cell>
          <cell r="AB142">
            <v>1304.6835014128608</v>
          </cell>
          <cell r="AC142">
            <v>1272.5645300191018</v>
          </cell>
          <cell r="AD142">
            <v>1182.2722191313492</v>
          </cell>
          <cell r="AE142">
            <v>1201.1004767640457</v>
          </cell>
          <cell r="AF142">
            <v>927.59926744186066</v>
          </cell>
          <cell r="AG142">
            <v>791.86336046511644</v>
          </cell>
          <cell r="AH142">
            <v>699.61859302325593</v>
          </cell>
          <cell r="AI142">
            <v>707.20988372093029</v>
          </cell>
        </row>
        <row r="143">
          <cell r="U143">
            <v>1140</v>
          </cell>
          <cell r="V143">
            <v>240.12210322412074</v>
          </cell>
          <cell r="W143">
            <v>240.12210322412074</v>
          </cell>
          <cell r="X143">
            <v>241.54701688670295</v>
          </cell>
          <cell r="Y143">
            <v>232.95527052291308</v>
          </cell>
          <cell r="Z143">
            <v>298.49254012821888</v>
          </cell>
          <cell r="AA143">
            <v>302.41683889633663</v>
          </cell>
          <cell r="AB143">
            <v>310.44519870509896</v>
          </cell>
          <cell r="AC143">
            <v>302.80259385438922</v>
          </cell>
          <cell r="AD143">
            <v>281.31783194490242</v>
          </cell>
          <cell r="AE143">
            <v>285.79795465337804</v>
          </cell>
          <cell r="AF143">
            <v>291.4531395348838</v>
          </cell>
          <cell r="AG143">
            <v>236.20709302325585</v>
          </cell>
          <cell r="AH143">
            <v>248.60720930232563</v>
          </cell>
          <cell r="AI143">
            <v>251.78284883720934</v>
          </cell>
        </row>
        <row r="144">
          <cell r="U144">
            <v>1141</v>
          </cell>
          <cell r="V144">
            <v>857.34120398884352</v>
          </cell>
          <cell r="W144">
            <v>857.34120398884352</v>
          </cell>
          <cell r="X144">
            <v>862.42877060039427</v>
          </cell>
          <cell r="Y144">
            <v>831.75246853159558</v>
          </cell>
          <cell r="Z144">
            <v>1065.7492596437855</v>
          </cell>
          <cell r="AA144">
            <v>1079.7607270826234</v>
          </cell>
          <cell r="AB144">
            <v>1108.4254921004258</v>
          </cell>
          <cell r="AC144">
            <v>1081.1380414395312</v>
          </cell>
          <cell r="AD144">
            <v>1004.4280201813017</v>
          </cell>
          <cell r="AE144">
            <v>1020.4240228204974</v>
          </cell>
          <cell r="AF144">
            <v>961.019093023256</v>
          </cell>
          <cell r="AG144">
            <v>874.44006976744197</v>
          </cell>
          <cell r="AH144">
            <v>993.11825581395351</v>
          </cell>
          <cell r="AI144">
            <v>971.30211627906988</v>
          </cell>
        </row>
        <row r="145">
          <cell r="U145">
            <v>1142</v>
          </cell>
          <cell r="V145">
            <v>2452.9913092846136</v>
          </cell>
          <cell r="W145">
            <v>2452.9913092846136</v>
          </cell>
          <cell r="X145">
            <v>2467.5476570088072</v>
          </cell>
          <cell r="Y145">
            <v>2379.7778145870825</v>
          </cell>
          <cell r="Z145">
            <v>3049.280332753885</v>
          </cell>
          <cell r="AA145">
            <v>3089.3693984582796</v>
          </cell>
          <cell r="AB145">
            <v>3171.3839093020515</v>
          </cell>
          <cell r="AC145">
            <v>3093.3101167299887</v>
          </cell>
          <cell r="AD145">
            <v>2873.8303872990405</v>
          </cell>
          <cell r="AE145">
            <v>2919.5975279364934</v>
          </cell>
          <cell r="AF145">
            <v>3700.9810465116284</v>
          </cell>
          <cell r="AG145">
            <v>3769.2320930232568</v>
          </cell>
          <cell r="AH145">
            <v>4138.5640116279073</v>
          </cell>
          <cell r="AI145">
            <v>3750.7831395348844</v>
          </cell>
        </row>
        <row r="146">
          <cell r="U146">
            <v>1143</v>
          </cell>
          <cell r="V146">
            <v>721.87917574610299</v>
          </cell>
          <cell r="W146">
            <v>721.87917574610299</v>
          </cell>
          <cell r="X146">
            <v>726.16289426448577</v>
          </cell>
          <cell r="Y146">
            <v>700.33352370661044</v>
          </cell>
          <cell r="Z146">
            <v>897.35824374735967</v>
          </cell>
          <cell r="AA146">
            <v>909.1558647163306</v>
          </cell>
          <cell r="AB146">
            <v>933.29152604665467</v>
          </cell>
          <cell r="AC146">
            <v>910.31556000227044</v>
          </cell>
          <cell r="AD146">
            <v>845.72591161056982</v>
          </cell>
          <cell r="AE146">
            <v>859.19450631556117</v>
          </cell>
          <cell r="AF146">
            <v>718.95470930232568</v>
          </cell>
          <cell r="AG146">
            <v>637.74906976744194</v>
          </cell>
          <cell r="AH146">
            <v>600.8511627906978</v>
          </cell>
          <cell r="AI146">
            <v>571.21186046511639</v>
          </cell>
        </row>
        <row r="147">
          <cell r="U147">
            <v>1144</v>
          </cell>
          <cell r="V147">
            <v>832.80251627276971</v>
          </cell>
          <cell r="W147">
            <v>832.80251627276971</v>
          </cell>
          <cell r="X147">
            <v>837.74446733740069</v>
          </cell>
          <cell r="Y147">
            <v>807.94617765532507</v>
          </cell>
          <cell r="Z147">
            <v>1035.245548700743</v>
          </cell>
          <cell r="AA147">
            <v>1048.8559820794821</v>
          </cell>
          <cell r="AB147">
            <v>1076.7003086138034</v>
          </cell>
          <cell r="AC147">
            <v>1050.1938751572845</v>
          </cell>
          <cell r="AD147">
            <v>975.67943629681122</v>
          </cell>
          <cell r="AE147">
            <v>991.21760381547097</v>
          </cell>
          <cell r="AF147">
            <v>1029.2096511627908</v>
          </cell>
          <cell r="AG147">
            <v>1025.8827906976746</v>
          </cell>
          <cell r="AH147">
            <v>1043.6260465116279</v>
          </cell>
          <cell r="AI147">
            <v>1005.5687790697675</v>
          </cell>
        </row>
        <row r="148">
          <cell r="U148">
            <v>1145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U149">
            <v>1146</v>
          </cell>
          <cell r="V149">
            <v>501.0612436229132</v>
          </cell>
          <cell r="W149">
            <v>501.0612436229132</v>
          </cell>
          <cell r="X149">
            <v>504.0346017696321</v>
          </cell>
          <cell r="Y149">
            <v>486.10626006293347</v>
          </cell>
          <cell r="Z149">
            <v>622.86245772723089</v>
          </cell>
          <cell r="AA149">
            <v>631.05126664860563</v>
          </cell>
          <cell r="AB149">
            <v>647.80399326568022</v>
          </cell>
          <cell r="AC149">
            <v>631.85621903083234</v>
          </cell>
          <cell r="AD149">
            <v>587.02410496567336</v>
          </cell>
          <cell r="AE149">
            <v>596.37274811743202</v>
          </cell>
          <cell r="AF149">
            <v>476.24511627906986</v>
          </cell>
          <cell r="AG149">
            <v>378.15313953488379</v>
          </cell>
          <cell r="AH149">
            <v>547.47017441860476</v>
          </cell>
          <cell r="AI149">
            <v>374.22139534883723</v>
          </cell>
        </row>
        <row r="150">
          <cell r="U150">
            <v>1147</v>
          </cell>
          <cell r="V150">
            <v>20.998581103520646</v>
          </cell>
          <cell r="W150">
            <v>20.998581103520646</v>
          </cell>
          <cell r="X150">
            <v>21.123189228751496</v>
          </cell>
          <cell r="Y150">
            <v>20.37184447365193</v>
          </cell>
          <cell r="Z150">
            <v>26.10305227431753</v>
          </cell>
          <cell r="AA150">
            <v>26.446230619210894</v>
          </cell>
          <cell r="AB150">
            <v>27.148307447245301</v>
          </cell>
          <cell r="AC150">
            <v>26.47996473474624</v>
          </cell>
          <cell r="AD150">
            <v>24.601130968972065</v>
          </cell>
          <cell r="AE150">
            <v>24.992915893327162</v>
          </cell>
          <cell r="AF150">
            <v>41.13209302325582</v>
          </cell>
          <cell r="AG150">
            <v>49.499651162790698</v>
          </cell>
          <cell r="AH150">
            <v>35.385697674418608</v>
          </cell>
          <cell r="AI150">
            <v>45.366279069767444</v>
          </cell>
        </row>
        <row r="151">
          <cell r="U151">
            <v>1148</v>
          </cell>
          <cell r="V151">
            <v>3751.6658043050884</v>
          </cell>
          <cell r="W151">
            <v>3751.6658043050884</v>
          </cell>
          <cell r="X151">
            <v>3773.9286438780332</v>
          </cell>
          <cell r="Y151">
            <v>3639.6912679784577</v>
          </cell>
          <cell r="Z151">
            <v>4663.645039765388</v>
          </cell>
          <cell r="AA151">
            <v>4724.9582520708891</v>
          </cell>
          <cell r="AB151">
            <v>4850.3932809781545</v>
          </cell>
          <cell r="AC151">
            <v>4730.9852844245761</v>
          </cell>
          <cell r="AD151">
            <v>4395.3075376149618</v>
          </cell>
          <cell r="AE151">
            <v>4465.304938682164</v>
          </cell>
          <cell r="AF151">
            <v>4646.3134883720941</v>
          </cell>
          <cell r="AG151">
            <v>4480.4745348837214</v>
          </cell>
          <cell r="AH151">
            <v>4443.4758139534897</v>
          </cell>
          <cell r="AI151">
            <v>4515.4468953488376</v>
          </cell>
        </row>
        <row r="152">
          <cell r="U152">
            <v>1149</v>
          </cell>
          <cell r="V152">
            <v>40.847383990998374</v>
          </cell>
          <cell r="W152">
            <v>40.847383990998374</v>
          </cell>
          <cell r="X152">
            <v>41.089777318176537</v>
          </cell>
          <cell r="Y152">
            <v>39.628227722521757</v>
          </cell>
          <cell r="Z152">
            <v>50.776830792980789</v>
          </cell>
          <cell r="AA152">
            <v>51.444396737658074</v>
          </cell>
          <cell r="AB152">
            <v>52.810108146658727</v>
          </cell>
          <cell r="AC152">
            <v>51.510017855774393</v>
          </cell>
          <cell r="AD152">
            <v>47.855225948288599</v>
          </cell>
          <cell r="AE152">
            <v>48.617343596529786</v>
          </cell>
          <cell r="AF152">
            <v>116.23848837209304</v>
          </cell>
          <cell r="AG152">
            <v>78.937325581395356</v>
          </cell>
          <cell r="AH152">
            <v>31.857209302325586</v>
          </cell>
          <cell r="AI152">
            <v>62.05098837209303</v>
          </cell>
        </row>
        <row r="153">
          <cell r="U153">
            <v>1150</v>
          </cell>
          <cell r="V153">
            <v>1325.6337684545338</v>
          </cell>
          <cell r="W153">
            <v>1325.6337684545338</v>
          </cell>
          <cell r="X153">
            <v>1333.5002398992226</v>
          </cell>
          <cell r="Y153">
            <v>1286.0680836882395</v>
          </cell>
          <cell r="Z153">
            <v>1647.8774153348697</v>
          </cell>
          <cell r="AA153">
            <v>1669.5421554594632</v>
          </cell>
          <cell r="AB153">
            <v>1713.8640430528976</v>
          </cell>
          <cell r="AC153">
            <v>1671.6717794793981</v>
          </cell>
          <cell r="AD153">
            <v>1553.0615994417924</v>
          </cell>
          <cell r="AE153">
            <v>1577.7948575193802</v>
          </cell>
          <cell r="AF153">
            <v>1862.8402325581399</v>
          </cell>
          <cell r="AG153">
            <v>1788.5705930232559</v>
          </cell>
          <cell r="AH153">
            <v>1754.4148255813957</v>
          </cell>
          <cell r="AI153">
            <v>1596.7922093023258</v>
          </cell>
        </row>
        <row r="154">
          <cell r="U154">
            <v>1151</v>
          </cell>
          <cell r="V154">
            <v>3.8729371487761419</v>
          </cell>
          <cell r="W154">
            <v>3.8729371487761419</v>
          </cell>
          <cell r="X154">
            <v>3.8959196272048864</v>
          </cell>
          <cell r="Y154">
            <v>3.7573430729502109</v>
          </cell>
          <cell r="Z154">
            <v>4.8143958085196594</v>
          </cell>
          <cell r="AA154">
            <v>4.8776909499409138</v>
          </cell>
          <cell r="AB154">
            <v>5.0071806242757901</v>
          </cell>
          <cell r="AC154">
            <v>4.8839128041030531</v>
          </cell>
          <cell r="AD154">
            <v>4.537384386208104</v>
          </cell>
          <cell r="AE154">
            <v>4.6096444298931942</v>
          </cell>
          <cell r="AF154">
            <v>10.887906976744189</v>
          </cell>
          <cell r="AG154">
            <v>14.31558139534884</v>
          </cell>
          <cell r="AH154">
            <v>14.416395348837211</v>
          </cell>
          <cell r="AI154">
            <v>13.811511627906979</v>
          </cell>
        </row>
        <row r="155">
          <cell r="U155">
            <v>1152</v>
          </cell>
          <cell r="V155">
            <v>44.962379711573021</v>
          </cell>
          <cell r="W155">
            <v>44.962379711573021</v>
          </cell>
          <cell r="X155">
            <v>45.229191922081725</v>
          </cell>
          <cell r="Y155">
            <v>43.620404737531352</v>
          </cell>
          <cell r="Z155">
            <v>55.892126339532922</v>
          </cell>
          <cell r="AA155">
            <v>56.626943371970285</v>
          </cell>
          <cell r="AB155">
            <v>58.130237559951745</v>
          </cell>
          <cell r="AC155">
            <v>56.699175210133873</v>
          </cell>
          <cell r="AD155">
            <v>52.676196858634697</v>
          </cell>
          <cell r="AE155">
            <v>53.515090803291301</v>
          </cell>
          <cell r="AF155">
            <v>75.812093023255827</v>
          </cell>
          <cell r="AG155">
            <v>75.610465116279087</v>
          </cell>
          <cell r="AH155">
            <v>97.184651162790701</v>
          </cell>
          <cell r="AI155">
            <v>73.190930232558159</v>
          </cell>
        </row>
        <row r="156">
          <cell r="U156">
            <v>1153</v>
          </cell>
          <cell r="V156">
            <v>1178.2806128721913</v>
          </cell>
          <cell r="W156">
            <v>1178.2806128721913</v>
          </cell>
          <cell r="X156">
            <v>1185.2726728329114</v>
          </cell>
          <cell r="Y156">
            <v>1143.1129214595869</v>
          </cell>
          <cell r="Z156">
            <v>1464.7046998075982</v>
          </cell>
          <cell r="AA156">
            <v>1483.9612575984299</v>
          </cell>
          <cell r="AB156">
            <v>1523.3564677386546</v>
          </cell>
          <cell r="AC156">
            <v>1485.8541595107895</v>
          </cell>
          <cell r="AD156">
            <v>1380.4283028727809</v>
          </cell>
          <cell r="AE156">
            <v>1402.4122921007872</v>
          </cell>
          <cell r="AF156">
            <v>2118.5044186046516</v>
          </cell>
          <cell r="AG156">
            <v>2224.9639534883722</v>
          </cell>
          <cell r="AH156">
            <v>3051.7391860465118</v>
          </cell>
          <cell r="AI156">
            <v>2721.7952790697677</v>
          </cell>
        </row>
        <row r="157">
          <cell r="U157">
            <v>1154</v>
          </cell>
          <cell r="V157">
            <v>29.047028615821063</v>
          </cell>
          <cell r="W157">
            <v>29.047028615821063</v>
          </cell>
          <cell r="X157">
            <v>29.219397204036643</v>
          </cell>
          <cell r="Y157">
            <v>28.18007304712658</v>
          </cell>
          <cell r="Z157">
            <v>36.107968563897444</v>
          </cell>
          <cell r="AA157">
            <v>36.582682124556847</v>
          </cell>
          <cell r="AB157">
            <v>37.553854682068419</v>
          </cell>
          <cell r="AC157">
            <v>36.629346030772894</v>
          </cell>
          <cell r="AD157">
            <v>34.030382896560774</v>
          </cell>
          <cell r="AE157">
            <v>34.572333224198957</v>
          </cell>
          <cell r="AF157">
            <v>20.162790697674421</v>
          </cell>
          <cell r="AG157">
            <v>20.364418604651167</v>
          </cell>
          <cell r="AH157">
            <v>22.985581395348841</v>
          </cell>
          <cell r="AI157">
            <v>10.585465116279071</v>
          </cell>
        </row>
        <row r="158">
          <cell r="U158">
            <v>1155</v>
          </cell>
          <cell r="V158">
            <v>39.939664346753958</v>
          </cell>
          <cell r="W158">
            <v>39.939664346753958</v>
          </cell>
          <cell r="X158">
            <v>40.176671155550387</v>
          </cell>
          <cell r="Y158">
            <v>38.747600439799044</v>
          </cell>
          <cell r="Z158">
            <v>49.648456775358987</v>
          </cell>
          <cell r="AA158">
            <v>50.301187921265658</v>
          </cell>
          <cell r="AB158">
            <v>51.636550187844087</v>
          </cell>
          <cell r="AC158">
            <v>50.365350792312732</v>
          </cell>
          <cell r="AD158">
            <v>46.79177648277107</v>
          </cell>
          <cell r="AE158">
            <v>47.536958183273569</v>
          </cell>
          <cell r="AF158">
            <v>33.16779069767442</v>
          </cell>
          <cell r="AG158">
            <v>34.175930232558144</v>
          </cell>
          <cell r="AH158">
            <v>31.151511627906981</v>
          </cell>
          <cell r="AI158">
            <v>21.070116279069769</v>
          </cell>
        </row>
        <row r="159">
          <cell r="U159">
            <v>1156</v>
          </cell>
          <cell r="V159">
            <v>9334.3231603370496</v>
          </cell>
          <cell r="W159">
            <v>9334.3231603370496</v>
          </cell>
          <cell r="X159">
            <v>9389.7141652613518</v>
          </cell>
          <cell r="Y159">
            <v>9055.7251821796435</v>
          </cell>
          <cell r="Z159">
            <v>11603.370922942953</v>
          </cell>
          <cell r="AA159">
            <v>11755.921114647437</v>
          </cell>
          <cell r="AB159">
            <v>12068.009439279944</v>
          </cell>
          <cell r="AC159">
            <v>11770.916658126434</v>
          </cell>
          <cell r="AD159">
            <v>10935.734440440841</v>
          </cell>
          <cell r="AE159">
            <v>11109.891307290554</v>
          </cell>
          <cell r="AF159">
            <v>7550.4408837209321</v>
          </cell>
          <cell r="AG159">
            <v>6680.9911046511634</v>
          </cell>
          <cell r="AH159">
            <v>7176.4412790697679</v>
          </cell>
          <cell r="AI159">
            <v>6567.2830465116285</v>
          </cell>
        </row>
        <row r="160">
          <cell r="U160">
            <v>1157</v>
          </cell>
          <cell r="V160">
            <v>15.128660737406804</v>
          </cell>
          <cell r="W160">
            <v>15.128660737406804</v>
          </cell>
          <cell r="X160">
            <v>15.218436043769087</v>
          </cell>
          <cell r="Y160">
            <v>14.677121378711762</v>
          </cell>
          <cell r="Z160">
            <v>18.806233627029918</v>
          </cell>
          <cell r="AA160">
            <v>19.053480273206691</v>
          </cell>
          <cell r="AB160">
            <v>19.559299313577302</v>
          </cell>
          <cell r="AC160">
            <v>19.077784391027549</v>
          </cell>
          <cell r="AD160">
            <v>17.724157758625406</v>
          </cell>
          <cell r="AE160">
            <v>18.006423554270292</v>
          </cell>
          <cell r="AF160">
            <v>12.198488372093024</v>
          </cell>
          <cell r="AG160">
            <v>23.288023255813954</v>
          </cell>
          <cell r="AH160">
            <v>2.016279069767442</v>
          </cell>
          <cell r="AI160">
            <v>14.618023255813954</v>
          </cell>
        </row>
        <row r="161">
          <cell r="U161">
            <v>1158</v>
          </cell>
          <cell r="V161">
            <v>452.46798533436265</v>
          </cell>
          <cell r="W161">
            <v>452.46798533436265</v>
          </cell>
          <cell r="X161">
            <v>455.15298519704584</v>
          </cell>
          <cell r="Y161">
            <v>438.96334619451136</v>
          </cell>
          <cell r="Z161">
            <v>562.4568353172109</v>
          </cell>
          <cell r="AA161">
            <v>569.85148801106584</v>
          </cell>
          <cell r="AB161">
            <v>584.97952387046996</v>
          </cell>
          <cell r="AC161">
            <v>570.57837556685195</v>
          </cell>
          <cell r="AD161">
            <v>530.09411024496865</v>
          </cell>
          <cell r="AE161">
            <v>538.5361156611159</v>
          </cell>
          <cell r="AF161">
            <v>979.91162790697695</v>
          </cell>
          <cell r="AG161">
            <v>948.55848837209317</v>
          </cell>
          <cell r="AH161">
            <v>895.73197674418611</v>
          </cell>
          <cell r="AI161">
            <v>948.35686046511637</v>
          </cell>
        </row>
        <row r="162">
          <cell r="U162">
            <v>1159</v>
          </cell>
          <cell r="V162">
            <v>623.11927845231139</v>
          </cell>
          <cell r="W162">
            <v>623.11927845231139</v>
          </cell>
          <cell r="X162">
            <v>626.8169437707611</v>
          </cell>
          <cell r="Y162">
            <v>604.52127534638009</v>
          </cell>
          <cell r="Z162">
            <v>774.59115063010836</v>
          </cell>
          <cell r="AA162">
            <v>784.77474549283727</v>
          </cell>
          <cell r="AB162">
            <v>805.60842012762191</v>
          </cell>
          <cell r="AC162">
            <v>785.77578349764269</v>
          </cell>
          <cell r="AD162">
            <v>730.02260976226319</v>
          </cell>
          <cell r="AE162">
            <v>741.64857335328475</v>
          </cell>
          <cell r="AF162">
            <v>966.5739418604652</v>
          </cell>
          <cell r="AG162">
            <v>1135.0340581395351</v>
          </cell>
          <cell r="AH162">
            <v>913.37441860465128</v>
          </cell>
          <cell r="AI162">
            <v>992.41255813953501</v>
          </cell>
        </row>
        <row r="163">
          <cell r="U163">
            <v>1160</v>
          </cell>
          <cell r="V163">
            <v>171.13541026154576</v>
          </cell>
          <cell r="W163">
            <v>171.13541026154576</v>
          </cell>
          <cell r="X163">
            <v>172.1509485271159</v>
          </cell>
          <cell r="Y163">
            <v>166.02759703598744</v>
          </cell>
          <cell r="Z163">
            <v>212.73611478896245</v>
          </cell>
          <cell r="AA163">
            <v>215.53296885051412</v>
          </cell>
          <cell r="AB163">
            <v>221.25479383518643</v>
          </cell>
          <cell r="AC163">
            <v>215.80789703130361</v>
          </cell>
          <cell r="AD163">
            <v>200.49567256557057</v>
          </cell>
          <cell r="AE163">
            <v>203.68866324590553</v>
          </cell>
          <cell r="AF163">
            <v>277.33918604651166</v>
          </cell>
          <cell r="AG163">
            <v>276.5326744186047</v>
          </cell>
          <cell r="AH163">
            <v>270.18139534883727</v>
          </cell>
          <cell r="AI163">
            <v>274.31476744186051</v>
          </cell>
        </row>
        <row r="164">
          <cell r="U164">
            <v>1161</v>
          </cell>
          <cell r="V164">
            <v>1798.3741591770213</v>
          </cell>
          <cell r="W164">
            <v>1798.3741591770213</v>
          </cell>
          <cell r="X164">
            <v>1809.0459293949189</v>
          </cell>
          <cell r="Y164">
            <v>1744.6987725302245</v>
          </cell>
          <cell r="Z164">
            <v>2235.5346037123004</v>
          </cell>
          <cell r="AA164">
            <v>2264.9253070366258</v>
          </cell>
          <cell r="AB164">
            <v>2325.0530280035609</v>
          </cell>
          <cell r="AC164">
            <v>2267.8143861302265</v>
          </cell>
          <cell r="AD164">
            <v>2106.9060810833189</v>
          </cell>
          <cell r="AE164">
            <v>2140.4595807432179</v>
          </cell>
          <cell r="AF164">
            <v>2184.9609767441862</v>
          </cell>
          <cell r="AG164">
            <v>2218.7134883720933</v>
          </cell>
          <cell r="AH164">
            <v>2311.6639534883725</v>
          </cell>
          <cell r="AI164">
            <v>2203.7930232558142</v>
          </cell>
        </row>
        <row r="165">
          <cell r="U165">
            <v>1162</v>
          </cell>
          <cell r="V165">
            <v>1074.8610880712786</v>
          </cell>
          <cell r="W165">
            <v>1074.8610880712786</v>
          </cell>
          <cell r="X165">
            <v>1081.2394440377061</v>
          </cell>
          <cell r="Y165">
            <v>1042.7801197147135</v>
          </cell>
          <cell r="Z165">
            <v>1336.1452867332218</v>
          </cell>
          <cell r="AA165">
            <v>1353.7116664507892</v>
          </cell>
          <cell r="AB165">
            <v>1389.6490976310404</v>
          </cell>
          <cell r="AC165">
            <v>1355.4384254137253</v>
          </cell>
          <cell r="AD165">
            <v>1259.2659604348178</v>
          </cell>
          <cell r="AE165">
            <v>1279.3203806837957</v>
          </cell>
          <cell r="AF165">
            <v>882.04144186046517</v>
          </cell>
          <cell r="AG165">
            <v>967.9147674418607</v>
          </cell>
          <cell r="AH165">
            <v>1025.479534883721</v>
          </cell>
          <cell r="AI165">
            <v>982.49246511627928</v>
          </cell>
        </row>
        <row r="166">
          <cell r="U166">
            <v>1163</v>
          </cell>
          <cell r="V166">
            <v>754.25450972415354</v>
          </cell>
          <cell r="W166">
            <v>754.25450972415354</v>
          </cell>
          <cell r="X166">
            <v>758.73034739815148</v>
          </cell>
          <cell r="Y166">
            <v>731.74256345705362</v>
          </cell>
          <cell r="Z166">
            <v>937.60358370920369</v>
          </cell>
          <cell r="AA166">
            <v>949.93031250099284</v>
          </cell>
          <cell r="AB166">
            <v>975.1484265777101</v>
          </cell>
          <cell r="AC166">
            <v>951.1420185990695</v>
          </cell>
          <cell r="AD166">
            <v>883.65560921402812</v>
          </cell>
          <cell r="AE166">
            <v>897.72825272169962</v>
          </cell>
          <cell r="AF166">
            <v>835.64686046511645</v>
          </cell>
          <cell r="AG166">
            <v>930.41197674418629</v>
          </cell>
          <cell r="AH166">
            <v>965.09197674418624</v>
          </cell>
          <cell r="AI166">
            <v>964.89034883720944</v>
          </cell>
        </row>
        <row r="167">
          <cell r="U167">
            <v>1164</v>
          </cell>
          <cell r="V167">
            <v>2357.8622905678003</v>
          </cell>
          <cell r="W167">
            <v>2357.8622905678003</v>
          </cell>
          <cell r="X167">
            <v>2371.8541311655877</v>
          </cell>
          <cell r="Y167">
            <v>2287.4880753577431</v>
          </cell>
          <cell r="Z167">
            <v>2931.0267357071216</v>
          </cell>
          <cell r="AA167">
            <v>2969.5611145003559</v>
          </cell>
          <cell r="AB167">
            <v>3048.3950352182778</v>
          </cell>
          <cell r="AC167">
            <v>2973.3490084792079</v>
          </cell>
          <cell r="AD167">
            <v>2762.3808833128041</v>
          </cell>
          <cell r="AE167">
            <v>2806.3731366272423</v>
          </cell>
          <cell r="AF167">
            <v>1594.8767441860468</v>
          </cell>
          <cell r="AG167">
            <v>1425.3782441860467</v>
          </cell>
          <cell r="AH167">
            <v>1268.239534883721</v>
          </cell>
          <cell r="AI167">
            <v>1157.4450000000002</v>
          </cell>
        </row>
        <row r="168">
          <cell r="U168">
            <v>1165</v>
          </cell>
          <cell r="V168">
            <v>36.248271126826708</v>
          </cell>
          <cell r="W168">
            <v>36.248271126826708</v>
          </cell>
          <cell r="X168">
            <v>36.463372760870733</v>
          </cell>
          <cell r="Y168">
            <v>35.166382823393384</v>
          </cell>
          <cell r="Z168">
            <v>45.059735770363687</v>
          </cell>
          <cell r="AA168">
            <v>45.652138734603234</v>
          </cell>
          <cell r="AB168">
            <v>46.864081155331228</v>
          </cell>
          <cell r="AC168">
            <v>45.710371400902012</v>
          </cell>
          <cell r="AD168">
            <v>42.467081989666475</v>
          </cell>
          <cell r="AE168">
            <v>43.143390836031621</v>
          </cell>
          <cell r="AF168">
            <v>138.61918604651166</v>
          </cell>
          <cell r="AG168">
            <v>140.53465116279074</v>
          </cell>
          <cell r="AH168">
            <v>65.226627906976745</v>
          </cell>
          <cell r="AI168">
            <v>85.238197674418615</v>
          </cell>
        </row>
        <row r="169">
          <cell r="U169">
            <v>1166</v>
          </cell>
          <cell r="V169">
            <v>920.48823390677956</v>
          </cell>
          <cell r="W169">
            <v>920.48823390677956</v>
          </cell>
          <cell r="X169">
            <v>925.95052264708625</v>
          </cell>
          <cell r="Y169">
            <v>893.01477316633839</v>
          </cell>
          <cell r="Z169">
            <v>1144.2464788030084</v>
          </cell>
          <cell r="AA169">
            <v>1159.289953742988</v>
          </cell>
          <cell r="AB169">
            <v>1190.0660074352975</v>
          </cell>
          <cell r="AC169">
            <v>1160.7687134876801</v>
          </cell>
          <cell r="AD169">
            <v>1078.4086546658041</v>
          </cell>
          <cell r="AE169">
            <v>1095.5828347360214</v>
          </cell>
          <cell r="AF169">
            <v>886.55790697674433</v>
          </cell>
          <cell r="AG169">
            <v>843.20790697674443</v>
          </cell>
          <cell r="AH169">
            <v>866.39511627906984</v>
          </cell>
          <cell r="AI169">
            <v>782.71953488372094</v>
          </cell>
        </row>
        <row r="170">
          <cell r="U170">
            <v>1167</v>
          </cell>
          <cell r="V170">
            <v>12.102928589925442</v>
          </cell>
          <cell r="W170">
            <v>12.102928589925442</v>
          </cell>
          <cell r="X170">
            <v>12.174748835015269</v>
          </cell>
          <cell r="Y170">
            <v>11.741697102969409</v>
          </cell>
          <cell r="Z170">
            <v>15.044986901623936</v>
          </cell>
          <cell r="AA170">
            <v>15.242784218565355</v>
          </cell>
          <cell r="AB170">
            <v>15.647439450861844</v>
          </cell>
          <cell r="AC170">
            <v>15.262227512822038</v>
          </cell>
          <cell r="AD170">
            <v>14.179326206900324</v>
          </cell>
          <cell r="AE170">
            <v>14.405138843416232</v>
          </cell>
          <cell r="AF170">
            <v>13.206627906976745</v>
          </cell>
          <cell r="AG170">
            <v>7.2586046511627913</v>
          </cell>
          <cell r="AH170">
            <v>6.0488372093023264</v>
          </cell>
          <cell r="AI170">
            <v>6.855348837209303</v>
          </cell>
        </row>
        <row r="171">
          <cell r="U171">
            <v>1168</v>
          </cell>
          <cell r="V171">
            <v>4242.8631611272131</v>
          </cell>
          <cell r="W171">
            <v>4242.8631611272131</v>
          </cell>
          <cell r="X171">
            <v>4268.0408253471278</v>
          </cell>
          <cell r="Y171">
            <v>4116.2280449024711</v>
          </cell>
          <cell r="Z171">
            <v>5274.2458331677954</v>
          </cell>
          <cell r="AA171">
            <v>5343.5866495813634</v>
          </cell>
          <cell r="AB171">
            <v>5485.4446110913823</v>
          </cell>
          <cell r="AC171">
            <v>5350.4027880324584</v>
          </cell>
          <cell r="AD171">
            <v>4970.7754917220127</v>
          </cell>
          <cell r="AE171">
            <v>5049.9374986422117</v>
          </cell>
          <cell r="AF171">
            <v>6297.0411627906988</v>
          </cell>
          <cell r="AG171">
            <v>6375.6760465116286</v>
          </cell>
          <cell r="AH171">
            <v>6409.9023837209315</v>
          </cell>
          <cell r="AI171">
            <v>6011.7376744186058</v>
          </cell>
        </row>
        <row r="172">
          <cell r="U172">
            <v>1169</v>
          </cell>
          <cell r="V172">
            <v>190.9842131490235</v>
          </cell>
          <cell r="W172">
            <v>190.9842131490235</v>
          </cell>
          <cell r="X172">
            <v>192.11753661654097</v>
          </cell>
          <cell r="Y172">
            <v>185.28398028485728</v>
          </cell>
          <cell r="Z172">
            <v>237.40989330762571</v>
          </cell>
          <cell r="AA172">
            <v>240.53113496896128</v>
          </cell>
          <cell r="AB172">
            <v>246.91659453459988</v>
          </cell>
          <cell r="AC172">
            <v>240.83795015233176</v>
          </cell>
          <cell r="AD172">
            <v>223.74976754488713</v>
          </cell>
          <cell r="AE172">
            <v>227.31309094910816</v>
          </cell>
          <cell r="AF172">
            <v>146.68430232558143</v>
          </cell>
          <cell r="AG172">
            <v>165.43569767441863</v>
          </cell>
          <cell r="AH172">
            <v>173.90406976744188</v>
          </cell>
          <cell r="AI172">
            <v>169.77069767441864</v>
          </cell>
        </row>
        <row r="173">
          <cell r="U173">
            <v>1170</v>
          </cell>
          <cell r="V173">
            <v>697.55228928035297</v>
          </cell>
          <cell r="W173">
            <v>697.55228928035297</v>
          </cell>
          <cell r="X173">
            <v>701.69164910610516</v>
          </cell>
          <cell r="Y173">
            <v>676.73271252964196</v>
          </cell>
          <cell r="Z173">
            <v>867.11782007509566</v>
          </cell>
          <cell r="AA173">
            <v>878.51786843701427</v>
          </cell>
          <cell r="AB173">
            <v>901.84017275042243</v>
          </cell>
          <cell r="AC173">
            <v>879.63848270149845</v>
          </cell>
          <cell r="AD173">
            <v>817.22546593470031</v>
          </cell>
          <cell r="AE173">
            <v>830.24017724029466</v>
          </cell>
          <cell r="AF173">
            <v>1165.9436162790698</v>
          </cell>
          <cell r="AG173">
            <v>1190.2296976744187</v>
          </cell>
          <cell r="AH173">
            <v>1176.3072906976747</v>
          </cell>
          <cell r="AI173">
            <v>1106.5339534883724</v>
          </cell>
        </row>
        <row r="174">
          <cell r="U174">
            <v>1171</v>
          </cell>
          <cell r="V174">
            <v>3558.2610054380807</v>
          </cell>
          <cell r="W174">
            <v>3558.2610054380807</v>
          </cell>
          <cell r="X174">
            <v>3579.3761574944897</v>
          </cell>
          <cell r="Y174">
            <v>3452.0589482730065</v>
          </cell>
          <cell r="Z174">
            <v>4423.2261490774372</v>
          </cell>
          <cell r="AA174">
            <v>4481.3785602582138</v>
          </cell>
          <cell r="AB174">
            <v>4600.3471985533824</v>
          </cell>
          <cell r="AC174">
            <v>4487.0948887696795</v>
          </cell>
          <cell r="AD174">
            <v>4168.7219048286952</v>
          </cell>
          <cell r="AE174">
            <v>4235.1108199643722</v>
          </cell>
          <cell r="AF174">
            <v>3475.1577906976754</v>
          </cell>
          <cell r="AG174">
            <v>3350.5517441860466</v>
          </cell>
          <cell r="AH174">
            <v>3290.9706976744192</v>
          </cell>
          <cell r="AI174">
            <v>3096.3191162790704</v>
          </cell>
        </row>
        <row r="175">
          <cell r="U175">
            <v>1172</v>
          </cell>
          <cell r="V175">
            <v>550.19913369801066</v>
          </cell>
          <cell r="W175">
            <v>550.19913369801066</v>
          </cell>
          <cell r="X175">
            <v>553.46408203979411</v>
          </cell>
          <cell r="Y175">
            <v>533.77755030098933</v>
          </cell>
          <cell r="Z175">
            <v>683.94510454782414</v>
          </cell>
          <cell r="AA175">
            <v>692.93697057598092</v>
          </cell>
          <cell r="AB175">
            <v>711.3325974361793</v>
          </cell>
          <cell r="AC175">
            <v>693.82086273288985</v>
          </cell>
          <cell r="AD175">
            <v>644.59216936568873</v>
          </cell>
          <cell r="AE175">
            <v>654.85761182170188</v>
          </cell>
          <cell r="AF175">
            <v>593.08848837209314</v>
          </cell>
          <cell r="AG175">
            <v>717.85583720930242</v>
          </cell>
          <cell r="AH175">
            <v>669.5054651162792</v>
          </cell>
          <cell r="AI175">
            <v>714.01482558139548</v>
          </cell>
        </row>
        <row r="176">
          <cell r="U176">
            <v>1173</v>
          </cell>
          <cell r="V176">
            <v>905.54111709822166</v>
          </cell>
          <cell r="W176">
            <v>905.54111709822166</v>
          </cell>
          <cell r="X176">
            <v>910.91470783584259</v>
          </cell>
          <cell r="Y176">
            <v>878.51377724417114</v>
          </cell>
          <cell r="Z176">
            <v>1125.6659199795029</v>
          </cell>
          <cell r="AA176">
            <v>1140.4651152330598</v>
          </cell>
          <cell r="AB176">
            <v>1170.7414197134831</v>
          </cell>
          <cell r="AC176">
            <v>1141.919862509345</v>
          </cell>
          <cell r="AD176">
            <v>1060.8971868002823</v>
          </cell>
          <cell r="AE176">
            <v>1077.7924882644024</v>
          </cell>
          <cell r="AF176">
            <v>1519.0243255813957</v>
          </cell>
          <cell r="AG176">
            <v>1331.2482558139536</v>
          </cell>
          <cell r="AH176">
            <v>1449.4022093023259</v>
          </cell>
          <cell r="AI176">
            <v>1243.4393023255816</v>
          </cell>
        </row>
        <row r="177">
          <cell r="U177">
            <v>1174</v>
          </cell>
          <cell r="V177">
            <v>1306.1480534247537</v>
          </cell>
          <cell r="W177">
            <v>1306.1480534247537</v>
          </cell>
          <cell r="X177">
            <v>1313.8988942748481</v>
          </cell>
          <cell r="Y177">
            <v>1267.1639513524588</v>
          </cell>
          <cell r="Z177">
            <v>1623.6549864232554</v>
          </cell>
          <cell r="AA177">
            <v>1645.0012728675733</v>
          </cell>
          <cell r="AB177">
            <v>1688.6716655370103</v>
          </cell>
          <cell r="AC177">
            <v>1647.0995931837547</v>
          </cell>
          <cell r="AD177">
            <v>1530.2328842486829</v>
          </cell>
          <cell r="AE177">
            <v>1554.6025839814799</v>
          </cell>
          <cell r="AF177">
            <v>1454.1404651162793</v>
          </cell>
          <cell r="AG177">
            <v>1432.4654651162793</v>
          </cell>
          <cell r="AH177">
            <v>1454.2412790697676</v>
          </cell>
          <cell r="AI177">
            <v>1398.3500232558142</v>
          </cell>
        </row>
        <row r="178">
          <cell r="U178">
            <v>1175</v>
          </cell>
          <cell r="V178">
            <v>126.11251590702312</v>
          </cell>
          <cell r="W178">
            <v>126.11251590702312</v>
          </cell>
          <cell r="X178">
            <v>126.86088286085912</v>
          </cell>
          <cell r="Y178">
            <v>122.34848381294125</v>
          </cell>
          <cell r="Z178">
            <v>156.76876351492143</v>
          </cell>
          <cell r="AA178">
            <v>158.82981155745102</v>
          </cell>
          <cell r="AB178">
            <v>163.04631907798043</v>
          </cell>
          <cell r="AC178">
            <v>159.03241068360566</v>
          </cell>
          <cell r="AD178">
            <v>147.74857907590138</v>
          </cell>
          <cell r="AE178">
            <v>150.10154674839717</v>
          </cell>
          <cell r="AF178">
            <v>260.10000000000002</v>
          </cell>
          <cell r="AG178">
            <v>317.16069767441866</v>
          </cell>
          <cell r="AH178">
            <v>298.00604651162797</v>
          </cell>
          <cell r="AI178">
            <v>277.74244186046514</v>
          </cell>
        </row>
        <row r="179">
          <cell r="U179">
            <v>1176</v>
          </cell>
          <cell r="V179">
            <v>1190.0083506758292</v>
          </cell>
          <cell r="W179">
            <v>1190.0083506758292</v>
          </cell>
          <cell r="X179">
            <v>1197.0700044540413</v>
          </cell>
          <cell r="Y179">
            <v>1154.4906259523643</v>
          </cell>
          <cell r="Z179">
            <v>1479.2832921152719</v>
          </cell>
          <cell r="AA179">
            <v>1498.7315155062197</v>
          </cell>
          <cell r="AB179">
            <v>1538.5188365665399</v>
          </cell>
          <cell r="AC179">
            <v>1500.6432579707141</v>
          </cell>
          <cell r="AD179">
            <v>1394.1680699672675</v>
          </cell>
          <cell r="AE179">
            <v>1416.3708716400577</v>
          </cell>
          <cell r="AF179">
            <v>1346.5114883720933</v>
          </cell>
          <cell r="AG179">
            <v>1338.0733604651164</v>
          </cell>
          <cell r="AH179">
            <v>1356.7844302325584</v>
          </cell>
          <cell r="AI179">
            <v>1172.9501860465118</v>
          </cell>
        </row>
        <row r="180">
          <cell r="U180">
            <v>1177</v>
          </cell>
          <cell r="V180">
            <v>442.1804960329261</v>
          </cell>
          <cell r="W180">
            <v>442.1804960329261</v>
          </cell>
          <cell r="X180">
            <v>444.80444868728296</v>
          </cell>
          <cell r="Y180">
            <v>428.98290365698745</v>
          </cell>
          <cell r="Z180">
            <v>549.66859645083059</v>
          </cell>
          <cell r="AA180">
            <v>556.8951214252852</v>
          </cell>
          <cell r="AB180">
            <v>571.67920033723749</v>
          </cell>
          <cell r="AC180">
            <v>557.60548218095323</v>
          </cell>
          <cell r="AD180">
            <v>518.04168296910336</v>
          </cell>
          <cell r="AE180">
            <v>526.29174764421214</v>
          </cell>
          <cell r="AF180">
            <v>350.73174418604657</v>
          </cell>
          <cell r="AG180">
            <v>354.36104651162799</v>
          </cell>
          <cell r="AH180">
            <v>460.31651162790706</v>
          </cell>
          <cell r="AI180">
            <v>396.8037209302326</v>
          </cell>
        </row>
        <row r="181">
          <cell r="U181">
            <v>1178</v>
          </cell>
          <cell r="V181">
            <v>3516.5059018028373</v>
          </cell>
          <cell r="W181">
            <v>3516.5059018028373</v>
          </cell>
          <cell r="X181">
            <v>3537.3732740136866</v>
          </cell>
          <cell r="Y181">
            <v>3411.5500932677619</v>
          </cell>
          <cell r="Z181">
            <v>4371.3209442668349</v>
          </cell>
          <cell r="AA181">
            <v>4428.7909547041636</v>
          </cell>
          <cell r="AB181">
            <v>4546.3635324479083</v>
          </cell>
          <cell r="AC181">
            <v>4434.440203850444</v>
          </cell>
          <cell r="AD181">
            <v>4119.8032294148888</v>
          </cell>
          <cell r="AE181">
            <v>4185.4130909545866</v>
          </cell>
          <cell r="AF181">
            <v>4750.0510465116286</v>
          </cell>
          <cell r="AG181">
            <v>5228.3124418604657</v>
          </cell>
          <cell r="AH181">
            <v>5320.7588372093032</v>
          </cell>
          <cell r="AI181">
            <v>5015.9982558139545</v>
          </cell>
        </row>
        <row r="182">
          <cell r="U182">
            <v>1179</v>
          </cell>
          <cell r="V182">
            <v>196.79361887218772</v>
          </cell>
          <cell r="W182">
            <v>196.79361887218772</v>
          </cell>
          <cell r="X182">
            <v>197.96141605734832</v>
          </cell>
          <cell r="Y182">
            <v>190.91999489428261</v>
          </cell>
          <cell r="Z182">
            <v>244.63148702040522</v>
          </cell>
          <cell r="AA182">
            <v>247.84767139387267</v>
          </cell>
          <cell r="AB182">
            <v>254.42736547101359</v>
          </cell>
          <cell r="AC182">
            <v>248.16381935848636</v>
          </cell>
          <cell r="AD182">
            <v>230.5558441241993</v>
          </cell>
          <cell r="AE182">
            <v>234.22755759394798</v>
          </cell>
          <cell r="AF182">
            <v>128.03372093023259</v>
          </cell>
          <cell r="AG182">
            <v>12.097674418604653</v>
          </cell>
          <cell r="AH182">
            <v>29.740116279069774</v>
          </cell>
          <cell r="AI182">
            <v>86.195930232558155</v>
          </cell>
        </row>
        <row r="183">
          <cell r="U183">
            <v>1180</v>
          </cell>
          <cell r="V183">
            <v>361.51447698107302</v>
          </cell>
          <cell r="W183">
            <v>361.51447698107302</v>
          </cell>
          <cell r="X183">
            <v>363.65974770190616</v>
          </cell>
          <cell r="Y183">
            <v>350.7244924656963</v>
          </cell>
          <cell r="Z183">
            <v>449.39375875150699</v>
          </cell>
          <cell r="AA183">
            <v>455.30196460854717</v>
          </cell>
          <cell r="AB183">
            <v>467.38901639724332</v>
          </cell>
          <cell r="AC183">
            <v>455.88273580799438</v>
          </cell>
          <cell r="AD183">
            <v>423.53647380011267</v>
          </cell>
          <cell r="AE183">
            <v>430.28149725284288</v>
          </cell>
          <cell r="AF183">
            <v>318.6930697674419</v>
          </cell>
          <cell r="AG183">
            <v>312.42244186046514</v>
          </cell>
          <cell r="AH183">
            <v>351.33662790697679</v>
          </cell>
          <cell r="AI183">
            <v>474.53127906976755</v>
          </cell>
        </row>
        <row r="184">
          <cell r="U184">
            <v>1181</v>
          </cell>
          <cell r="V184">
            <v>916.19169425735618</v>
          </cell>
          <cell r="W184">
            <v>916.19169425735618</v>
          </cell>
          <cell r="X184">
            <v>921.62848681065589</v>
          </cell>
          <cell r="Y184">
            <v>888.84647069478433</v>
          </cell>
          <cell r="Z184">
            <v>1138.9055084529321</v>
          </cell>
          <cell r="AA184">
            <v>1153.8787653453974</v>
          </cell>
          <cell r="AB184">
            <v>1184.5111664302415</v>
          </cell>
          <cell r="AC184">
            <v>1155.3506227206283</v>
          </cell>
          <cell r="AD184">
            <v>1073.3749938623546</v>
          </cell>
          <cell r="AE184">
            <v>1090.469010446609</v>
          </cell>
          <cell r="AF184">
            <v>1139.2984883720931</v>
          </cell>
          <cell r="AG184">
            <v>1155.3682325581397</v>
          </cell>
          <cell r="AH184">
            <v>1022.1526744186048</v>
          </cell>
          <cell r="AI184">
            <v>1077.6003488372094</v>
          </cell>
        </row>
        <row r="185">
          <cell r="U185">
            <v>1182</v>
          </cell>
          <cell r="V185">
            <v>0.60514642949627218</v>
          </cell>
          <cell r="W185">
            <v>0.60514642949627218</v>
          </cell>
          <cell r="X185">
            <v>0.6087374417507635</v>
          </cell>
          <cell r="Y185">
            <v>0.58708485514847053</v>
          </cell>
          <cell r="Z185">
            <v>0.75224934508119679</v>
          </cell>
          <cell r="AA185">
            <v>0.76213921092826764</v>
          </cell>
          <cell r="AB185">
            <v>0.78237197254309221</v>
          </cell>
          <cell r="AC185">
            <v>0.76311137564110187</v>
          </cell>
          <cell r="AD185">
            <v>0.70896631034501623</v>
          </cell>
          <cell r="AE185">
            <v>0.7202569421708116</v>
          </cell>
          <cell r="AF185">
            <v>11.89604651162791</v>
          </cell>
          <cell r="AG185">
            <v>11.89604651162791</v>
          </cell>
          <cell r="AH185">
            <v>10.08139534883721</v>
          </cell>
          <cell r="AI185">
            <v>10.887906976744189</v>
          </cell>
        </row>
        <row r="186">
          <cell r="U186">
            <v>1183</v>
          </cell>
          <cell r="V186">
            <v>5625.1991500255481</v>
          </cell>
          <cell r="W186">
            <v>5625.1991500255481</v>
          </cell>
          <cell r="X186">
            <v>5658.5797635383979</v>
          </cell>
          <cell r="Y186">
            <v>5457.3059795181225</v>
          </cell>
          <cell r="Z186">
            <v>6992.6090121367743</v>
          </cell>
          <cell r="AA186">
            <v>7084.5412491048055</v>
          </cell>
          <cell r="AB186">
            <v>7272.6169079715683</v>
          </cell>
          <cell r="AC186">
            <v>7093.5781034094289</v>
          </cell>
          <cell r="AD186">
            <v>6590.2672344431339</v>
          </cell>
          <cell r="AE186">
            <v>6695.220431642997</v>
          </cell>
          <cell r="AF186">
            <v>4517.9168372093036</v>
          </cell>
          <cell r="AG186">
            <v>3748.5148255813956</v>
          </cell>
          <cell r="AH186">
            <v>3844.792151162791</v>
          </cell>
          <cell r="AI186">
            <v>2978.4171976744192</v>
          </cell>
        </row>
        <row r="187">
          <cell r="U187">
            <v>1184</v>
          </cell>
          <cell r="V187">
            <v>84.538956200629215</v>
          </cell>
          <cell r="W187">
            <v>84.538956200629215</v>
          </cell>
          <cell r="X187">
            <v>85.040620612581648</v>
          </cell>
          <cell r="Y187">
            <v>82.015754264241323</v>
          </cell>
          <cell r="Z187">
            <v>105.08923350784319</v>
          </cell>
          <cell r="AA187">
            <v>106.470847766679</v>
          </cell>
          <cell r="AB187">
            <v>109.29736456426997</v>
          </cell>
          <cell r="AC187">
            <v>106.60665917706194</v>
          </cell>
          <cell r="AD187">
            <v>99.042593555198749</v>
          </cell>
          <cell r="AE187">
            <v>100.61989482126238</v>
          </cell>
          <cell r="AF187">
            <v>102.83023255813956</v>
          </cell>
          <cell r="AG187">
            <v>116.54093023255815</v>
          </cell>
          <cell r="AH187">
            <v>285.80755813953493</v>
          </cell>
          <cell r="AI187">
            <v>98.797674418604672</v>
          </cell>
        </row>
        <row r="188">
          <cell r="U188">
            <v>1185</v>
          </cell>
          <cell r="V188">
            <v>984.81529936223342</v>
          </cell>
          <cell r="W188">
            <v>984.81529936223342</v>
          </cell>
          <cell r="X188">
            <v>990.65931270519252</v>
          </cell>
          <cell r="Y188">
            <v>955.42189326862092</v>
          </cell>
          <cell r="Z188">
            <v>1224.2105841851396</v>
          </cell>
          <cell r="AA188">
            <v>1240.305351864663</v>
          </cell>
          <cell r="AB188">
            <v>1273.2321481166282</v>
          </cell>
          <cell r="AC188">
            <v>1241.8874527183293</v>
          </cell>
          <cell r="AD188">
            <v>1153.7717734554794</v>
          </cell>
          <cell r="AE188">
            <v>1172.1461476887789</v>
          </cell>
          <cell r="AF188">
            <v>1337.6801860465118</v>
          </cell>
          <cell r="AG188">
            <v>1314.0796395348839</v>
          </cell>
          <cell r="AH188">
            <v>1401.0014302325583</v>
          </cell>
          <cell r="AI188">
            <v>1420.6702325581398</v>
          </cell>
        </row>
        <row r="189">
          <cell r="U189">
            <v>1186</v>
          </cell>
          <cell r="V189">
            <v>18.03336359898891</v>
          </cell>
          <cell r="W189">
            <v>18.03336359898891</v>
          </cell>
          <cell r="X189">
            <v>18.140375764172752</v>
          </cell>
          <cell r="Y189">
            <v>17.495128683424419</v>
          </cell>
          <cell r="Z189">
            <v>22.417030483419662</v>
          </cell>
          <cell r="AA189">
            <v>22.711748485662376</v>
          </cell>
          <cell r="AB189">
            <v>23.314684781784148</v>
          </cell>
          <cell r="AC189">
            <v>22.740718994104839</v>
          </cell>
          <cell r="AD189">
            <v>21.12719604828148</v>
          </cell>
          <cell r="AE189">
            <v>21.463656876690184</v>
          </cell>
          <cell r="AF189">
            <v>49.398837209302336</v>
          </cell>
          <cell r="AG189">
            <v>31.655581395348843</v>
          </cell>
          <cell r="AH189">
            <v>35.184069767441862</v>
          </cell>
          <cell r="AI189">
            <v>36.293023255813956</v>
          </cell>
        </row>
        <row r="190">
          <cell r="U190">
            <v>1187</v>
          </cell>
          <cell r="V190">
            <v>529.98724295283512</v>
          </cell>
          <cell r="W190">
            <v>529.98724295283512</v>
          </cell>
          <cell r="X190">
            <v>533.13225148531865</v>
          </cell>
          <cell r="Y190">
            <v>514.16891613903044</v>
          </cell>
          <cell r="Z190">
            <v>658.81997642211218</v>
          </cell>
          <cell r="AA190">
            <v>667.48152093097679</v>
          </cell>
          <cell r="AB190">
            <v>685.20137355324016</v>
          </cell>
          <cell r="AC190">
            <v>668.33294278647713</v>
          </cell>
          <cell r="AD190">
            <v>620.9126946001652</v>
          </cell>
          <cell r="AE190">
            <v>630.8010299531968</v>
          </cell>
          <cell r="AF190">
            <v>725.64875581395358</v>
          </cell>
          <cell r="AG190">
            <v>711.14162790697685</v>
          </cell>
          <cell r="AH190">
            <v>680.94784883720934</v>
          </cell>
          <cell r="AI190">
            <v>680.16150000000005</v>
          </cell>
        </row>
        <row r="191">
          <cell r="U191">
            <v>1188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U192">
            <v>1189</v>
          </cell>
          <cell r="V192">
            <v>2404.4283083175378</v>
          </cell>
          <cell r="W192">
            <v>2404.4283083175378</v>
          </cell>
          <cell r="X192">
            <v>2418.6964773083087</v>
          </cell>
          <cell r="Y192">
            <v>2332.664254961418</v>
          </cell>
          <cell r="Z192">
            <v>2988.9123228111193</v>
          </cell>
          <cell r="AA192">
            <v>3028.2077267812865</v>
          </cell>
          <cell r="AB192">
            <v>3108.5985585054677</v>
          </cell>
          <cell r="AC192">
            <v>3032.0704288347906</v>
          </cell>
          <cell r="AD192">
            <v>2816.9358408938529</v>
          </cell>
          <cell r="AE192">
            <v>2861.796908327286</v>
          </cell>
          <cell r="AF192">
            <v>2433.6488372093027</v>
          </cell>
          <cell r="AG192">
            <v>2615.8801395348842</v>
          </cell>
          <cell r="AH192">
            <v>2744.5389069767443</v>
          </cell>
          <cell r="AI192">
            <v>2519.2600465116279</v>
          </cell>
        </row>
        <row r="193">
          <cell r="U193">
            <v>1190</v>
          </cell>
          <cell r="V193">
            <v>589.14030643609567</v>
          </cell>
          <cell r="W193">
            <v>589.14030643609567</v>
          </cell>
          <cell r="X193">
            <v>592.63633641645572</v>
          </cell>
          <cell r="Y193">
            <v>571.55646072979346</v>
          </cell>
          <cell r="Z193">
            <v>732.35234990379911</v>
          </cell>
          <cell r="AA193">
            <v>741.98062879921497</v>
          </cell>
          <cell r="AB193">
            <v>761.6782338693273</v>
          </cell>
          <cell r="AC193">
            <v>742.92707975539474</v>
          </cell>
          <cell r="AD193">
            <v>690.21415143639047</v>
          </cell>
          <cell r="AE193">
            <v>701.20614605039361</v>
          </cell>
          <cell r="AF193">
            <v>340.95279069767446</v>
          </cell>
          <cell r="AG193">
            <v>344.88453488372096</v>
          </cell>
          <cell r="AH193">
            <v>286.41244186046515</v>
          </cell>
          <cell r="AI193">
            <v>280.76686046511634</v>
          </cell>
        </row>
        <row r="194">
          <cell r="U194">
            <v>1191</v>
          </cell>
          <cell r="V194">
            <v>7244.1534443212204</v>
          </cell>
          <cell r="W194">
            <v>7244.1534443212204</v>
          </cell>
          <cell r="X194">
            <v>7287.1411288286317</v>
          </cell>
          <cell r="Y194">
            <v>7027.9399633453768</v>
          </cell>
          <cell r="Z194">
            <v>9005.1092075259494</v>
          </cell>
          <cell r="AA194">
            <v>9123.4999014933092</v>
          </cell>
          <cell r="AB194">
            <v>9365.7044698358277</v>
          </cell>
          <cell r="AC194">
            <v>9135.1375977758235</v>
          </cell>
          <cell r="AD194">
            <v>8486.9718941722567</v>
          </cell>
          <cell r="AE194">
            <v>8622.1310316019899</v>
          </cell>
          <cell r="AF194">
            <v>9288.4936046511648</v>
          </cell>
          <cell r="AG194">
            <v>8791.6824418604665</v>
          </cell>
          <cell r="AH194">
            <v>8701.9076162790716</v>
          </cell>
          <cell r="AI194">
            <v>8418.6708139534894</v>
          </cell>
        </row>
        <row r="195">
          <cell r="U195">
            <v>1192</v>
          </cell>
          <cell r="V195">
            <v>1893.8057511085835</v>
          </cell>
          <cell r="W195">
            <v>1893.8057511085835</v>
          </cell>
          <cell r="X195">
            <v>1905.0438239590142</v>
          </cell>
          <cell r="Y195">
            <v>1837.2820541871381</v>
          </cell>
          <cell r="Z195">
            <v>2354.1643254316054</v>
          </cell>
          <cell r="AA195">
            <v>2385.1146606000138</v>
          </cell>
          <cell r="AB195">
            <v>2448.433088073607</v>
          </cell>
          <cell r="AC195">
            <v>2388.1570500688285</v>
          </cell>
          <cell r="AD195">
            <v>2218.7100682247283</v>
          </cell>
          <cell r="AE195">
            <v>2254.0441005235548</v>
          </cell>
          <cell r="AF195">
            <v>2145.3209302325586</v>
          </cell>
          <cell r="AG195">
            <v>1990.8739534883723</v>
          </cell>
          <cell r="AH195">
            <v>2046.1200000000001</v>
          </cell>
          <cell r="AI195">
            <v>1928.2684883720933</v>
          </cell>
        </row>
        <row r="196">
          <cell r="U196">
            <v>1193</v>
          </cell>
          <cell r="V196">
            <v>6143.0834643884573</v>
          </cell>
          <cell r="W196">
            <v>6143.0834643884573</v>
          </cell>
          <cell r="X196">
            <v>6179.5372661887004</v>
          </cell>
          <cell r="Y196">
            <v>5959.7331985541832</v>
          </cell>
          <cell r="Z196">
            <v>7636.3840016572613</v>
          </cell>
          <cell r="AA196">
            <v>7736.7799858172175</v>
          </cell>
          <cell r="AB196">
            <v>7942.170842073946</v>
          </cell>
          <cell r="AC196">
            <v>7746.6488186830829</v>
          </cell>
          <cell r="AD196">
            <v>7197.0006028363978</v>
          </cell>
          <cell r="AE196">
            <v>7311.6163227527777</v>
          </cell>
          <cell r="AF196">
            <v>6536.8775581395357</v>
          </cell>
          <cell r="AG196">
            <v>6785.303302325583</v>
          </cell>
          <cell r="AH196">
            <v>7095.2961279069777</v>
          </cell>
          <cell r="AI196">
            <v>6870.5717441860479</v>
          </cell>
        </row>
        <row r="197">
          <cell r="U197">
            <v>1194</v>
          </cell>
          <cell r="V197">
            <v>4922.3215721656279</v>
          </cell>
          <cell r="W197">
            <v>4922.3215721656279</v>
          </cell>
          <cell r="X197">
            <v>4951.5312249448853</v>
          </cell>
          <cell r="Y197">
            <v>4775.4069202631745</v>
          </cell>
          <cell r="Z197">
            <v>6118.8713978249634</v>
          </cell>
          <cell r="AA197">
            <v>6199.3165556116237</v>
          </cell>
          <cell r="AB197">
            <v>6363.8918618627658</v>
          </cell>
          <cell r="AC197">
            <v>6207.2242406022879</v>
          </cell>
          <cell r="AD197">
            <v>5766.8028649773969</v>
          </cell>
          <cell r="AE197">
            <v>5858.6419933115994</v>
          </cell>
          <cell r="AF197">
            <v>5157.7023488372097</v>
          </cell>
          <cell r="AG197">
            <v>5052.8961627906983</v>
          </cell>
          <cell r="AH197">
            <v>5237.5873255813967</v>
          </cell>
          <cell r="AI197">
            <v>4778.8838372093032</v>
          </cell>
        </row>
        <row r="198">
          <cell r="U198">
            <v>1195</v>
          </cell>
          <cell r="V198">
            <v>2903.3715394372143</v>
          </cell>
          <cell r="W198">
            <v>2903.3715394372143</v>
          </cell>
          <cell r="X198">
            <v>2920.600498031813</v>
          </cell>
          <cell r="Y198">
            <v>2816.7157180313316</v>
          </cell>
          <cell r="Z198">
            <v>3609.1419078305662</v>
          </cell>
          <cell r="AA198">
            <v>3656.591506191643</v>
          </cell>
          <cell r="AB198">
            <v>3753.6642498672472</v>
          </cell>
          <cell r="AC198">
            <v>3661.2557580508792</v>
          </cell>
          <cell r="AD198">
            <v>3401.4785637733189</v>
          </cell>
          <cell r="AE198">
            <v>3455.6487571471203</v>
          </cell>
          <cell r="AF198">
            <v>4265.7508953488377</v>
          </cell>
          <cell r="AG198">
            <v>4202.1272093023263</v>
          </cell>
          <cell r="AH198">
            <v>4188.7189534883728</v>
          </cell>
          <cell r="AI198">
            <v>3820.6472093023262</v>
          </cell>
        </row>
        <row r="199">
          <cell r="U199">
            <v>1196</v>
          </cell>
          <cell r="V199">
            <v>2391.9017772269654</v>
          </cell>
          <cell r="W199">
            <v>2391.9017772269654</v>
          </cell>
          <cell r="X199">
            <v>2406.0956122640678</v>
          </cell>
          <cell r="Y199">
            <v>2320.5115984598442</v>
          </cell>
          <cell r="Z199">
            <v>2973.3407613679383</v>
          </cell>
          <cell r="AA199">
            <v>3012.4314451150708</v>
          </cell>
          <cell r="AB199">
            <v>3092.4034586738258</v>
          </cell>
          <cell r="AC199">
            <v>3016.2740233590193</v>
          </cell>
          <cell r="AD199">
            <v>2802.260238269711</v>
          </cell>
          <cell r="AE199">
            <v>2846.8875896243499</v>
          </cell>
          <cell r="AF199">
            <v>3562.0594186046515</v>
          </cell>
          <cell r="AG199">
            <v>3470.5707558139538</v>
          </cell>
          <cell r="AH199">
            <v>2611.4947325581397</v>
          </cell>
          <cell r="AI199">
            <v>2883.0270348837212</v>
          </cell>
        </row>
        <row r="200">
          <cell r="U200">
            <v>1197</v>
          </cell>
          <cell r="V200">
            <v>15554.441765200378</v>
          </cell>
          <cell r="W200">
            <v>15554.441765200378</v>
          </cell>
          <cell r="X200">
            <v>15646.743707784924</v>
          </cell>
          <cell r="Y200">
            <v>15090.194282794226</v>
          </cell>
          <cell r="Z200">
            <v>19335.51626622905</v>
          </cell>
          <cell r="AA200">
            <v>19589.72142201582</v>
          </cell>
          <cell r="AB200">
            <v>20109.776233458622</v>
          </cell>
          <cell r="AC200">
            <v>19614.709554928628</v>
          </cell>
          <cell r="AD200">
            <v>18222.986454584156</v>
          </cell>
          <cell r="AE200">
            <v>18513.196338781672</v>
          </cell>
          <cell r="AF200">
            <v>18701.956186046515</v>
          </cell>
          <cell r="AG200">
            <v>18134.827290697674</v>
          </cell>
          <cell r="AH200">
            <v>18167.692639534886</v>
          </cell>
          <cell r="AI200">
            <v>18491.325593023259</v>
          </cell>
        </row>
        <row r="201">
          <cell r="U201">
            <v>1198</v>
          </cell>
          <cell r="V201">
            <v>80.484475123004202</v>
          </cell>
          <cell r="W201">
            <v>80.484475123004202</v>
          </cell>
          <cell r="X201">
            <v>80.962079752851551</v>
          </cell>
          <cell r="Y201">
            <v>78.082285734746563</v>
          </cell>
          <cell r="Z201">
            <v>100.04916289579917</v>
          </cell>
          <cell r="AA201">
            <v>101.3645150534596</v>
          </cell>
          <cell r="AB201">
            <v>104.05547234823125</v>
          </cell>
          <cell r="AC201">
            <v>101.49381296026657</v>
          </cell>
          <cell r="AD201">
            <v>94.292519275887145</v>
          </cell>
          <cell r="AE201">
            <v>95.794173308717944</v>
          </cell>
          <cell r="AF201">
            <v>167.95604651162793</v>
          </cell>
          <cell r="AG201">
            <v>189.73186046511631</v>
          </cell>
          <cell r="AH201">
            <v>174.30732558139536</v>
          </cell>
          <cell r="AI201">
            <v>198.20023255813956</v>
          </cell>
        </row>
        <row r="202">
          <cell r="U202">
            <v>1199</v>
          </cell>
          <cell r="V202">
            <v>245.02378930304059</v>
          </cell>
          <cell r="W202">
            <v>245.02378930304059</v>
          </cell>
          <cell r="X202">
            <v>246.47779016488411</v>
          </cell>
          <cell r="Y202">
            <v>237.71065784961567</v>
          </cell>
          <cell r="Z202">
            <v>304.58575982337658</v>
          </cell>
          <cell r="AA202">
            <v>308.59016650485557</v>
          </cell>
          <cell r="AB202">
            <v>316.78241168269801</v>
          </cell>
          <cell r="AC202">
            <v>308.98379599708215</v>
          </cell>
          <cell r="AD202">
            <v>287.06045905869706</v>
          </cell>
          <cell r="AE202">
            <v>291.63203588496162</v>
          </cell>
          <cell r="AF202">
            <v>156.66488372093025</v>
          </cell>
          <cell r="AG202">
            <v>172.29104651162794</v>
          </cell>
          <cell r="AH202">
            <v>148.196511627907</v>
          </cell>
          <cell r="AI202">
            <v>122.38813953488373</v>
          </cell>
        </row>
        <row r="203">
          <cell r="U203">
            <v>1200</v>
          </cell>
          <cell r="V203">
            <v>22.450932534311697</v>
          </cell>
          <cell r="W203">
            <v>22.450932534311697</v>
          </cell>
          <cell r="X203">
            <v>22.584159088953324</v>
          </cell>
          <cell r="Y203">
            <v>21.780848126008255</v>
          </cell>
          <cell r="Z203">
            <v>27.9084507025124</v>
          </cell>
          <cell r="AA203">
            <v>28.275364725438731</v>
          </cell>
          <cell r="AB203">
            <v>29.026000181348717</v>
          </cell>
          <cell r="AC203">
            <v>28.311432036284884</v>
          </cell>
          <cell r="AD203">
            <v>26.302650113800098</v>
          </cell>
          <cell r="AE203">
            <v>26.721532554537113</v>
          </cell>
          <cell r="AF203">
            <v>13.307441860465119</v>
          </cell>
          <cell r="AG203">
            <v>13.206627906976745</v>
          </cell>
          <cell r="AH203">
            <v>13.206627906976745</v>
          </cell>
          <cell r="AI203">
            <v>10.686279069767444</v>
          </cell>
        </row>
        <row r="204">
          <cell r="U204">
            <v>1201</v>
          </cell>
          <cell r="V204">
            <v>102.26974658486998</v>
          </cell>
          <cell r="W204">
            <v>102.26974658486998</v>
          </cell>
          <cell r="X204">
            <v>102.87662765587902</v>
          </cell>
          <cell r="Y204">
            <v>99.217340520091511</v>
          </cell>
          <cell r="Z204">
            <v>127.13013931872226</v>
          </cell>
          <cell r="AA204">
            <v>128.80152664687722</v>
          </cell>
          <cell r="AB204">
            <v>132.22086335978258</v>
          </cell>
          <cell r="AC204">
            <v>128.96582248334622</v>
          </cell>
          <cell r="AD204">
            <v>119.81530644830774</v>
          </cell>
          <cell r="AE204">
            <v>121.72342322686717</v>
          </cell>
          <cell r="AF204">
            <v>73.86671161343358</v>
          </cell>
          <cell r="AG204">
            <v>73.86671161343358</v>
          </cell>
          <cell r="AH204">
            <v>73.86671161343358</v>
          </cell>
          <cell r="AI204">
            <v>26.01</v>
          </cell>
        </row>
        <row r="205">
          <cell r="U205">
            <v>1202</v>
          </cell>
          <cell r="V205">
            <v>37.700622557617756</v>
          </cell>
          <cell r="W205">
            <v>37.700622557617756</v>
          </cell>
          <cell r="X205">
            <v>37.924342621072562</v>
          </cell>
          <cell r="Y205">
            <v>36.57538647574971</v>
          </cell>
          <cell r="Z205">
            <v>46.865134198558565</v>
          </cell>
          <cell r="AA205">
            <v>47.481272840831075</v>
          </cell>
          <cell r="AB205">
            <v>48.74177388943464</v>
          </cell>
          <cell r="AC205">
            <v>47.54183870244065</v>
          </cell>
          <cell r="AD205">
            <v>44.168601134494509</v>
          </cell>
          <cell r="AE205">
            <v>44.872007497241562</v>
          </cell>
          <cell r="AF205">
            <v>95.773255813953512</v>
          </cell>
          <cell r="AG205">
            <v>71.17465116279071</v>
          </cell>
          <cell r="AH205">
            <v>62.403837209302338</v>
          </cell>
          <cell r="AI205">
            <v>71.275465116279079</v>
          </cell>
        </row>
        <row r="206">
          <cell r="U206">
            <v>1203</v>
          </cell>
          <cell r="V206">
            <v>5601.9615271328894</v>
          </cell>
          <cell r="W206">
            <v>5601.9615271328894</v>
          </cell>
          <cell r="X206">
            <v>5635.2042457751677</v>
          </cell>
          <cell r="Y206">
            <v>5434.7619210804205</v>
          </cell>
          <cell r="Z206">
            <v>6963.7226372856549</v>
          </cell>
          <cell r="AA206">
            <v>7055.2751034051589</v>
          </cell>
          <cell r="AB206">
            <v>7242.5738242259122</v>
          </cell>
          <cell r="AC206">
            <v>7064.2746265848082</v>
          </cell>
          <cell r="AD206">
            <v>6563.0429281258839</v>
          </cell>
          <cell r="AE206">
            <v>6667.5625650636366</v>
          </cell>
          <cell r="AF206">
            <v>6242.3395116279089</v>
          </cell>
          <cell r="AG206">
            <v>5559.4056279069782</v>
          </cell>
          <cell r="AH206">
            <v>5406.0776860465121</v>
          </cell>
          <cell r="AI206">
            <v>5029.5879767441866</v>
          </cell>
        </row>
        <row r="207">
          <cell r="U207">
            <v>1204</v>
          </cell>
          <cell r="V207">
            <v>3.5284883720930234</v>
          </cell>
          <cell r="W207">
            <v>3.5284883720930234</v>
          </cell>
          <cell r="X207">
            <v>3.5284883720930234</v>
          </cell>
          <cell r="Y207">
            <v>3.5284883720930234</v>
          </cell>
          <cell r="Z207">
            <v>3.5284883720930234</v>
          </cell>
          <cell r="AA207">
            <v>3.5284883720930234</v>
          </cell>
          <cell r="AB207">
            <v>3.5284883720930234</v>
          </cell>
          <cell r="AC207">
            <v>3.5284883720930234</v>
          </cell>
          <cell r="AD207">
            <v>3.5284883720930234</v>
          </cell>
          <cell r="AE207">
            <v>3.5284883720930234</v>
          </cell>
          <cell r="AF207">
            <v>3.5284883720930234</v>
          </cell>
          <cell r="AG207">
            <v>3.5284883720930234</v>
          </cell>
          <cell r="AH207">
            <v>3.5284883720930234</v>
          </cell>
          <cell r="AI207">
            <v>3.5284883720930234</v>
          </cell>
        </row>
        <row r="208">
          <cell r="U208">
            <v>1205</v>
          </cell>
          <cell r="V208">
            <v>247.62591894987455</v>
          </cell>
          <cell r="W208">
            <v>247.62591894987455</v>
          </cell>
          <cell r="X208">
            <v>249.0953611644124</v>
          </cell>
          <cell r="Y208">
            <v>240.2351227267541</v>
          </cell>
          <cell r="Z208">
            <v>307.82043200722569</v>
          </cell>
          <cell r="AA208">
            <v>311.86736511184711</v>
          </cell>
          <cell r="AB208">
            <v>320.14661116463333</v>
          </cell>
          <cell r="AC208">
            <v>312.26517491233892</v>
          </cell>
          <cell r="AD208">
            <v>290.1090141931806</v>
          </cell>
          <cell r="AE208">
            <v>294.72914073629613</v>
          </cell>
          <cell r="AF208">
            <v>193.13937209302327</v>
          </cell>
          <cell r="AG208">
            <v>157.64277906976747</v>
          </cell>
          <cell r="AH208">
            <v>139.72813953488375</v>
          </cell>
          <cell r="AI208">
            <v>146.48267441860466</v>
          </cell>
        </row>
        <row r="209">
          <cell r="U209">
            <v>1206</v>
          </cell>
          <cell r="V209">
            <v>198.12494101707949</v>
          </cell>
          <cell r="W209">
            <v>198.12494101707949</v>
          </cell>
          <cell r="X209">
            <v>199.30063842919998</v>
          </cell>
          <cell r="Y209">
            <v>192.21158157560924</v>
          </cell>
          <cell r="Z209">
            <v>246.28643557958384</v>
          </cell>
          <cell r="AA209">
            <v>249.52437765791487</v>
          </cell>
          <cell r="AB209">
            <v>256.14858381060839</v>
          </cell>
          <cell r="AC209">
            <v>249.84266438489684</v>
          </cell>
          <cell r="AD209">
            <v>232.11557000695834</v>
          </cell>
          <cell r="AE209">
            <v>235.81212286672374</v>
          </cell>
          <cell r="AF209">
            <v>207.27348837209306</v>
          </cell>
          <cell r="AG209">
            <v>93.454534883720953</v>
          </cell>
          <cell r="AH209">
            <v>127.83209302325584</v>
          </cell>
          <cell r="AI209">
            <v>89.421976744186054</v>
          </cell>
        </row>
        <row r="210">
          <cell r="U210">
            <v>1207</v>
          </cell>
          <cell r="V210">
            <v>112.43620660040735</v>
          </cell>
          <cell r="W210">
            <v>112.43620660040735</v>
          </cell>
          <cell r="X210">
            <v>113.10341667729186</v>
          </cell>
          <cell r="Y210">
            <v>109.08036608658581</v>
          </cell>
          <cell r="Z210">
            <v>139.76792831608637</v>
          </cell>
          <cell r="AA210">
            <v>141.60546539047215</v>
          </cell>
          <cell r="AB210">
            <v>145.36471249850649</v>
          </cell>
          <cell r="AC210">
            <v>141.78609359411672</v>
          </cell>
          <cell r="AD210">
            <v>131.72594046210401</v>
          </cell>
          <cell r="AE210">
            <v>133.82373985533678</v>
          </cell>
          <cell r="AF210">
            <v>87.889604651162799</v>
          </cell>
          <cell r="AG210">
            <v>100.30988372093024</v>
          </cell>
          <cell r="AH210">
            <v>80.550348837209313</v>
          </cell>
          <cell r="AI210">
            <v>71.981162790697681</v>
          </cell>
        </row>
        <row r="211">
          <cell r="U211">
            <v>1208</v>
          </cell>
          <cell r="V211">
            <v>13.373736091867617</v>
          </cell>
          <cell r="W211">
            <v>13.373736091867617</v>
          </cell>
          <cell r="X211">
            <v>13.453097462691874</v>
          </cell>
          <cell r="Y211">
            <v>12.974575298781199</v>
          </cell>
          <cell r="Z211">
            <v>16.62471052629445</v>
          </cell>
          <cell r="AA211">
            <v>16.843276561514717</v>
          </cell>
          <cell r="AB211">
            <v>17.290420593202338</v>
          </cell>
          <cell r="AC211">
            <v>16.864761401668353</v>
          </cell>
          <cell r="AD211">
            <v>15.668155458624861</v>
          </cell>
          <cell r="AE211">
            <v>15.917678421974939</v>
          </cell>
          <cell r="AF211">
            <v>11.593604651162792</v>
          </cell>
          <cell r="AG211">
            <v>11.291162790697676</v>
          </cell>
          <cell r="AH211">
            <v>5.4439534883720944</v>
          </cell>
          <cell r="AI211">
            <v>6.4520930232558147</v>
          </cell>
        </row>
        <row r="212">
          <cell r="U212">
            <v>1209</v>
          </cell>
          <cell r="V212">
            <v>108.01863766508457</v>
          </cell>
          <cell r="W212">
            <v>108.01863766508457</v>
          </cell>
          <cell r="X212">
            <v>108.65963335251128</v>
          </cell>
          <cell r="Y212">
            <v>104.79464664400197</v>
          </cell>
          <cell r="Z212">
            <v>134.27650809699361</v>
          </cell>
          <cell r="AA212">
            <v>136.04184915069578</v>
          </cell>
          <cell r="AB212">
            <v>139.65339709894195</v>
          </cell>
          <cell r="AC212">
            <v>136.2153805519367</v>
          </cell>
          <cell r="AD212">
            <v>126.55048639658538</v>
          </cell>
          <cell r="AE212">
            <v>128.56586417748986</v>
          </cell>
          <cell r="AF212">
            <v>71.275465116279079</v>
          </cell>
          <cell r="AG212">
            <v>63.512790697674433</v>
          </cell>
          <cell r="AH212">
            <v>65.12581395348839</v>
          </cell>
          <cell r="AI212">
            <v>66.738837209302332</v>
          </cell>
        </row>
        <row r="213">
          <cell r="U213">
            <v>1210</v>
          </cell>
          <cell r="V213">
            <v>360.66727197977815</v>
          </cell>
          <cell r="W213">
            <v>360.66727197977815</v>
          </cell>
          <cell r="X213">
            <v>362.80751528345502</v>
          </cell>
          <cell r="Y213">
            <v>349.9025736684884</v>
          </cell>
          <cell r="Z213">
            <v>448.34060966839331</v>
          </cell>
          <cell r="AA213">
            <v>454.23496971324755</v>
          </cell>
          <cell r="AB213">
            <v>466.29369563568292</v>
          </cell>
          <cell r="AC213">
            <v>454.81437988209677</v>
          </cell>
          <cell r="AD213">
            <v>422.54392096562964</v>
          </cell>
          <cell r="AE213">
            <v>429.27313753380372</v>
          </cell>
          <cell r="AF213">
            <v>304.76058139534888</v>
          </cell>
          <cell r="AG213">
            <v>292.25965116279076</v>
          </cell>
          <cell r="AH213">
            <v>277.23837209302332</v>
          </cell>
          <cell r="AI213">
            <v>293.16697674418606</v>
          </cell>
        </row>
        <row r="214">
          <cell r="U214">
            <v>1211</v>
          </cell>
          <cell r="V214">
            <v>83.147119412787788</v>
          </cell>
          <cell r="W214">
            <v>83.147119412787788</v>
          </cell>
          <cell r="X214">
            <v>83.640524496554903</v>
          </cell>
          <cell r="Y214">
            <v>80.665459097399832</v>
          </cell>
          <cell r="Z214">
            <v>103.35906001415644</v>
          </cell>
          <cell r="AA214">
            <v>104.71792758154398</v>
          </cell>
          <cell r="AB214">
            <v>107.49790902742086</v>
          </cell>
          <cell r="AC214">
            <v>104.85150301308741</v>
          </cell>
          <cell r="AD214">
            <v>97.411971041405224</v>
          </cell>
          <cell r="AE214">
            <v>98.963303854269512</v>
          </cell>
          <cell r="AF214">
            <v>170.50663953488376</v>
          </cell>
          <cell r="AG214">
            <v>211.24555813953492</v>
          </cell>
          <cell r="AH214">
            <v>202.53523255813957</v>
          </cell>
          <cell r="AI214">
            <v>271.86498837209308</v>
          </cell>
        </row>
        <row r="215">
          <cell r="U215">
            <v>1212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U216">
            <v>1213</v>
          </cell>
          <cell r="V216">
            <v>398.00480667969811</v>
          </cell>
          <cell r="W216">
            <v>398.00480667969811</v>
          </cell>
          <cell r="X216">
            <v>400.36661543947713</v>
          </cell>
          <cell r="Y216">
            <v>386.12570923114902</v>
          </cell>
          <cell r="Z216">
            <v>494.75439425990311</v>
          </cell>
          <cell r="AA216">
            <v>501.2589590275216</v>
          </cell>
          <cell r="AB216">
            <v>514.56604634159169</v>
          </cell>
          <cell r="AC216">
            <v>501.89835175915277</v>
          </cell>
          <cell r="AD216">
            <v>466.28714231391712</v>
          </cell>
          <cell r="AE216">
            <v>473.71299086574282</v>
          </cell>
          <cell r="AF216">
            <v>470.97254651162797</v>
          </cell>
          <cell r="AG216">
            <v>496.2062790697675</v>
          </cell>
          <cell r="AH216">
            <v>444.79116279069774</v>
          </cell>
          <cell r="AI216">
            <v>378.85883720930235</v>
          </cell>
        </row>
        <row r="217">
          <cell r="U217">
            <v>1214</v>
          </cell>
          <cell r="V217">
            <v>1219.3095407920387</v>
          </cell>
          <cell r="W217">
            <v>1219.3095407920387</v>
          </cell>
          <cell r="X217">
            <v>1226.5450713836135</v>
          </cell>
          <cell r="Y217">
            <v>1182.9172746386532</v>
          </cell>
          <cell r="Z217">
            <v>1515.7072054041034</v>
          </cell>
          <cell r="AA217">
            <v>1535.6342960993668</v>
          </cell>
          <cell r="AB217">
            <v>1576.4012874770767</v>
          </cell>
          <cell r="AC217">
            <v>1537.5931107792564</v>
          </cell>
          <cell r="AD217">
            <v>1428.4962187141732</v>
          </cell>
          <cell r="AE217">
            <v>1451.2457127799685</v>
          </cell>
          <cell r="AF217">
            <v>1378.479593023256</v>
          </cell>
          <cell r="AG217">
            <v>1080.1005348837211</v>
          </cell>
          <cell r="AH217">
            <v>1173.2223837209303</v>
          </cell>
          <cell r="AI217">
            <v>964.90043023255828</v>
          </cell>
        </row>
        <row r="218">
          <cell r="U218">
            <v>1215</v>
          </cell>
          <cell r="V218">
            <v>6967.0508427905797</v>
          </cell>
          <cell r="W218">
            <v>6967.0508427905797</v>
          </cell>
          <cell r="X218">
            <v>7008.3941668765401</v>
          </cell>
          <cell r="Y218">
            <v>6759.107937324341</v>
          </cell>
          <cell r="Z218">
            <v>8660.646709919818</v>
          </cell>
          <cell r="AA218">
            <v>8774.5087354171465</v>
          </cell>
          <cell r="AB218">
            <v>9007.4485198886196</v>
          </cell>
          <cell r="AC218">
            <v>8785.7012677560069</v>
          </cell>
          <cell r="AD218">
            <v>8162.3291310021714</v>
          </cell>
          <cell r="AE218">
            <v>8292.3181752125547</v>
          </cell>
          <cell r="AF218">
            <v>9930.3155581395367</v>
          </cell>
          <cell r="AG218">
            <v>9888.6995581395367</v>
          </cell>
          <cell r="AH218">
            <v>10529.886383720932</v>
          </cell>
          <cell r="AI218">
            <v>10298.024372093025</v>
          </cell>
        </row>
        <row r="219">
          <cell r="U219">
            <v>1216</v>
          </cell>
          <cell r="V219">
            <v>1263.061627644619</v>
          </cell>
          <cell r="W219">
            <v>1263.061627644619</v>
          </cell>
          <cell r="X219">
            <v>1270.5567884221934</v>
          </cell>
          <cell r="Y219">
            <v>1225.3635096658875</v>
          </cell>
          <cell r="Z219">
            <v>1570.0948330534738</v>
          </cell>
          <cell r="AA219">
            <v>1590.7369610494804</v>
          </cell>
          <cell r="AB219">
            <v>1632.966781091942</v>
          </cell>
          <cell r="AC219">
            <v>1592.7660632381078</v>
          </cell>
          <cell r="AD219">
            <v>1479.7544829521178</v>
          </cell>
          <cell r="AE219">
            <v>1503.320289698918</v>
          </cell>
          <cell r="AF219">
            <v>1693.7147441860468</v>
          </cell>
          <cell r="AG219">
            <v>1568.7659302325583</v>
          </cell>
          <cell r="AH219">
            <v>1617.7312674418606</v>
          </cell>
          <cell r="AI219">
            <v>1364.5874302325583</v>
          </cell>
        </row>
        <row r="220">
          <cell r="U220">
            <v>1217</v>
          </cell>
          <cell r="V220">
            <v>6131.0410504414813</v>
          </cell>
          <cell r="W220">
            <v>6131.0410504414813</v>
          </cell>
          <cell r="X220">
            <v>6167.423391097861</v>
          </cell>
          <cell r="Y220">
            <v>5948.0502099367286</v>
          </cell>
          <cell r="Z220">
            <v>7621.4142396901461</v>
          </cell>
          <cell r="AA220">
            <v>7721.6134155197451</v>
          </cell>
          <cell r="AB220">
            <v>7926.6016398203383</v>
          </cell>
          <cell r="AC220">
            <v>7731.4629023078242</v>
          </cell>
          <cell r="AD220">
            <v>7182.8921732605322</v>
          </cell>
          <cell r="AE220">
            <v>7297.2832096035781</v>
          </cell>
          <cell r="AF220">
            <v>8567.0790348837218</v>
          </cell>
          <cell r="AG220">
            <v>8337.4349302325591</v>
          </cell>
          <cell r="AH220">
            <v>8299.3776627906991</v>
          </cell>
          <cell r="AI220">
            <v>7790.8821627906991</v>
          </cell>
        </row>
        <row r="221">
          <cell r="U221">
            <v>1218</v>
          </cell>
          <cell r="V221">
            <v>1160.0657053443538</v>
          </cell>
          <cell r="W221">
            <v>1160.0657053443538</v>
          </cell>
          <cell r="X221">
            <v>1166.9496758362136</v>
          </cell>
          <cell r="Y221">
            <v>1125.4416673196179</v>
          </cell>
          <cell r="Z221">
            <v>1442.0619945206543</v>
          </cell>
          <cell r="AA221">
            <v>1461.0208673494892</v>
          </cell>
          <cell r="AB221">
            <v>1499.8070713651075</v>
          </cell>
          <cell r="AC221">
            <v>1462.8845071039925</v>
          </cell>
          <cell r="AD221">
            <v>1359.0884169313961</v>
          </cell>
          <cell r="AE221">
            <v>1380.7325581414459</v>
          </cell>
          <cell r="AF221">
            <v>1156.4166976744186</v>
          </cell>
          <cell r="AG221">
            <v>1174.0994651162791</v>
          </cell>
          <cell r="AH221">
            <v>1226.0488953488375</v>
          </cell>
          <cell r="AI221">
            <v>1182.1444186046513</v>
          </cell>
        </row>
        <row r="222">
          <cell r="U222">
            <v>1219</v>
          </cell>
          <cell r="V222">
            <v>3636.3248948431001</v>
          </cell>
          <cell r="W222">
            <v>3636.3248948431001</v>
          </cell>
          <cell r="X222">
            <v>3657.9032874803379</v>
          </cell>
          <cell r="Y222">
            <v>3527.792894587159</v>
          </cell>
          <cell r="Z222">
            <v>4520.2663145929118</v>
          </cell>
          <cell r="AA222">
            <v>4579.6945184679607</v>
          </cell>
          <cell r="AB222">
            <v>4701.2731830114417</v>
          </cell>
          <cell r="AC222">
            <v>4585.5362562273822</v>
          </cell>
          <cell r="AD222">
            <v>4260.1785588632019</v>
          </cell>
          <cell r="AE222">
            <v>4328.0239655044079</v>
          </cell>
          <cell r="AF222">
            <v>5667.0547674418613</v>
          </cell>
          <cell r="AG222">
            <v>5483.9262209302333</v>
          </cell>
          <cell r="AH222">
            <v>5279.3243023255827</v>
          </cell>
          <cell r="AI222">
            <v>5178.0768488372096</v>
          </cell>
        </row>
        <row r="223">
          <cell r="U223">
            <v>1220</v>
          </cell>
          <cell r="V223">
            <v>522.12033936938349</v>
          </cell>
          <cell r="W223">
            <v>522.12033936938349</v>
          </cell>
          <cell r="X223">
            <v>525.21866474255864</v>
          </cell>
          <cell r="Y223">
            <v>506.53681302210032</v>
          </cell>
          <cell r="Z223">
            <v>649.04073493605654</v>
          </cell>
          <cell r="AA223">
            <v>657.57371118890933</v>
          </cell>
          <cell r="AB223">
            <v>675.03053791017987</v>
          </cell>
          <cell r="AC223">
            <v>658.41249490314271</v>
          </cell>
          <cell r="AD223">
            <v>611.69613256567993</v>
          </cell>
          <cell r="AE223">
            <v>621.43768970497626</v>
          </cell>
          <cell r="AF223">
            <v>492.17372093023261</v>
          </cell>
          <cell r="AG223">
            <v>542.27825581395359</v>
          </cell>
          <cell r="AH223">
            <v>588.65267441860476</v>
          </cell>
          <cell r="AI223">
            <v>467.27267441860471</v>
          </cell>
        </row>
        <row r="224">
          <cell r="U224">
            <v>1221</v>
          </cell>
          <cell r="V224">
            <v>317.70187548554287</v>
          </cell>
          <cell r="W224">
            <v>317.70187548554287</v>
          </cell>
          <cell r="X224">
            <v>319.5871569191508</v>
          </cell>
          <cell r="Y224">
            <v>308.21954895294698</v>
          </cell>
          <cell r="Z224">
            <v>394.93090616762834</v>
          </cell>
          <cell r="AA224">
            <v>400.1230857373406</v>
          </cell>
          <cell r="AB224">
            <v>410.74528558512338</v>
          </cell>
          <cell r="AC224">
            <v>400.63347221157852</v>
          </cell>
          <cell r="AD224">
            <v>372.20731293113352</v>
          </cell>
          <cell r="AE224">
            <v>378.13489463967613</v>
          </cell>
          <cell r="AF224">
            <v>460.69960465116287</v>
          </cell>
          <cell r="AG224">
            <v>432.77413953488377</v>
          </cell>
          <cell r="AH224">
            <v>466.97023255813963</v>
          </cell>
          <cell r="AI224">
            <v>438.9943604651163</v>
          </cell>
        </row>
        <row r="225">
          <cell r="U225">
            <v>1222</v>
          </cell>
          <cell r="V225">
            <v>727.26497896861997</v>
          </cell>
          <cell r="W225">
            <v>727.26497896861997</v>
          </cell>
          <cell r="X225">
            <v>731.5806574960676</v>
          </cell>
          <cell r="Y225">
            <v>705.55857891743187</v>
          </cell>
          <cell r="Z225">
            <v>904.05326291858239</v>
          </cell>
          <cell r="AA225">
            <v>915.93890369359224</v>
          </cell>
          <cell r="AB225">
            <v>940.25463660228809</v>
          </cell>
          <cell r="AC225">
            <v>917.10725124547639</v>
          </cell>
          <cell r="AD225">
            <v>852.03571177264052</v>
          </cell>
          <cell r="AE225">
            <v>865.60479310088147</v>
          </cell>
          <cell r="AF225">
            <v>918.66715116279079</v>
          </cell>
          <cell r="AG225">
            <v>837.76395348837229</v>
          </cell>
          <cell r="AH225">
            <v>808.83034883720939</v>
          </cell>
          <cell r="AI225">
            <v>745.51918604651166</v>
          </cell>
        </row>
        <row r="226">
          <cell r="U226">
            <v>1223</v>
          </cell>
          <cell r="V226">
            <v>1264.0298619318132</v>
          </cell>
          <cell r="W226">
            <v>1264.0298619318132</v>
          </cell>
          <cell r="X226">
            <v>1271.5307683289948</v>
          </cell>
          <cell r="Y226">
            <v>1226.3028454341252</v>
          </cell>
          <cell r="Z226">
            <v>1571.2984320056039</v>
          </cell>
          <cell r="AA226">
            <v>1591.9563837869657</v>
          </cell>
          <cell r="AB226">
            <v>1634.218576248011</v>
          </cell>
          <cell r="AC226">
            <v>1593.9870414391339</v>
          </cell>
          <cell r="AD226">
            <v>1480.88882904867</v>
          </cell>
          <cell r="AE226">
            <v>1504.4727008063915</v>
          </cell>
          <cell r="AF226">
            <v>1698.7554418604655</v>
          </cell>
          <cell r="AG226">
            <v>1803.3600000000004</v>
          </cell>
          <cell r="AH226">
            <v>2072.0291860465118</v>
          </cell>
          <cell r="AI226">
            <v>2134.9875000000002</v>
          </cell>
        </row>
        <row r="227">
          <cell r="U227">
            <v>1224</v>
          </cell>
          <cell r="V227">
            <v>54.644722583513371</v>
          </cell>
          <cell r="W227">
            <v>54.644722583513371</v>
          </cell>
          <cell r="X227">
            <v>54.968990990093943</v>
          </cell>
          <cell r="Y227">
            <v>53.013762419906882</v>
          </cell>
          <cell r="Z227">
            <v>67.928115860832065</v>
          </cell>
          <cell r="AA227">
            <v>68.821170746822574</v>
          </cell>
          <cell r="AB227">
            <v>70.64818912064122</v>
          </cell>
          <cell r="AC227">
            <v>68.9089572203915</v>
          </cell>
          <cell r="AD227">
            <v>64.019657824154962</v>
          </cell>
          <cell r="AE227">
            <v>65.039201878024286</v>
          </cell>
          <cell r="AF227">
            <v>133.17523255813956</v>
          </cell>
          <cell r="AG227">
            <v>125.11011627906979</v>
          </cell>
          <cell r="AH227">
            <v>125.61418604651165</v>
          </cell>
          <cell r="AI227">
            <v>102.12453488372094</v>
          </cell>
        </row>
        <row r="228">
          <cell r="U228">
            <v>1225</v>
          </cell>
          <cell r="V228">
            <v>1690.5975800837352</v>
          </cell>
          <cell r="W228">
            <v>1690.5975800837352</v>
          </cell>
          <cell r="X228">
            <v>1700.6297910191081</v>
          </cell>
          <cell r="Y228">
            <v>1640.1389598282822</v>
          </cell>
          <cell r="Z228">
            <v>2101.5589953533395</v>
          </cell>
          <cell r="AA228">
            <v>2129.1883135703015</v>
          </cell>
          <cell r="AB228">
            <v>2185.7125796936366</v>
          </cell>
          <cell r="AC228">
            <v>2131.9042501285467</v>
          </cell>
          <cell r="AD228">
            <v>1980.6391812108716</v>
          </cell>
          <cell r="AE228">
            <v>2012.1818193425966</v>
          </cell>
          <cell r="AF228">
            <v>1917.7838372093026</v>
          </cell>
          <cell r="AG228">
            <v>2067.3917441860467</v>
          </cell>
          <cell r="AH228">
            <v>1952.7662790697677</v>
          </cell>
          <cell r="AI228">
            <v>1762.7017325581398</v>
          </cell>
        </row>
        <row r="229">
          <cell r="U229">
            <v>1226</v>
          </cell>
          <cell r="V229">
            <v>100.78713783260412</v>
          </cell>
          <cell r="W229">
            <v>100.78713783260412</v>
          </cell>
          <cell r="X229">
            <v>101.38522092358966</v>
          </cell>
          <cell r="Y229">
            <v>97.778982624977758</v>
          </cell>
          <cell r="Z229">
            <v>125.28712842327333</v>
          </cell>
          <cell r="AA229">
            <v>126.93428558010299</v>
          </cell>
          <cell r="AB229">
            <v>130.30405202705202</v>
          </cell>
          <cell r="AC229">
            <v>127.09619961302553</v>
          </cell>
          <cell r="AD229">
            <v>118.07833898796245</v>
          </cell>
          <cell r="AE229">
            <v>119.95879371854868</v>
          </cell>
          <cell r="AF229">
            <v>51.717558139534887</v>
          </cell>
          <cell r="AG229">
            <v>92.869813953488389</v>
          </cell>
          <cell r="AH229">
            <v>87.909767441860481</v>
          </cell>
          <cell r="AI229">
            <v>54.641162790697678</v>
          </cell>
        </row>
        <row r="230">
          <cell r="U230">
            <v>1227</v>
          </cell>
          <cell r="V230">
            <v>47.019877571860341</v>
          </cell>
          <cell r="W230">
            <v>47.019877571860341</v>
          </cell>
          <cell r="X230">
            <v>47.298899224034329</v>
          </cell>
          <cell r="Y230">
            <v>45.61649324503616</v>
          </cell>
          <cell r="Z230">
            <v>58.449774112808996</v>
          </cell>
          <cell r="AA230">
            <v>59.2182166891264</v>
          </cell>
          <cell r="AB230">
            <v>60.79030226659826</v>
          </cell>
          <cell r="AC230">
            <v>59.293753887313628</v>
          </cell>
          <cell r="AD230">
            <v>55.086682313807756</v>
          </cell>
          <cell r="AE230">
            <v>55.963964406672069</v>
          </cell>
          <cell r="AF230">
            <v>51.717558139534887</v>
          </cell>
          <cell r="AG230">
            <v>92.869813953488389</v>
          </cell>
          <cell r="AH230">
            <v>55.246046511627917</v>
          </cell>
          <cell r="AI230">
            <v>51.717558139534887</v>
          </cell>
        </row>
        <row r="231">
          <cell r="U231">
            <v>1228</v>
          </cell>
          <cell r="V231">
            <v>292.52778401849793</v>
          </cell>
          <cell r="W231">
            <v>292.52778401849793</v>
          </cell>
          <cell r="X231">
            <v>294.26367934231905</v>
          </cell>
          <cell r="Y231">
            <v>283.79681897877066</v>
          </cell>
          <cell r="Z231">
            <v>363.63733341225054</v>
          </cell>
          <cell r="AA231">
            <v>368.4180945627246</v>
          </cell>
          <cell r="AB231">
            <v>378.1986115273308</v>
          </cell>
          <cell r="AC231">
            <v>368.88803898490869</v>
          </cell>
          <cell r="AD231">
            <v>342.71431442078085</v>
          </cell>
          <cell r="AE231">
            <v>348.17220584537034</v>
          </cell>
          <cell r="AF231">
            <v>475.0857558139536</v>
          </cell>
          <cell r="AG231">
            <v>365.95465116279075</v>
          </cell>
          <cell r="AH231">
            <v>422.71290697674425</v>
          </cell>
          <cell r="AI231">
            <v>394.08174418604654</v>
          </cell>
        </row>
        <row r="232">
          <cell r="U232">
            <v>1229</v>
          </cell>
          <cell r="V232">
            <v>70.681102965164598</v>
          </cell>
          <cell r="W232">
            <v>70.681102965164598</v>
          </cell>
          <cell r="X232">
            <v>71.100533196489181</v>
          </cell>
          <cell r="Y232">
            <v>68.571511081341356</v>
          </cell>
          <cell r="Z232">
            <v>87.8627235054838</v>
          </cell>
          <cell r="AA232">
            <v>89.017859836421678</v>
          </cell>
          <cell r="AB232">
            <v>91.381046393033174</v>
          </cell>
          <cell r="AC232">
            <v>89.131408674880731</v>
          </cell>
          <cell r="AD232">
            <v>82.807265048297893</v>
          </cell>
          <cell r="AE232">
            <v>84.126010845550809</v>
          </cell>
          <cell r="AF232">
            <v>22.683139534883722</v>
          </cell>
          <cell r="AG232">
            <v>19.154651162790699</v>
          </cell>
          <cell r="AH232">
            <v>12.904186046511629</v>
          </cell>
          <cell r="AI232">
            <v>25.808372093023259</v>
          </cell>
        </row>
        <row r="233">
          <cell r="U233">
            <v>1230</v>
          </cell>
          <cell r="V233">
            <v>174.64525955262414</v>
          </cell>
          <cell r="W233">
            <v>174.64525955262414</v>
          </cell>
          <cell r="X233">
            <v>175.68162568927036</v>
          </cell>
          <cell r="Y233">
            <v>169.43268919584861</v>
          </cell>
          <cell r="Z233">
            <v>217.0991609904334</v>
          </cell>
          <cell r="AA233">
            <v>219.9533762738981</v>
          </cell>
          <cell r="AB233">
            <v>225.79255127593643</v>
          </cell>
          <cell r="AC233">
            <v>220.23394301002207</v>
          </cell>
          <cell r="AD233">
            <v>204.60767716557169</v>
          </cell>
          <cell r="AE233">
            <v>207.86615351049625</v>
          </cell>
          <cell r="AF233">
            <v>240.03802325581398</v>
          </cell>
          <cell r="AG233">
            <v>218.84693023255815</v>
          </cell>
          <cell r="AH233">
            <v>236.50953488372096</v>
          </cell>
          <cell r="AI233">
            <v>205.92258139534886</v>
          </cell>
        </row>
        <row r="234">
          <cell r="U234">
            <v>1231</v>
          </cell>
          <cell r="V234">
            <v>94.947474787965092</v>
          </cell>
          <cell r="W234">
            <v>94.947474787965092</v>
          </cell>
          <cell r="X234">
            <v>95.510904610694794</v>
          </cell>
          <cell r="Y234">
            <v>92.113613772795006</v>
          </cell>
          <cell r="Z234">
            <v>118.02792224323977</v>
          </cell>
          <cell r="AA234">
            <v>119.5796421946452</v>
          </cell>
          <cell r="AB234">
            <v>122.75416249201115</v>
          </cell>
          <cell r="AC234">
            <v>119.73217483808889</v>
          </cell>
          <cell r="AD234">
            <v>111.23681409313305</v>
          </cell>
          <cell r="AE234">
            <v>113.00831422660035</v>
          </cell>
          <cell r="AF234">
            <v>175.71872093023256</v>
          </cell>
          <cell r="AG234">
            <v>145.07127906976748</v>
          </cell>
          <cell r="AH234">
            <v>99.20093023255815</v>
          </cell>
          <cell r="AI234">
            <v>114.62546511627907</v>
          </cell>
        </row>
        <row r="235">
          <cell r="U235">
            <v>1232</v>
          </cell>
          <cell r="V235">
            <v>56.581191157901443</v>
          </cell>
          <cell r="W235">
            <v>56.581191157901443</v>
          </cell>
          <cell r="X235">
            <v>56.91695080369638</v>
          </cell>
          <cell r="Y235">
            <v>54.892433956381993</v>
          </cell>
          <cell r="Z235">
            <v>70.335313765091911</v>
          </cell>
          <cell r="AA235">
            <v>71.260016221793038</v>
          </cell>
          <cell r="AB235">
            <v>73.151779432779122</v>
          </cell>
          <cell r="AC235">
            <v>71.350913622443045</v>
          </cell>
          <cell r="AD235">
            <v>66.28835001725902</v>
          </cell>
          <cell r="AE235">
            <v>67.344024092970898</v>
          </cell>
          <cell r="AF235">
            <v>57.161511627906982</v>
          </cell>
          <cell r="AG235">
            <v>59.681860465116287</v>
          </cell>
          <cell r="AH235">
            <v>55.246046511627917</v>
          </cell>
          <cell r="AI235">
            <v>48.59232558139535</v>
          </cell>
        </row>
        <row r="236">
          <cell r="U236">
            <v>1233</v>
          </cell>
          <cell r="V236">
            <v>55.491927584808153</v>
          </cell>
          <cell r="W236">
            <v>55.491927584808153</v>
          </cell>
          <cell r="X236">
            <v>55.821223408545016</v>
          </cell>
          <cell r="Y236">
            <v>53.83568121711474</v>
          </cell>
          <cell r="Z236">
            <v>68.981264943945746</v>
          </cell>
          <cell r="AA236">
            <v>69.888165642122146</v>
          </cell>
          <cell r="AB236">
            <v>71.74350988220155</v>
          </cell>
          <cell r="AC236">
            <v>69.977313146289049</v>
          </cell>
          <cell r="AD236">
            <v>65.012210658637983</v>
          </cell>
          <cell r="AE236">
            <v>66.047561597063421</v>
          </cell>
          <cell r="AF236">
            <v>83.978023255813966</v>
          </cell>
          <cell r="AG236">
            <v>84.784534883720937</v>
          </cell>
          <cell r="AH236">
            <v>83.574767441860473</v>
          </cell>
          <cell r="AI236">
            <v>76.719418604651167</v>
          </cell>
        </row>
        <row r="237">
          <cell r="U237">
            <v>1234</v>
          </cell>
          <cell r="V237">
            <v>37.82165184351701</v>
          </cell>
          <cell r="W237">
            <v>37.82165184351701</v>
          </cell>
          <cell r="X237">
            <v>38.046090109422721</v>
          </cell>
          <cell r="Y237">
            <v>36.692803446779408</v>
          </cell>
          <cell r="Z237">
            <v>47.015584067574807</v>
          </cell>
          <cell r="AA237">
            <v>47.633700683016741</v>
          </cell>
          <cell r="AB237">
            <v>48.898248283943261</v>
          </cell>
          <cell r="AC237">
            <v>47.694460977568873</v>
          </cell>
          <cell r="AD237">
            <v>44.310394396563517</v>
          </cell>
          <cell r="AE237">
            <v>45.016058885675733</v>
          </cell>
          <cell r="AF237">
            <v>81.860930232558147</v>
          </cell>
          <cell r="AG237">
            <v>35.083255813953492</v>
          </cell>
          <cell r="AH237">
            <v>69.25918604651163</v>
          </cell>
          <cell r="AI237">
            <v>63.815232558139542</v>
          </cell>
        </row>
        <row r="238">
          <cell r="U238">
            <v>1235</v>
          </cell>
          <cell r="V238">
            <v>77.761316190270975</v>
          </cell>
          <cell r="W238">
            <v>77.761316190270975</v>
          </cell>
          <cell r="X238">
            <v>78.222761264973116</v>
          </cell>
          <cell r="Y238">
            <v>75.440403886578451</v>
          </cell>
          <cell r="Z238">
            <v>96.664040842933787</v>
          </cell>
          <cell r="AA238">
            <v>97.934888604282406</v>
          </cell>
          <cell r="AB238">
            <v>100.53479847178734</v>
          </cell>
          <cell r="AC238">
            <v>98.059811769881605</v>
          </cell>
          <cell r="AD238">
            <v>91.102170879334579</v>
          </cell>
          <cell r="AE238">
            <v>92.553017068949302</v>
          </cell>
          <cell r="AF238">
            <v>115.73441860465118</v>
          </cell>
          <cell r="AG238">
            <v>109.84688372093025</v>
          </cell>
          <cell r="AH238">
            <v>131.37066279069768</v>
          </cell>
          <cell r="AI238">
            <v>101.31802325581397</v>
          </cell>
        </row>
        <row r="239">
          <cell r="U239">
            <v>1236</v>
          </cell>
          <cell r="V239">
            <v>2831.2985996842085</v>
          </cell>
          <cell r="W239">
            <v>2831.2985996842085</v>
          </cell>
          <cell r="X239">
            <v>2848.0998687192973</v>
          </cell>
          <cell r="Y239">
            <v>2746.7939117831488</v>
          </cell>
          <cell r="Z239">
            <v>3519.5490108313957</v>
          </cell>
          <cell r="AA239">
            <v>3565.8207261700859</v>
          </cell>
          <cell r="AB239">
            <v>3660.4837479373655</v>
          </cell>
          <cell r="AC239">
            <v>3570.3691932120237</v>
          </cell>
          <cell r="AD239">
            <v>3317.0406762112275</v>
          </cell>
          <cell r="AE239">
            <v>3369.8661553345764</v>
          </cell>
          <cell r="AF239">
            <v>3152.6539534883723</v>
          </cell>
          <cell r="AG239">
            <v>2853.1457790697677</v>
          </cell>
          <cell r="AH239">
            <v>2843.0543023255818</v>
          </cell>
          <cell r="AI239">
            <v>2839.6971976744189</v>
          </cell>
        </row>
        <row r="240">
          <cell r="U240">
            <v>1237</v>
          </cell>
          <cell r="V240">
            <v>1649.8107107356868</v>
          </cell>
          <cell r="W240">
            <v>1649.8107107356868</v>
          </cell>
          <cell r="X240">
            <v>1659.6008874451065</v>
          </cell>
          <cell r="Y240">
            <v>1600.5694405912752</v>
          </cell>
          <cell r="Z240">
            <v>2050.8573894948668</v>
          </cell>
          <cell r="AA240">
            <v>2077.8201307537365</v>
          </cell>
          <cell r="AB240">
            <v>2132.9807087442323</v>
          </cell>
          <cell r="AC240">
            <v>2080.4705434103366</v>
          </cell>
          <cell r="AD240">
            <v>1932.8548518936177</v>
          </cell>
          <cell r="AE240">
            <v>1963.6365014402838</v>
          </cell>
          <cell r="AF240">
            <v>2644.9548837209309</v>
          </cell>
          <cell r="AG240">
            <v>2511.8804651162795</v>
          </cell>
          <cell r="AH240">
            <v>2320.6363953488376</v>
          </cell>
          <cell r="AI240">
            <v>2090.5789534883725</v>
          </cell>
        </row>
        <row r="241">
          <cell r="U241">
            <v>1238</v>
          </cell>
          <cell r="V241">
            <v>83.207634055737401</v>
          </cell>
          <cell r="W241">
            <v>83.207634055737401</v>
          </cell>
          <cell r="X241">
            <v>83.701398240729972</v>
          </cell>
          <cell r="Y241">
            <v>80.724167582914689</v>
          </cell>
          <cell r="Z241">
            <v>103.43428494866455</v>
          </cell>
          <cell r="AA241">
            <v>104.79414150263682</v>
          </cell>
          <cell r="AB241">
            <v>107.57614622467517</v>
          </cell>
          <cell r="AC241">
            <v>104.92781415065151</v>
          </cell>
          <cell r="AD241">
            <v>97.482867672439724</v>
          </cell>
          <cell r="AE241">
            <v>99.035329548486587</v>
          </cell>
          <cell r="AF241">
            <v>51.515930232558141</v>
          </cell>
          <cell r="AG241">
            <v>49.902906976744198</v>
          </cell>
          <cell r="AH241">
            <v>47.281744186046517</v>
          </cell>
          <cell r="AI241">
            <v>41.837790697674421</v>
          </cell>
        </row>
        <row r="242">
          <cell r="U242">
            <v>1239</v>
          </cell>
          <cell r="V242">
            <v>22.390417891362066</v>
          </cell>
          <cell r="W242">
            <v>22.390417891362066</v>
          </cell>
          <cell r="X242">
            <v>22.523285344778248</v>
          </cell>
          <cell r="Y242">
            <v>21.722139640493406</v>
          </cell>
          <cell r="Z242">
            <v>27.833225768004279</v>
          </cell>
          <cell r="AA242">
            <v>28.199150804345905</v>
          </cell>
          <cell r="AB242">
            <v>28.947762984094407</v>
          </cell>
          <cell r="AC242">
            <v>28.235120898720773</v>
          </cell>
          <cell r="AD242">
            <v>26.231753482765598</v>
          </cell>
          <cell r="AE242">
            <v>26.649506860320027</v>
          </cell>
          <cell r="AF242">
            <v>42.946744186046516</v>
          </cell>
          <cell r="AG242">
            <v>59.278604651162802</v>
          </cell>
          <cell r="AH242">
            <v>55.649302325581402</v>
          </cell>
          <cell r="AI242">
            <v>48.390697674418611</v>
          </cell>
        </row>
        <row r="243">
          <cell r="U243">
            <v>1240</v>
          </cell>
          <cell r="V243">
            <v>2691.8728623282677</v>
          </cell>
          <cell r="W243">
            <v>2691.8728623282677</v>
          </cell>
          <cell r="X243">
            <v>2707.8467621399213</v>
          </cell>
          <cell r="Y243">
            <v>2611.5295611569413</v>
          </cell>
          <cell r="Z243">
            <v>3346.2307617246879</v>
          </cell>
          <cell r="AA243">
            <v>3390.2238519722137</v>
          </cell>
          <cell r="AB243">
            <v>3480.2252454634367</v>
          </cell>
          <cell r="AC243">
            <v>3394.5483322643145</v>
          </cell>
          <cell r="AD243">
            <v>3153.6948383077356</v>
          </cell>
          <cell r="AE243">
            <v>3203.9189558584212</v>
          </cell>
          <cell r="AF243">
            <v>4310.4013953488375</v>
          </cell>
          <cell r="AG243">
            <v>3973.4811627906979</v>
          </cell>
          <cell r="AH243">
            <v>4405.8722093023262</v>
          </cell>
          <cell r="AI243">
            <v>3917.2168953488376</v>
          </cell>
        </row>
        <row r="244">
          <cell r="U244">
            <v>1241</v>
          </cell>
          <cell r="V244">
            <v>579.36719159973097</v>
          </cell>
          <cell r="W244">
            <v>579.36719159973097</v>
          </cell>
          <cell r="X244">
            <v>582.80522673218093</v>
          </cell>
          <cell r="Y244">
            <v>562.07504031914561</v>
          </cell>
          <cell r="Z244">
            <v>720.20352298073783</v>
          </cell>
          <cell r="AA244">
            <v>729.67208054272351</v>
          </cell>
          <cell r="AB244">
            <v>749.04292651275648</v>
          </cell>
          <cell r="AC244">
            <v>730.60283103879101</v>
          </cell>
          <cell r="AD244">
            <v>678.76434552431851</v>
          </cell>
          <cell r="AE244">
            <v>689.57399643433507</v>
          </cell>
          <cell r="AF244">
            <v>481.23540697674429</v>
          </cell>
          <cell r="AG244">
            <v>419.68848837209305</v>
          </cell>
          <cell r="AH244">
            <v>472.05125581395356</v>
          </cell>
          <cell r="AI244">
            <v>470.96246511627913</v>
          </cell>
        </row>
        <row r="245">
          <cell r="U245">
            <v>1242</v>
          </cell>
          <cell r="V245">
            <v>110.98385516961631</v>
          </cell>
          <cell r="W245">
            <v>110.98385516961631</v>
          </cell>
          <cell r="X245">
            <v>111.64244681709003</v>
          </cell>
          <cell r="Y245">
            <v>107.67136243422948</v>
          </cell>
          <cell r="Z245">
            <v>137.96252988789149</v>
          </cell>
          <cell r="AA245">
            <v>139.77633128424429</v>
          </cell>
          <cell r="AB245">
            <v>143.4870197644031</v>
          </cell>
          <cell r="AC245">
            <v>139.9546262925781</v>
          </cell>
          <cell r="AD245">
            <v>130.02442131727597</v>
          </cell>
          <cell r="AE245">
            <v>132.09512319412684</v>
          </cell>
          <cell r="AF245">
            <v>130.65488372093026</v>
          </cell>
          <cell r="AG245">
            <v>144.66802325581398</v>
          </cell>
          <cell r="AH245">
            <v>134.28418604651165</v>
          </cell>
          <cell r="AI245">
            <v>127.63046511627908</v>
          </cell>
        </row>
        <row r="246">
          <cell r="U246">
            <v>1243</v>
          </cell>
          <cell r="V246">
            <v>1015.2541647658957</v>
          </cell>
          <cell r="W246">
            <v>1015.2541647658957</v>
          </cell>
          <cell r="X246">
            <v>1021.2788060252559</v>
          </cell>
          <cell r="Y246">
            <v>984.95226148258882</v>
          </cell>
          <cell r="Z246">
            <v>1262.0487262427239</v>
          </cell>
          <cell r="AA246">
            <v>1278.6409541743546</v>
          </cell>
          <cell r="AB246">
            <v>1312.5854583355456</v>
          </cell>
          <cell r="AC246">
            <v>1280.2719549130768</v>
          </cell>
          <cell r="AD246">
            <v>1189.4327788658336</v>
          </cell>
          <cell r="AE246">
            <v>1208.3750718799706</v>
          </cell>
          <cell r="AF246">
            <v>664.626069767442</v>
          </cell>
          <cell r="AG246">
            <v>705.84889534883735</v>
          </cell>
          <cell r="AH246">
            <v>653.00222093023262</v>
          </cell>
          <cell r="AI246">
            <v>661.23872093023272</v>
          </cell>
        </row>
        <row r="247">
          <cell r="U247">
            <v>1244</v>
          </cell>
          <cell r="V247">
            <v>1809.6903974086019</v>
          </cell>
          <cell r="W247">
            <v>1809.6903974086019</v>
          </cell>
          <cell r="X247">
            <v>1820.4293195556586</v>
          </cell>
          <cell r="Y247">
            <v>1755.677259321501</v>
          </cell>
          <cell r="Z247">
            <v>2249.6016664653193</v>
          </cell>
          <cell r="AA247">
            <v>2279.1773102809848</v>
          </cell>
          <cell r="AB247">
            <v>2339.6833838901175</v>
          </cell>
          <cell r="AC247">
            <v>2282.0845688547156</v>
          </cell>
          <cell r="AD247">
            <v>2120.1637510867713</v>
          </cell>
          <cell r="AE247">
            <v>2153.9283855618123</v>
          </cell>
          <cell r="AF247">
            <v>2027.5903953488375</v>
          </cell>
          <cell r="AG247">
            <v>1909.7388837209305</v>
          </cell>
          <cell r="AH247">
            <v>2033.0948372093026</v>
          </cell>
          <cell r="AI247">
            <v>1907.0269883720932</v>
          </cell>
        </row>
        <row r="248">
          <cell r="U248">
            <v>1245</v>
          </cell>
          <cell r="V248">
            <v>85.325646558974384</v>
          </cell>
          <cell r="W248">
            <v>85.325646558974384</v>
          </cell>
          <cell r="X248">
            <v>85.83197928685766</v>
          </cell>
          <cell r="Y248">
            <v>82.778964575934339</v>
          </cell>
          <cell r="Z248">
            <v>106.06715765644876</v>
          </cell>
          <cell r="AA248">
            <v>107.46162874088576</v>
          </cell>
          <cell r="AB248">
            <v>110.314448128576</v>
          </cell>
          <cell r="AC248">
            <v>107.59870396539537</v>
          </cell>
          <cell r="AD248">
            <v>99.964249758647284</v>
          </cell>
          <cell r="AE248">
            <v>101.55622884608445</v>
          </cell>
          <cell r="AF248">
            <v>117.34744186046512</v>
          </cell>
          <cell r="AG248">
            <v>143.76069767441862</v>
          </cell>
          <cell r="AH248">
            <v>137.61104651162793</v>
          </cell>
          <cell r="AI248">
            <v>120.67430232558141</v>
          </cell>
        </row>
        <row r="249">
          <cell r="U249">
            <v>1246</v>
          </cell>
          <cell r="V249">
            <v>1762.3074319790435</v>
          </cell>
          <cell r="W249">
            <v>1762.3074319790435</v>
          </cell>
          <cell r="X249">
            <v>1772.7651778665734</v>
          </cell>
          <cell r="Y249">
            <v>1709.7085151633758</v>
          </cell>
          <cell r="Z249">
            <v>2190.700542745461</v>
          </cell>
          <cell r="AA249">
            <v>2219.501810065301</v>
          </cell>
          <cell r="AB249">
            <v>2278.4236584399928</v>
          </cell>
          <cell r="AC249">
            <v>2222.3329481420169</v>
          </cell>
          <cell r="AD249">
            <v>2064.6516889867562</v>
          </cell>
          <cell r="AE249">
            <v>2097.5322669898374</v>
          </cell>
          <cell r="AF249">
            <v>1862.2655930232561</v>
          </cell>
          <cell r="AG249">
            <v>1733.6975581395352</v>
          </cell>
          <cell r="AH249">
            <v>1796.5449767441862</v>
          </cell>
          <cell r="AI249">
            <v>1515.4252674418606</v>
          </cell>
        </row>
        <row r="250">
          <cell r="U250">
            <v>1247</v>
          </cell>
          <cell r="V250">
            <v>815.43481374622672</v>
          </cell>
          <cell r="W250">
            <v>815.43481374622672</v>
          </cell>
          <cell r="X250">
            <v>820.27370275915382</v>
          </cell>
          <cell r="Y250">
            <v>791.09684231256415</v>
          </cell>
          <cell r="Z250">
            <v>1013.6559924969127</v>
          </cell>
          <cell r="AA250">
            <v>1026.982586725841</v>
          </cell>
          <cell r="AB250">
            <v>1054.2462330018168</v>
          </cell>
          <cell r="AC250">
            <v>1028.2925786763851</v>
          </cell>
          <cell r="AD250">
            <v>955.3321031899095</v>
          </cell>
          <cell r="AE250">
            <v>970.5462295751687</v>
          </cell>
          <cell r="AF250">
            <v>840.193569767442</v>
          </cell>
          <cell r="AG250">
            <v>856.63632558139557</v>
          </cell>
          <cell r="AH250">
            <v>883.99723255813967</v>
          </cell>
          <cell r="AI250">
            <v>801.25922093023269</v>
          </cell>
        </row>
        <row r="251">
          <cell r="U251">
            <v>1248</v>
          </cell>
          <cell r="V251">
            <v>1785.0004230851539</v>
          </cell>
          <cell r="W251">
            <v>1785.0004230851539</v>
          </cell>
          <cell r="X251">
            <v>1795.5928319322272</v>
          </cell>
          <cell r="Y251">
            <v>1731.7241972314432</v>
          </cell>
          <cell r="Z251">
            <v>2218.9098931860062</v>
          </cell>
          <cell r="AA251">
            <v>2248.0820304751114</v>
          </cell>
          <cell r="AB251">
            <v>2307.7626074103591</v>
          </cell>
          <cell r="AC251">
            <v>2250.9496247285583</v>
          </cell>
          <cell r="AD251">
            <v>2091.2379256246945</v>
          </cell>
          <cell r="AE251">
            <v>2124.541902321243</v>
          </cell>
          <cell r="AF251">
            <v>2910.7811162790699</v>
          </cell>
          <cell r="AG251">
            <v>2590.4649418604654</v>
          </cell>
          <cell r="AH251">
            <v>3118.0747674418608</v>
          </cell>
          <cell r="AI251">
            <v>3006.5846162790704</v>
          </cell>
        </row>
        <row r="252">
          <cell r="U252">
            <v>1249</v>
          </cell>
          <cell r="V252">
            <v>1978.1026487374145</v>
          </cell>
          <cell r="W252">
            <v>1978.1026487374145</v>
          </cell>
          <cell r="X252">
            <v>1989.8409495948956</v>
          </cell>
          <cell r="Y252">
            <v>1919.0629745093204</v>
          </cell>
          <cell r="Z252">
            <v>2458.9526592014163</v>
          </cell>
          <cell r="AA252">
            <v>2491.2806526823215</v>
          </cell>
          <cell r="AB252">
            <v>2557.4175038488597</v>
          </cell>
          <cell r="AC252">
            <v>2494.4584646956341</v>
          </cell>
          <cell r="AD252">
            <v>2317.469075255789</v>
          </cell>
          <cell r="AE252">
            <v>2354.375892567949</v>
          </cell>
          <cell r="AF252">
            <v>1050.4813953488374</v>
          </cell>
          <cell r="AG252">
            <v>732.71581395348846</v>
          </cell>
          <cell r="AH252">
            <v>692.49104651162804</v>
          </cell>
          <cell r="AI252">
            <v>572.01837209302334</v>
          </cell>
        </row>
        <row r="253">
          <cell r="U253">
            <v>1250</v>
          </cell>
          <cell r="V253">
            <v>70.499559036315702</v>
          </cell>
          <cell r="W253">
            <v>70.499559036315702</v>
          </cell>
          <cell r="X253">
            <v>70.917911963963945</v>
          </cell>
          <cell r="Y253">
            <v>68.395385624796816</v>
          </cell>
          <cell r="Z253">
            <v>87.637048701959429</v>
          </cell>
          <cell r="AA253">
            <v>88.789218073143189</v>
          </cell>
          <cell r="AB253">
            <v>91.146334801270243</v>
          </cell>
          <cell r="AC253">
            <v>88.902475262188375</v>
          </cell>
          <cell r="AD253">
            <v>82.594575155194391</v>
          </cell>
          <cell r="AE253">
            <v>83.909933762899556</v>
          </cell>
          <cell r="AF253">
            <v>47.281744186046517</v>
          </cell>
          <cell r="AG253">
            <v>39.51906976744187</v>
          </cell>
          <cell r="AH253">
            <v>38.914186046511631</v>
          </cell>
          <cell r="AI253">
            <v>35.788953488372101</v>
          </cell>
        </row>
        <row r="254">
          <cell r="U254">
            <v>1251</v>
          </cell>
          <cell r="V254">
            <v>109.22893052407711</v>
          </cell>
          <cell r="W254">
            <v>109.22893052407711</v>
          </cell>
          <cell r="X254">
            <v>109.8771082360128</v>
          </cell>
          <cell r="Y254">
            <v>105.96881635429892</v>
          </cell>
          <cell r="Z254">
            <v>135.78100678715603</v>
          </cell>
          <cell r="AA254">
            <v>137.56612757255235</v>
          </cell>
          <cell r="AB254">
            <v>141.21814104402813</v>
          </cell>
          <cell r="AC254">
            <v>137.74160330321891</v>
          </cell>
          <cell r="AD254">
            <v>127.96841901727542</v>
          </cell>
          <cell r="AE254">
            <v>130.0063780618315</v>
          </cell>
          <cell r="AF254">
            <v>166.7261162790698</v>
          </cell>
          <cell r="AG254">
            <v>163.62104651162792</v>
          </cell>
          <cell r="AH254">
            <v>161.80639534883721</v>
          </cell>
          <cell r="AI254">
            <v>145.92819767441861</v>
          </cell>
        </row>
        <row r="255">
          <cell r="U255">
            <v>1252</v>
          </cell>
          <cell r="V255">
            <v>2124.8506578902602</v>
          </cell>
          <cell r="W255">
            <v>2124.8506578902602</v>
          </cell>
          <cell r="X255">
            <v>2137.4597792194559</v>
          </cell>
          <cell r="Y255">
            <v>2061.4310518828242</v>
          </cell>
          <cell r="Z255">
            <v>2641.3731253836063</v>
          </cell>
          <cell r="AA255">
            <v>2676.0994113324264</v>
          </cell>
          <cell r="AB255">
            <v>2747.1427071905596</v>
          </cell>
          <cell r="AC255">
            <v>2679.5129732886012</v>
          </cell>
          <cell r="AD255">
            <v>2489.3934055144555</v>
          </cell>
          <cell r="AE255">
            <v>2529.0382010443709</v>
          </cell>
          <cell r="AF255">
            <v>1525.6679651162792</v>
          </cell>
          <cell r="AG255">
            <v>1419.6620930232559</v>
          </cell>
          <cell r="AH255">
            <v>1479.0213488372094</v>
          </cell>
          <cell r="AI255">
            <v>1591.2575232558142</v>
          </cell>
        </row>
        <row r="256">
          <cell r="U256">
            <v>1253</v>
          </cell>
          <cell r="V256">
            <v>1021.2753717393834</v>
          </cell>
          <cell r="W256">
            <v>1021.2753717393834</v>
          </cell>
          <cell r="X256">
            <v>1027.3357435706757</v>
          </cell>
          <cell r="Y256">
            <v>990.79375579131602</v>
          </cell>
          <cell r="Z256">
            <v>1269.5336072262817</v>
          </cell>
          <cell r="AA256">
            <v>1286.2242393230908</v>
          </cell>
          <cell r="AB256">
            <v>1320.3700594623494</v>
          </cell>
          <cell r="AC256">
            <v>1287.8649131007055</v>
          </cell>
          <cell r="AD256">
            <v>1196.4869936537664</v>
          </cell>
          <cell r="AE256">
            <v>1215.5416284545702</v>
          </cell>
          <cell r="AF256">
            <v>1189.8062790697675</v>
          </cell>
          <cell r="AG256">
            <v>1249.5889534883722</v>
          </cell>
          <cell r="AH256">
            <v>1232.1985465116281</v>
          </cell>
          <cell r="AI256">
            <v>1204.8779651162793</v>
          </cell>
        </row>
        <row r="257">
          <cell r="U257">
            <v>1254</v>
          </cell>
          <cell r="V257">
            <v>1292.3507148322387</v>
          </cell>
          <cell r="W257">
            <v>1292.3507148322387</v>
          </cell>
          <cell r="X257">
            <v>1300.0196806029303</v>
          </cell>
          <cell r="Y257">
            <v>1253.7784166550734</v>
          </cell>
          <cell r="Z257">
            <v>1606.5037013554038</v>
          </cell>
          <cell r="AA257">
            <v>1627.6244988584085</v>
          </cell>
          <cell r="AB257">
            <v>1670.8335845630274</v>
          </cell>
          <cell r="AC257">
            <v>1629.700653819137</v>
          </cell>
          <cell r="AD257">
            <v>1514.0684523728162</v>
          </cell>
          <cell r="AE257">
            <v>1538.1807256999853</v>
          </cell>
          <cell r="AF257">
            <v>1762.0262790697677</v>
          </cell>
          <cell r="AG257">
            <v>1663.5108837209305</v>
          </cell>
          <cell r="AH257">
            <v>1842.7480116279073</v>
          </cell>
          <cell r="AI257">
            <v>1691.3859418604654</v>
          </cell>
        </row>
        <row r="258">
          <cell r="U258">
            <v>1255</v>
          </cell>
          <cell r="V258">
            <v>234.67578535865437</v>
          </cell>
          <cell r="W258">
            <v>234.67578535865437</v>
          </cell>
          <cell r="X258">
            <v>236.06837991094608</v>
          </cell>
          <cell r="Y258">
            <v>227.67150682657686</v>
          </cell>
          <cell r="Z258">
            <v>291.72229602248814</v>
          </cell>
          <cell r="AA258">
            <v>295.55758599798224</v>
          </cell>
          <cell r="AB258">
            <v>303.4038509522112</v>
          </cell>
          <cell r="AC258">
            <v>295.93459147361938</v>
          </cell>
          <cell r="AD258">
            <v>274.93713515179735</v>
          </cell>
          <cell r="AE258">
            <v>279.31564217384079</v>
          </cell>
          <cell r="AF258">
            <v>329.2583720930233</v>
          </cell>
          <cell r="AG258">
            <v>337.52511627906983</v>
          </cell>
          <cell r="AH258">
            <v>320.2859302325582</v>
          </cell>
          <cell r="AI258">
            <v>349.32034883720934</v>
          </cell>
        </row>
        <row r="259">
          <cell r="U259">
            <v>1256</v>
          </cell>
          <cell r="V259">
            <v>312.13452833417722</v>
          </cell>
          <cell r="W259">
            <v>312.13452833417722</v>
          </cell>
          <cell r="X259">
            <v>313.98677245504382</v>
          </cell>
          <cell r="Y259">
            <v>302.81836828558107</v>
          </cell>
          <cell r="Z259">
            <v>388.01021219288134</v>
          </cell>
          <cell r="AA259">
            <v>393.1114049968005</v>
          </cell>
          <cell r="AB259">
            <v>403.54746343772695</v>
          </cell>
          <cell r="AC259">
            <v>393.61284755568039</v>
          </cell>
          <cell r="AD259">
            <v>365.68482287595941</v>
          </cell>
          <cell r="AE259">
            <v>371.50853077170461</v>
          </cell>
          <cell r="AF259">
            <v>757.61686046511636</v>
          </cell>
          <cell r="AG259">
            <v>622.47575581395358</v>
          </cell>
          <cell r="AH259">
            <v>691.05948837209314</v>
          </cell>
          <cell r="AI259">
            <v>534.44501162790709</v>
          </cell>
        </row>
        <row r="260">
          <cell r="U260">
            <v>1257</v>
          </cell>
          <cell r="V260">
            <v>10676.537940959781</v>
          </cell>
          <cell r="W260">
            <v>10676.537940959781</v>
          </cell>
          <cell r="X260">
            <v>10739.893811064545</v>
          </cell>
          <cell r="Y260">
            <v>10357.87939089895</v>
          </cell>
          <cell r="Z260">
            <v>13271.859970333047</v>
          </cell>
          <cell r="AA260">
            <v>13446.345884486336</v>
          </cell>
          <cell r="AB260">
            <v>13803.310474380522</v>
          </cell>
          <cell r="AC260">
            <v>13463.497689298398</v>
          </cell>
          <cell r="AD260">
            <v>12508.221716786085</v>
          </cell>
          <cell r="AE260">
            <v>12707.421205025414</v>
          </cell>
          <cell r="AF260">
            <v>7552.0740697674428</v>
          </cell>
          <cell r="AG260">
            <v>8390.9973837209327</v>
          </cell>
          <cell r="AH260">
            <v>7159.6255116279081</v>
          </cell>
          <cell r="AI260">
            <v>7299.444383720931</v>
          </cell>
        </row>
        <row r="261">
          <cell r="U261">
            <v>1258</v>
          </cell>
          <cell r="V261">
            <v>476.43178394241505</v>
          </cell>
          <cell r="W261">
            <v>476.43178394241505</v>
          </cell>
          <cell r="X261">
            <v>479.25898789037609</v>
          </cell>
          <cell r="Y261">
            <v>462.21190645839079</v>
          </cell>
          <cell r="Z261">
            <v>592.24590938242625</v>
          </cell>
          <cell r="AA261">
            <v>600.03220076382524</v>
          </cell>
          <cell r="AB261">
            <v>615.96145398317651</v>
          </cell>
          <cell r="AC261">
            <v>600.79758604223957</v>
          </cell>
          <cell r="AD261">
            <v>558.16917613463124</v>
          </cell>
          <cell r="AE261">
            <v>567.05829057108008</v>
          </cell>
          <cell r="AF261">
            <v>457.79616279069779</v>
          </cell>
          <cell r="AG261">
            <v>404.16313953488384</v>
          </cell>
          <cell r="AH261">
            <v>14.31558139534884</v>
          </cell>
          <cell r="AI261">
            <v>390.04918604651164</v>
          </cell>
        </row>
        <row r="262">
          <cell r="U262">
            <v>1259</v>
          </cell>
          <cell r="V262">
            <v>89.017039778901633</v>
          </cell>
          <cell r="W262">
            <v>89.017039778901633</v>
          </cell>
          <cell r="X262">
            <v>89.5452776815373</v>
          </cell>
          <cell r="Y262">
            <v>86.360182192339991</v>
          </cell>
          <cell r="Z262">
            <v>110.65587866144404</v>
          </cell>
          <cell r="AA262">
            <v>112.11067792754815</v>
          </cell>
          <cell r="AB262">
            <v>115.08691716108883</v>
          </cell>
          <cell r="AC262">
            <v>112.25368335680609</v>
          </cell>
          <cell r="AD262">
            <v>104.28894425175187</v>
          </cell>
          <cell r="AE262">
            <v>105.94979619332638</v>
          </cell>
          <cell r="AF262">
            <v>16.231046511627909</v>
          </cell>
          <cell r="AG262">
            <v>13.105813953488374</v>
          </cell>
          <cell r="AH262">
            <v>454.36848837209311</v>
          </cell>
          <cell r="AI262">
            <v>12.803372093023258</v>
          </cell>
        </row>
        <row r="263">
          <cell r="U263">
            <v>1260</v>
          </cell>
          <cell r="V263">
            <v>8722.883207974015</v>
          </cell>
          <cell r="W263">
            <v>8722.883207974015</v>
          </cell>
          <cell r="X263">
            <v>8774.6458541163811</v>
          </cell>
          <cell r="Y263">
            <v>8462.534644537629</v>
          </cell>
          <cell r="Z263">
            <v>10843.298184672913</v>
          </cell>
          <cell r="AA263">
            <v>10985.855655925516</v>
          </cell>
          <cell r="AB263">
            <v>11277.500798222403</v>
          </cell>
          <cell r="AC263">
            <v>10999.868924178665</v>
          </cell>
          <cell r="AD263">
            <v>10219.394880468237</v>
          </cell>
          <cell r="AE263">
            <v>10382.143692921165</v>
          </cell>
          <cell r="AF263">
            <v>13197.554651162793</v>
          </cell>
          <cell r="AG263">
            <v>13201.002488372094</v>
          </cell>
          <cell r="AH263">
            <v>13937.579476744189</v>
          </cell>
          <cell r="AI263">
            <v>13261.64208139535</v>
          </cell>
        </row>
        <row r="264">
          <cell r="U264">
            <v>1261</v>
          </cell>
          <cell r="V264">
            <v>2665.3674487163307</v>
          </cell>
          <cell r="W264">
            <v>2665.3674487163307</v>
          </cell>
          <cell r="X264">
            <v>2681.1840621912379</v>
          </cell>
          <cell r="Y264">
            <v>2585.8152445014384</v>
          </cell>
          <cell r="Z264">
            <v>3313.2822404101316</v>
          </cell>
          <cell r="AA264">
            <v>3356.8421545335555</v>
          </cell>
          <cell r="AB264">
            <v>3445.95735306605</v>
          </cell>
          <cell r="AC264">
            <v>3361.1240540112335</v>
          </cell>
          <cell r="AD264">
            <v>3122.6421139146241</v>
          </cell>
          <cell r="AE264">
            <v>3172.3717017913405</v>
          </cell>
          <cell r="AF264">
            <v>313.28944186046516</v>
          </cell>
          <cell r="AG264">
            <v>329.05674418604656</v>
          </cell>
          <cell r="AH264">
            <v>345.08616279069776</v>
          </cell>
          <cell r="AI264">
            <v>273.60906976744189</v>
          </cell>
        </row>
        <row r="265">
          <cell r="U265">
            <v>1262</v>
          </cell>
          <cell r="V265">
            <v>1033.1664990789855</v>
          </cell>
          <cell r="W265">
            <v>1033.1664990789855</v>
          </cell>
          <cell r="X265">
            <v>1039.2974343010785</v>
          </cell>
          <cell r="Y265">
            <v>1002.3299731949835</v>
          </cell>
          <cell r="Z265">
            <v>1284.3153068571273</v>
          </cell>
          <cell r="AA265">
            <v>1301.2002748178315</v>
          </cell>
          <cell r="AB265">
            <v>1335.7436687228212</v>
          </cell>
          <cell r="AC265">
            <v>1302.8600516320535</v>
          </cell>
          <cell r="AD265">
            <v>1210.4181816520461</v>
          </cell>
          <cell r="AE265">
            <v>1229.6946773682266</v>
          </cell>
          <cell r="AF265">
            <v>636.74093023255818</v>
          </cell>
          <cell r="AG265">
            <v>559.61825581395351</v>
          </cell>
          <cell r="AH265">
            <v>640.42063953488378</v>
          </cell>
          <cell r="AI265">
            <v>544.7986046511628</v>
          </cell>
        </row>
        <row r="266">
          <cell r="U266">
            <v>1263</v>
          </cell>
          <cell r="V266">
            <v>7.2617571539552657</v>
          </cell>
          <cell r="W266">
            <v>7.2617571539552657</v>
          </cell>
          <cell r="X266">
            <v>7.3048493010091606</v>
          </cell>
          <cell r="Y266">
            <v>7.045018261781645</v>
          </cell>
          <cell r="Z266">
            <v>9.026992140974361</v>
          </cell>
          <cell r="AA266">
            <v>9.1456705311392117</v>
          </cell>
          <cell r="AB266">
            <v>9.3884636705171047</v>
          </cell>
          <cell r="AC266">
            <v>9.1573365076932234</v>
          </cell>
          <cell r="AD266">
            <v>8.5075957241401934</v>
          </cell>
          <cell r="AE266">
            <v>8.6430833060497392</v>
          </cell>
          <cell r="AF266">
            <v>0.60488372093023268</v>
          </cell>
          <cell r="AG266">
            <v>0.90732558139534891</v>
          </cell>
          <cell r="AH266">
            <v>0.90732558139534891</v>
          </cell>
          <cell r="AI266">
            <v>0.90732558139534891</v>
          </cell>
        </row>
        <row r="267">
          <cell r="U267">
            <v>1264</v>
          </cell>
          <cell r="V267">
            <v>283.02698507540646</v>
          </cell>
          <cell r="W267">
            <v>283.02698507540646</v>
          </cell>
          <cell r="X267">
            <v>284.70650150683207</v>
          </cell>
          <cell r="Y267">
            <v>274.57958675293963</v>
          </cell>
          <cell r="Z267">
            <v>351.82701869447573</v>
          </cell>
          <cell r="AA267">
            <v>356.45250895115078</v>
          </cell>
          <cell r="AB267">
            <v>365.91537155840422</v>
          </cell>
          <cell r="AC267">
            <v>356.90719038734341</v>
          </cell>
          <cell r="AD267">
            <v>331.58354334836406</v>
          </cell>
          <cell r="AE267">
            <v>336.86417185328855</v>
          </cell>
          <cell r="AF267">
            <v>378.95965116279075</v>
          </cell>
          <cell r="AG267">
            <v>403.96151162790704</v>
          </cell>
          <cell r="AH267">
            <v>446.20255813953497</v>
          </cell>
          <cell r="AI267">
            <v>640.06779069767447</v>
          </cell>
        </row>
        <row r="268">
          <cell r="U268">
            <v>1265</v>
          </cell>
          <cell r="V268">
            <v>3180.2260309317585</v>
          </cell>
          <cell r="W268">
            <v>3180.2260309317585</v>
          </cell>
          <cell r="X268">
            <v>3199.0978776327875</v>
          </cell>
          <cell r="Y268">
            <v>3085.3070392617565</v>
          </cell>
          <cell r="Z268">
            <v>3953.2959832052138</v>
          </cell>
          <cell r="AA268">
            <v>4005.2701951913255</v>
          </cell>
          <cell r="AB268">
            <v>4111.5994273057122</v>
          </cell>
          <cell r="AC268">
            <v>4010.3792124066831</v>
          </cell>
          <cell r="AD268">
            <v>3725.8306507561638</v>
          </cell>
          <cell r="AE268">
            <v>3785.1663081902666</v>
          </cell>
          <cell r="AF268">
            <v>4134.1685232558148</v>
          </cell>
          <cell r="AG268">
            <v>4204.2543837209305</v>
          </cell>
          <cell r="AH268">
            <v>3866.0437325581397</v>
          </cell>
          <cell r="AI268">
            <v>3996.2651162790703</v>
          </cell>
        </row>
        <row r="269">
          <cell r="U269">
            <v>1266</v>
          </cell>
          <cell r="V269">
            <v>683.72469336636311</v>
          </cell>
          <cell r="W269">
            <v>683.72469336636311</v>
          </cell>
          <cell r="X269">
            <v>687.78199856210017</v>
          </cell>
          <cell r="Y269">
            <v>663.31782358949943</v>
          </cell>
          <cell r="Z269">
            <v>849.92892253999037</v>
          </cell>
          <cell r="AA269">
            <v>861.10298746730336</v>
          </cell>
          <cell r="AB269">
            <v>883.96297317781284</v>
          </cell>
          <cell r="AC269">
            <v>862.20138776809915</v>
          </cell>
          <cell r="AD269">
            <v>801.0255857433167</v>
          </cell>
          <cell r="AE269">
            <v>813.7823061116917</v>
          </cell>
          <cell r="AF269">
            <v>809.23360465116298</v>
          </cell>
          <cell r="AG269">
            <v>737.55488372093032</v>
          </cell>
          <cell r="AH269">
            <v>751.9309534883721</v>
          </cell>
          <cell r="AI269">
            <v>773.14220930232557</v>
          </cell>
        </row>
        <row r="270">
          <cell r="U270">
            <v>1267</v>
          </cell>
          <cell r="V270">
            <v>561.39434264369163</v>
          </cell>
          <cell r="W270">
            <v>561.39434264369163</v>
          </cell>
          <cell r="X270">
            <v>564.72572471218325</v>
          </cell>
          <cell r="Y270">
            <v>544.63862012123604</v>
          </cell>
          <cell r="Z270">
            <v>697.86171743182626</v>
          </cell>
          <cell r="AA270">
            <v>707.03654597815387</v>
          </cell>
          <cell r="AB270">
            <v>725.80647892822662</v>
          </cell>
          <cell r="AC270">
            <v>707.93842318225029</v>
          </cell>
          <cell r="AD270">
            <v>657.70804610707148</v>
          </cell>
          <cell r="AE270">
            <v>668.18236525186194</v>
          </cell>
          <cell r="AF270">
            <v>316.05174418604656</v>
          </cell>
          <cell r="AG270">
            <v>293.87267441860467</v>
          </cell>
          <cell r="AH270">
            <v>282.58151162790705</v>
          </cell>
          <cell r="AI270">
            <v>221.23622093023258</v>
          </cell>
        </row>
        <row r="271">
          <cell r="U271">
            <v>1268</v>
          </cell>
          <cell r="V271">
            <v>39.395032560207312</v>
          </cell>
          <cell r="W271">
            <v>39.395032560207312</v>
          </cell>
          <cell r="X271">
            <v>39.628807457974702</v>
          </cell>
          <cell r="Y271">
            <v>38.219224070165424</v>
          </cell>
          <cell r="Z271">
            <v>48.971432364785912</v>
          </cell>
          <cell r="AA271">
            <v>49.615262631430234</v>
          </cell>
          <cell r="AB271">
            <v>50.932415412555301</v>
          </cell>
          <cell r="AC271">
            <v>49.678550554235734</v>
          </cell>
          <cell r="AD271">
            <v>46.153706803460551</v>
          </cell>
          <cell r="AE271">
            <v>46.888726935319838</v>
          </cell>
          <cell r="AF271">
            <v>75.610465116279087</v>
          </cell>
          <cell r="AG271">
            <v>67.948604651162796</v>
          </cell>
          <cell r="AH271">
            <v>61.49651162790699</v>
          </cell>
          <cell r="AI271">
            <v>42.745116279069777</v>
          </cell>
        </row>
        <row r="272">
          <cell r="U272">
            <v>1269</v>
          </cell>
          <cell r="V272">
            <v>2415.1394001196222</v>
          </cell>
          <cell r="W272">
            <v>2415.1394001196222</v>
          </cell>
          <cell r="X272">
            <v>2429.471130027297</v>
          </cell>
          <cell r="Y272">
            <v>2343.0556568975458</v>
          </cell>
          <cell r="Z272">
            <v>3002.2271362190568</v>
          </cell>
          <cell r="AA272">
            <v>3041.6975908147165</v>
          </cell>
          <cell r="AB272">
            <v>3122.4465424194809</v>
          </cell>
          <cell r="AC272">
            <v>3045.5775001836382</v>
          </cell>
          <cell r="AD272">
            <v>2829.4845445869596</v>
          </cell>
          <cell r="AE272">
            <v>2874.5454562037094</v>
          </cell>
          <cell r="AF272">
            <v>3540.5255581395354</v>
          </cell>
          <cell r="AG272">
            <v>3695.2346511627911</v>
          </cell>
          <cell r="AH272">
            <v>3545.9896744186053</v>
          </cell>
          <cell r="AI272">
            <v>3520.6248837209309</v>
          </cell>
        </row>
        <row r="273">
          <cell r="U273">
            <v>1270</v>
          </cell>
          <cell r="V273">
            <v>233.88909500030923</v>
          </cell>
          <cell r="W273">
            <v>233.88909500030923</v>
          </cell>
          <cell r="X273">
            <v>235.27702123667012</v>
          </cell>
          <cell r="Y273">
            <v>226.90829651488389</v>
          </cell>
          <cell r="Z273">
            <v>290.74437187388259</v>
          </cell>
          <cell r="AA273">
            <v>294.56680502377554</v>
          </cell>
          <cell r="AB273">
            <v>302.38676738790514</v>
          </cell>
          <cell r="AC273">
            <v>294.94254668528595</v>
          </cell>
          <cell r="AD273">
            <v>274.0154789483488</v>
          </cell>
          <cell r="AE273">
            <v>278.37930814901875</v>
          </cell>
          <cell r="AF273">
            <v>311.01104651162797</v>
          </cell>
          <cell r="AG273">
            <v>310.55738372093032</v>
          </cell>
          <cell r="AH273">
            <v>291.68501162790704</v>
          </cell>
          <cell r="AI273">
            <v>297.99596511627914</v>
          </cell>
        </row>
        <row r="274">
          <cell r="U274">
            <v>1271</v>
          </cell>
          <cell r="V274">
            <v>131.25626055774143</v>
          </cell>
          <cell r="W274">
            <v>131.25626055774143</v>
          </cell>
          <cell r="X274">
            <v>132.0351511157406</v>
          </cell>
          <cell r="Y274">
            <v>127.33870508170325</v>
          </cell>
          <cell r="Z274">
            <v>163.16288294811159</v>
          </cell>
          <cell r="AA274">
            <v>165.30799485034126</v>
          </cell>
          <cell r="AB274">
            <v>169.69648084459669</v>
          </cell>
          <cell r="AC274">
            <v>165.51885737655502</v>
          </cell>
          <cell r="AD274">
            <v>153.77479271383402</v>
          </cell>
          <cell r="AE274">
            <v>156.22373075684905</v>
          </cell>
          <cell r="AF274">
            <v>142.65174418604653</v>
          </cell>
          <cell r="AG274">
            <v>138.11511627906978</v>
          </cell>
          <cell r="AH274">
            <v>127.12639534883724</v>
          </cell>
          <cell r="AI274">
            <v>114.12139534883724</v>
          </cell>
        </row>
        <row r="275">
          <cell r="U275">
            <v>1272</v>
          </cell>
          <cell r="V275">
            <v>5856.607144664923</v>
          </cell>
          <cell r="W275">
            <v>5856.607144664923</v>
          </cell>
          <cell r="X275">
            <v>5891.3609612638893</v>
          </cell>
          <cell r="Y275">
            <v>5681.8072281268978</v>
          </cell>
          <cell r="Z275">
            <v>7280.2691616958227</v>
          </cell>
          <cell r="AA275">
            <v>7375.9832833637756</v>
          </cell>
          <cell r="AB275">
            <v>7571.795950272046</v>
          </cell>
          <cell r="AC275">
            <v>7385.3918934545845</v>
          </cell>
          <cell r="AD275">
            <v>6861.3759515190677</v>
          </cell>
          <cell r="AE275">
            <v>6970.6466863291162</v>
          </cell>
          <cell r="AF275">
            <v>3619.4830465116288</v>
          </cell>
          <cell r="AG275">
            <v>2744.4582558139541</v>
          </cell>
          <cell r="AH275">
            <v>2720.4141279069772</v>
          </cell>
          <cell r="AI275">
            <v>2924.7136046511632</v>
          </cell>
        </row>
        <row r="276">
          <cell r="U276">
            <v>1273</v>
          </cell>
          <cell r="V276">
            <v>764.78405759738871</v>
          </cell>
          <cell r="W276">
            <v>764.78405759738871</v>
          </cell>
          <cell r="X276">
            <v>769.32237888461498</v>
          </cell>
          <cell r="Y276">
            <v>741.95783993663701</v>
          </cell>
          <cell r="Z276">
            <v>950.69272231361651</v>
          </cell>
          <cell r="AA276">
            <v>963.1915347711448</v>
          </cell>
          <cell r="AB276">
            <v>988.76169889995981</v>
          </cell>
          <cell r="AC276">
            <v>964.42015653522481</v>
          </cell>
          <cell r="AD276">
            <v>895.99162301403146</v>
          </cell>
          <cell r="AE276">
            <v>910.2607235154718</v>
          </cell>
          <cell r="AF276">
            <v>719.91244186046526</v>
          </cell>
          <cell r="AG276">
            <v>624.03837209302333</v>
          </cell>
          <cell r="AH276">
            <v>711.24244186046519</v>
          </cell>
          <cell r="AI276">
            <v>667.48918604651169</v>
          </cell>
        </row>
        <row r="277">
          <cell r="U277">
            <v>1274</v>
          </cell>
          <cell r="V277">
            <v>42.360250064739056</v>
          </cell>
          <cell r="W277">
            <v>42.360250064739056</v>
          </cell>
          <cell r="X277">
            <v>42.611620922553449</v>
          </cell>
          <cell r="Y277">
            <v>41.095939860392932</v>
          </cell>
          <cell r="Z277">
            <v>52.65745415568378</v>
          </cell>
          <cell r="AA277">
            <v>53.349744764978738</v>
          </cell>
          <cell r="AB277">
            <v>54.76603807801645</v>
          </cell>
          <cell r="AC277">
            <v>53.417796294877135</v>
          </cell>
          <cell r="AD277">
            <v>49.62764172415114</v>
          </cell>
          <cell r="AE277">
            <v>50.417985951956815</v>
          </cell>
          <cell r="AF277">
            <v>21.654837209302329</v>
          </cell>
          <cell r="AG277">
            <v>24.598604651162795</v>
          </cell>
          <cell r="AH277">
            <v>22.844441860465121</v>
          </cell>
          <cell r="AI277">
            <v>22.07825581395349</v>
          </cell>
        </row>
        <row r="278">
          <cell r="U278">
            <v>1275</v>
          </cell>
          <cell r="V278">
            <v>197.88288244528104</v>
          </cell>
          <cell r="W278">
            <v>197.88288244528104</v>
          </cell>
          <cell r="X278">
            <v>199.0571434524997</v>
          </cell>
          <cell r="Y278">
            <v>191.97674763354988</v>
          </cell>
          <cell r="Z278">
            <v>245.98553584155138</v>
          </cell>
          <cell r="AA278">
            <v>249.21952197354355</v>
          </cell>
          <cell r="AB278">
            <v>255.83563502159117</v>
          </cell>
          <cell r="AC278">
            <v>249.53741983464039</v>
          </cell>
          <cell r="AD278">
            <v>231.83198348282033</v>
          </cell>
          <cell r="AE278">
            <v>235.52402008985544</v>
          </cell>
          <cell r="AF278">
            <v>265.14069767441862</v>
          </cell>
          <cell r="AG278">
            <v>227.94034883720931</v>
          </cell>
          <cell r="AH278">
            <v>203.15019767441862</v>
          </cell>
          <cell r="AI278">
            <v>175.61790697674422</v>
          </cell>
        </row>
        <row r="279">
          <cell r="U279">
            <v>1276</v>
          </cell>
          <cell r="V279">
            <v>682.72620175769418</v>
          </cell>
          <cell r="W279">
            <v>682.72620175769418</v>
          </cell>
          <cell r="X279">
            <v>686.77758178321142</v>
          </cell>
          <cell r="Y279">
            <v>662.34913357850439</v>
          </cell>
          <cell r="Z279">
            <v>848.6877111206062</v>
          </cell>
          <cell r="AA279">
            <v>859.84545776927166</v>
          </cell>
          <cell r="AB279">
            <v>882.67205942311648</v>
          </cell>
          <cell r="AC279">
            <v>860.94225399829133</v>
          </cell>
          <cell r="AD279">
            <v>799.85579133124736</v>
          </cell>
          <cell r="AE279">
            <v>812.59388215710965</v>
          </cell>
          <cell r="AF279">
            <v>1095.4444186046514</v>
          </cell>
          <cell r="AG279">
            <v>931.78304651162796</v>
          </cell>
          <cell r="AH279">
            <v>773.8479069767443</v>
          </cell>
          <cell r="AI279">
            <v>653.77848837209308</v>
          </cell>
        </row>
        <row r="280">
          <cell r="U280">
            <v>1277</v>
          </cell>
          <cell r="V280">
            <v>51.437446507183125</v>
          </cell>
          <cell r="W280">
            <v>51.437446507183125</v>
          </cell>
          <cell r="X280">
            <v>51.742682548814898</v>
          </cell>
          <cell r="Y280">
            <v>49.902212687619993</v>
          </cell>
          <cell r="Z280">
            <v>63.941194331901727</v>
          </cell>
          <cell r="AA280">
            <v>64.781832928902759</v>
          </cell>
          <cell r="AB280">
            <v>66.501617666162829</v>
          </cell>
          <cell r="AC280">
            <v>64.864466929493673</v>
          </cell>
          <cell r="AD280">
            <v>60.262136379326385</v>
          </cell>
          <cell r="AE280">
            <v>61.221840084518988</v>
          </cell>
          <cell r="AF280">
            <v>80.852790697674436</v>
          </cell>
          <cell r="AG280">
            <v>60.2262558139535</v>
          </cell>
          <cell r="AH280">
            <v>65.468581395348849</v>
          </cell>
          <cell r="AI280">
            <v>66.1339534883721</v>
          </cell>
        </row>
        <row r="281">
          <cell r="U281">
            <v>1278</v>
          </cell>
          <cell r="V281">
            <v>69.712868677970548</v>
          </cell>
          <cell r="W281">
            <v>69.712868677970548</v>
          </cell>
          <cell r="X281">
            <v>70.126553289687948</v>
          </cell>
          <cell r="Y281">
            <v>67.632175313103801</v>
          </cell>
          <cell r="Z281">
            <v>86.659124553353877</v>
          </cell>
          <cell r="AA281">
            <v>87.798437098936446</v>
          </cell>
          <cell r="AB281">
            <v>90.129251236964208</v>
          </cell>
          <cell r="AC281">
            <v>87.910430473854944</v>
          </cell>
          <cell r="AD281">
            <v>81.672918951745856</v>
          </cell>
          <cell r="AE281">
            <v>82.973599738077496</v>
          </cell>
          <cell r="AF281">
            <v>128.13453488372093</v>
          </cell>
          <cell r="AG281">
            <v>104.34244186046513</v>
          </cell>
          <cell r="AH281">
            <v>132.16709302325583</v>
          </cell>
          <cell r="AI281">
            <v>116.33930232558141</v>
          </cell>
        </row>
        <row r="282">
          <cell r="U282">
            <v>1279</v>
          </cell>
          <cell r="V282">
            <v>41.755103635242776</v>
          </cell>
          <cell r="W282">
            <v>41.755103635242776</v>
          </cell>
          <cell r="X282">
            <v>42.00288348080268</v>
          </cell>
          <cell r="Y282">
            <v>40.508855005244463</v>
          </cell>
          <cell r="Z282">
            <v>51.905204810602577</v>
          </cell>
          <cell r="AA282">
            <v>52.587605554050477</v>
          </cell>
          <cell r="AB282">
            <v>53.983666105473361</v>
          </cell>
          <cell r="AC282">
            <v>52.654684919236026</v>
          </cell>
          <cell r="AD282">
            <v>48.918675413806113</v>
          </cell>
          <cell r="AE282">
            <v>49.697729009786002</v>
          </cell>
          <cell r="AF282">
            <v>94.462674418604649</v>
          </cell>
          <cell r="AG282">
            <v>91.438255813953504</v>
          </cell>
          <cell r="AH282">
            <v>81.356860465116284</v>
          </cell>
          <cell r="AI282">
            <v>84.482093023255828</v>
          </cell>
        </row>
        <row r="283">
          <cell r="U283">
            <v>1280</v>
          </cell>
          <cell r="V283">
            <v>3007.6987838823725</v>
          </cell>
          <cell r="W283">
            <v>3007.6987838823725</v>
          </cell>
          <cell r="X283">
            <v>3025.5468329896448</v>
          </cell>
          <cell r="Y283">
            <v>2917.9291470589283</v>
          </cell>
          <cell r="Z283">
            <v>3738.8296949225651</v>
          </cell>
          <cell r="AA283">
            <v>3787.9843061556771</v>
          </cell>
          <cell r="AB283">
            <v>3888.5451779336772</v>
          </cell>
          <cell r="AC283">
            <v>3792.8161592114052</v>
          </cell>
          <cell r="AD283">
            <v>3523.7043556767999</v>
          </cell>
          <cell r="AE283">
            <v>3579.8210539773686</v>
          </cell>
          <cell r="AF283">
            <v>3657.0967325581405</v>
          </cell>
          <cell r="AG283">
            <v>3334.9759883720931</v>
          </cell>
          <cell r="AH283">
            <v>3414.5181976744193</v>
          </cell>
          <cell r="AI283">
            <v>3485.4408139534885</v>
          </cell>
        </row>
        <row r="284">
          <cell r="U284">
            <v>1281</v>
          </cell>
          <cell r="V284">
            <v>75.64330368703402</v>
          </cell>
          <cell r="W284">
            <v>75.64330368703402</v>
          </cell>
          <cell r="X284">
            <v>76.092180218845442</v>
          </cell>
          <cell r="Y284">
            <v>73.385606893558816</v>
          </cell>
          <cell r="Z284">
            <v>94.031168135149613</v>
          </cell>
          <cell r="AA284">
            <v>95.267401366033482</v>
          </cell>
          <cell r="AB284">
            <v>97.796496567886521</v>
          </cell>
          <cell r="AC284">
            <v>95.388921955137747</v>
          </cell>
          <cell r="AD284">
            <v>88.620788793127034</v>
          </cell>
          <cell r="AE284">
            <v>90.032117771351466</v>
          </cell>
          <cell r="AF284">
            <v>178.74313953488377</v>
          </cell>
          <cell r="AG284">
            <v>159.18523255813955</v>
          </cell>
          <cell r="AH284">
            <v>124.20279069767443</v>
          </cell>
          <cell r="AI284">
            <v>124.70686046511629</v>
          </cell>
        </row>
        <row r="285">
          <cell r="U285">
            <v>1282</v>
          </cell>
          <cell r="V285">
            <v>20.938066460571015</v>
          </cell>
          <cell r="W285">
            <v>20.938066460571015</v>
          </cell>
          <cell r="X285">
            <v>21.062315484576416</v>
          </cell>
          <cell r="Y285">
            <v>20.313135988137077</v>
          </cell>
          <cell r="Z285">
            <v>26.027827339809409</v>
          </cell>
          <cell r="AA285">
            <v>26.370016698118064</v>
          </cell>
          <cell r="AB285">
            <v>27.070070249990991</v>
          </cell>
          <cell r="AC285">
            <v>26.403653597182128</v>
          </cell>
          <cell r="AD285">
            <v>24.530234337937561</v>
          </cell>
          <cell r="AE285">
            <v>24.920890199110083</v>
          </cell>
          <cell r="AF285">
            <v>63.411976744186056</v>
          </cell>
          <cell r="AG285">
            <v>68.866011627906985</v>
          </cell>
          <cell r="AH285">
            <v>60.790813953488382</v>
          </cell>
          <cell r="AI285">
            <v>60.488372093023258</v>
          </cell>
        </row>
        <row r="286">
          <cell r="U286">
            <v>1283</v>
          </cell>
          <cell r="V286">
            <v>749.59488221703236</v>
          </cell>
          <cell r="W286">
            <v>749.59488221703236</v>
          </cell>
          <cell r="X286">
            <v>754.04306909667071</v>
          </cell>
          <cell r="Y286">
            <v>727.2220100724104</v>
          </cell>
          <cell r="Z286">
            <v>931.8112637520785</v>
          </cell>
          <cell r="AA286">
            <v>944.06184057684516</v>
          </cell>
          <cell r="AB286">
            <v>969.12416238912829</v>
          </cell>
          <cell r="AC286">
            <v>945.26606100663298</v>
          </cell>
          <cell r="AD286">
            <v>878.19656862437159</v>
          </cell>
          <cell r="AE286">
            <v>892.18227426698445</v>
          </cell>
          <cell r="AF286">
            <v>727.07023255813965</v>
          </cell>
          <cell r="AG286">
            <v>736.95000000000016</v>
          </cell>
          <cell r="AH286">
            <v>598.23000000000013</v>
          </cell>
          <cell r="AI286">
            <v>541.37093023255818</v>
          </cell>
        </row>
        <row r="287">
          <cell r="U287">
            <v>1284</v>
          </cell>
          <cell r="V287">
            <v>710.07882037092588</v>
          </cell>
          <cell r="W287">
            <v>710.07882037092588</v>
          </cell>
          <cell r="X287">
            <v>714.29251415034594</v>
          </cell>
          <cell r="Y287">
            <v>688.8853690312153</v>
          </cell>
          <cell r="Z287">
            <v>882.68938151827649</v>
          </cell>
          <cell r="AA287">
            <v>894.29415010322941</v>
          </cell>
          <cell r="AB287">
            <v>918.03527258206441</v>
          </cell>
          <cell r="AC287">
            <v>895.43488817726916</v>
          </cell>
          <cell r="AD287">
            <v>831.9010685588421</v>
          </cell>
          <cell r="AE287">
            <v>845.14949594323048</v>
          </cell>
          <cell r="AF287">
            <v>595.51810465116284</v>
          </cell>
          <cell r="AG287">
            <v>679.08279069767457</v>
          </cell>
          <cell r="AH287">
            <v>626.76034883720934</v>
          </cell>
          <cell r="AI287">
            <v>662.54930232558149</v>
          </cell>
        </row>
        <row r="288">
          <cell r="U288">
            <v>1285</v>
          </cell>
          <cell r="V288">
            <v>9.9244014437388639</v>
          </cell>
          <cell r="W288">
            <v>9.9244014437388639</v>
          </cell>
          <cell r="X288">
            <v>9.9832940447125225</v>
          </cell>
          <cell r="Y288">
            <v>9.6281916244349155</v>
          </cell>
          <cell r="Z288">
            <v>12.336889259331627</v>
          </cell>
          <cell r="AA288">
            <v>12.49908305922359</v>
          </cell>
          <cell r="AB288">
            <v>12.830900349706711</v>
          </cell>
          <cell r="AC288">
            <v>12.515026560514073</v>
          </cell>
          <cell r="AD288">
            <v>11.627047489658267</v>
          </cell>
          <cell r="AE288">
            <v>11.81221385160131</v>
          </cell>
          <cell r="AF288">
            <v>51.112674418604655</v>
          </cell>
          <cell r="AG288">
            <v>45.971162790697683</v>
          </cell>
          <cell r="AH288">
            <v>46.676860465116285</v>
          </cell>
          <cell r="AI288">
            <v>43.249186046511632</v>
          </cell>
        </row>
        <row r="289">
          <cell r="U289">
            <v>1286</v>
          </cell>
          <cell r="V289">
            <v>28.018279685677403</v>
          </cell>
          <cell r="W289">
            <v>28.018279685677403</v>
          </cell>
          <cell r="X289">
            <v>28.184543553060351</v>
          </cell>
          <cell r="Y289">
            <v>27.182028793374187</v>
          </cell>
          <cell r="Z289">
            <v>34.829144677259414</v>
          </cell>
          <cell r="AA289">
            <v>35.2870454659788</v>
          </cell>
          <cell r="AB289">
            <v>36.223822328745172</v>
          </cell>
          <cell r="AC289">
            <v>35.332056692183023</v>
          </cell>
          <cell r="AD289">
            <v>32.825140168974251</v>
          </cell>
          <cell r="AE289">
            <v>33.347896422508583</v>
          </cell>
          <cell r="AF289">
            <v>14.013139534883722</v>
          </cell>
          <cell r="AG289">
            <v>17.138372093023257</v>
          </cell>
          <cell r="AH289">
            <v>17.924720930232564</v>
          </cell>
          <cell r="AI289">
            <v>11.089534883720932</v>
          </cell>
        </row>
        <row r="290">
          <cell r="U290">
            <v>1287</v>
          </cell>
          <cell r="V290">
            <v>2954.9905298732469</v>
          </cell>
          <cell r="W290">
            <v>2954.9905298732469</v>
          </cell>
          <cell r="X290">
            <v>2972.5258018131535</v>
          </cell>
          <cell r="Y290">
            <v>2866.7940561754963</v>
          </cell>
          <cell r="Z290">
            <v>3673.3087769659924</v>
          </cell>
          <cell r="AA290">
            <v>3721.6019808838241</v>
          </cell>
          <cell r="AB290">
            <v>3820.4005791251734</v>
          </cell>
          <cell r="AC290">
            <v>3726.349158393065</v>
          </cell>
          <cell r="AD290">
            <v>3461.9533900457486</v>
          </cell>
          <cell r="AE290">
            <v>3517.0866743142906</v>
          </cell>
          <cell r="AF290">
            <v>2355.9817674418609</v>
          </cell>
          <cell r="AG290">
            <v>2256.1154651162797</v>
          </cell>
          <cell r="AH290">
            <v>2051.2312674418608</v>
          </cell>
          <cell r="AI290">
            <v>1562.727174418605</v>
          </cell>
        </row>
        <row r="291">
          <cell r="U291">
            <v>1288</v>
          </cell>
          <cell r="V291">
            <v>6.0514642949627211</v>
          </cell>
          <cell r="W291">
            <v>6.0514642949627211</v>
          </cell>
          <cell r="X291">
            <v>6.0873744175076343</v>
          </cell>
          <cell r="Y291">
            <v>5.8708485514847046</v>
          </cell>
          <cell r="Z291">
            <v>7.5224934508119681</v>
          </cell>
          <cell r="AA291">
            <v>7.6213921092826773</v>
          </cell>
          <cell r="AB291">
            <v>7.8237197254309221</v>
          </cell>
          <cell r="AC291">
            <v>7.6311137564110192</v>
          </cell>
          <cell r="AD291">
            <v>7.089663103450162</v>
          </cell>
          <cell r="AE291">
            <v>7.202569421708116</v>
          </cell>
          <cell r="AF291">
            <v>7.202569421708116</v>
          </cell>
          <cell r="AG291">
            <v>7.202569421708116</v>
          </cell>
          <cell r="AH291">
            <v>7.202569421708116</v>
          </cell>
          <cell r="AI291">
            <v>7.202569421708116</v>
          </cell>
        </row>
        <row r="292">
          <cell r="U292">
            <v>1289</v>
          </cell>
          <cell r="V292">
            <v>59.001776875886534</v>
          </cell>
          <cell r="W292">
            <v>59.001776875886534</v>
          </cell>
          <cell r="X292">
            <v>59.351900570699442</v>
          </cell>
          <cell r="Y292">
            <v>57.240773376975874</v>
          </cell>
          <cell r="Z292">
            <v>73.344311145416683</v>
          </cell>
          <cell r="AA292">
            <v>74.308573065506096</v>
          </cell>
          <cell r="AB292">
            <v>76.281267322951493</v>
          </cell>
          <cell r="AC292">
            <v>74.403359125007441</v>
          </cell>
          <cell r="AD292">
            <v>69.124215258639083</v>
          </cell>
          <cell r="AE292">
            <v>70.225051861654137</v>
          </cell>
          <cell r="AF292">
            <v>220.88337209302327</v>
          </cell>
          <cell r="AG292">
            <v>207.7775581395349</v>
          </cell>
          <cell r="AH292">
            <v>117.04500000000002</v>
          </cell>
          <cell r="AI292">
            <v>120.57348837209304</v>
          </cell>
        </row>
        <row r="293">
          <cell r="U293">
            <v>1290</v>
          </cell>
          <cell r="V293">
            <v>272.49743720217128</v>
          </cell>
          <cell r="W293">
            <v>272.49743720217128</v>
          </cell>
          <cell r="X293">
            <v>274.1144700203688</v>
          </cell>
          <cell r="Y293">
            <v>264.36431027335624</v>
          </cell>
          <cell r="Z293">
            <v>338.7378800900629</v>
          </cell>
          <cell r="AA293">
            <v>343.19128668099893</v>
          </cell>
          <cell r="AB293">
            <v>352.30209923615439</v>
          </cell>
          <cell r="AC293">
            <v>343.62905245118822</v>
          </cell>
          <cell r="AD293">
            <v>319.24752954836077</v>
          </cell>
          <cell r="AE293">
            <v>324.33170105951643</v>
          </cell>
          <cell r="AF293">
            <v>425.23325581395358</v>
          </cell>
          <cell r="AG293">
            <v>339.03732558139541</v>
          </cell>
          <cell r="AH293">
            <v>320.79000000000002</v>
          </cell>
          <cell r="AI293">
            <v>259.79755813953494</v>
          </cell>
        </row>
        <row r="294">
          <cell r="U294">
            <v>1291</v>
          </cell>
          <cell r="V294">
            <v>61.664421165670134</v>
          </cell>
          <cell r="W294">
            <v>61.664421165670134</v>
          </cell>
          <cell r="X294">
            <v>62.030345314402801</v>
          </cell>
          <cell r="Y294">
            <v>59.823946739629143</v>
          </cell>
          <cell r="Z294">
            <v>76.654208263773953</v>
          </cell>
          <cell r="AA294">
            <v>77.661985593590487</v>
          </cell>
          <cell r="AB294">
            <v>79.723704002141091</v>
          </cell>
          <cell r="AC294">
            <v>77.761049177828298</v>
          </cell>
          <cell r="AD294">
            <v>72.243667024157162</v>
          </cell>
          <cell r="AE294">
            <v>73.394182407205705</v>
          </cell>
          <cell r="AF294">
            <v>64.068079575695876</v>
          </cell>
          <cell r="AG294">
            <v>64.068079575695876</v>
          </cell>
          <cell r="AH294">
            <v>54.741976744186054</v>
          </cell>
          <cell r="AI294">
            <v>56.959883720930243</v>
          </cell>
        </row>
        <row r="295">
          <cell r="U295">
            <v>1292</v>
          </cell>
          <cell r="V295">
            <v>1532.2307594845611</v>
          </cell>
          <cell r="W295">
            <v>1532.2307594845611</v>
          </cell>
          <cell r="X295">
            <v>1541.3232025129332</v>
          </cell>
          <cell r="Y295">
            <v>1486.4988532359273</v>
          </cell>
          <cell r="Z295">
            <v>1904.6953417455904</v>
          </cell>
          <cell r="AA295">
            <v>1929.7364820703738</v>
          </cell>
          <cell r="AB295">
            <v>1980.9658344791094</v>
          </cell>
          <cell r="AC295">
            <v>1932.1980031232704</v>
          </cell>
          <cell r="AD295">
            <v>1795.102697793581</v>
          </cell>
          <cell r="AE295">
            <v>1823.6905775764951</v>
          </cell>
          <cell r="AF295">
            <v>2548.7783720930233</v>
          </cell>
          <cell r="AG295">
            <v>2620.8401860465119</v>
          </cell>
          <cell r="AH295">
            <v>2454.7189534883723</v>
          </cell>
          <cell r="AI295">
            <v>2561.6321511627912</v>
          </cell>
        </row>
        <row r="296">
          <cell r="U296">
            <v>1293</v>
          </cell>
          <cell r="V296">
            <v>4835.9671766765096</v>
          </cell>
          <cell r="W296">
            <v>4835.9671766765096</v>
          </cell>
          <cell r="X296">
            <v>4864.664392007051</v>
          </cell>
          <cell r="Y296">
            <v>4691.629911433487</v>
          </cell>
          <cell r="Z296">
            <v>6011.5254162818756</v>
          </cell>
          <cell r="AA296">
            <v>6090.559290212158</v>
          </cell>
          <cell r="AB296">
            <v>6252.2473813808665</v>
          </cell>
          <cell r="AC296">
            <v>6098.3282472983028</v>
          </cell>
          <cell r="AD296">
            <v>5665.6333724911619</v>
          </cell>
          <cell r="AE296">
            <v>5755.8613276638243</v>
          </cell>
          <cell r="AF296">
            <v>4776.9280465116281</v>
          </cell>
          <cell r="AG296">
            <v>4687.8690000000006</v>
          </cell>
          <cell r="AH296">
            <v>4632.7540116279079</v>
          </cell>
          <cell r="AI296">
            <v>5087.5862441860472</v>
          </cell>
        </row>
        <row r="297">
          <cell r="U297">
            <v>1294</v>
          </cell>
          <cell r="V297">
            <v>3400.3783019825028</v>
          </cell>
          <cell r="W297">
            <v>3400.3783019825028</v>
          </cell>
          <cell r="X297">
            <v>3420.5565589417151</v>
          </cell>
          <cell r="Y297">
            <v>3298.8885095647706</v>
          </cell>
          <cell r="Z297">
            <v>4226.964294945753</v>
          </cell>
          <cell r="AA297">
            <v>4282.536440127029</v>
          </cell>
          <cell r="AB297">
            <v>4396.2263509168888</v>
          </cell>
          <cell r="AC297">
            <v>4287.999130864916</v>
          </cell>
          <cell r="AD297">
            <v>3983.7525944596805</v>
          </cell>
          <cell r="AE297">
            <v>4047.1957837520076</v>
          </cell>
          <cell r="AF297">
            <v>3436.9896279069776</v>
          </cell>
          <cell r="AG297">
            <v>3259.4461744186056</v>
          </cell>
          <cell r="AH297">
            <v>3653.5984883720935</v>
          </cell>
          <cell r="AI297">
            <v>3215.5114534883728</v>
          </cell>
        </row>
        <row r="298">
          <cell r="U298">
            <v>1295</v>
          </cell>
          <cell r="V298">
            <v>1917.3459472159884</v>
          </cell>
          <cell r="W298">
            <v>1917.3459472159884</v>
          </cell>
          <cell r="X298">
            <v>1928.723710443119</v>
          </cell>
          <cell r="Y298">
            <v>1860.1196550524139</v>
          </cell>
          <cell r="Z298">
            <v>2383.4268249552638</v>
          </cell>
          <cell r="AA298">
            <v>2414.7618759051234</v>
          </cell>
          <cell r="AB298">
            <v>2478.8673578055332</v>
          </cell>
          <cell r="AC298">
            <v>2417.8420825812677</v>
          </cell>
          <cell r="AD298">
            <v>2246.2888576971491</v>
          </cell>
          <cell r="AE298">
            <v>2282.0620955739996</v>
          </cell>
          <cell r="AF298">
            <v>2717.2284069767447</v>
          </cell>
          <cell r="AG298">
            <v>2687.851220930233</v>
          </cell>
          <cell r="AH298">
            <v>2745.5470465116282</v>
          </cell>
          <cell r="AI298">
            <v>2687.2261744186048</v>
          </cell>
        </row>
        <row r="299">
          <cell r="U299">
            <v>1296</v>
          </cell>
          <cell r="V299">
            <v>240.96930822541557</v>
          </cell>
          <cell r="W299">
            <v>240.96930822541557</v>
          </cell>
          <cell r="X299">
            <v>242.39924930515403</v>
          </cell>
          <cell r="Y299">
            <v>233.77718932012098</v>
          </cell>
          <cell r="Z299">
            <v>299.54568921133261</v>
          </cell>
          <cell r="AA299">
            <v>303.48383379163624</v>
          </cell>
          <cell r="AB299">
            <v>311.5405194666593</v>
          </cell>
          <cell r="AC299">
            <v>303.87094978028682</v>
          </cell>
          <cell r="AD299">
            <v>282.31038477938546</v>
          </cell>
          <cell r="AE299">
            <v>286.80631437241721</v>
          </cell>
          <cell r="AF299">
            <v>332.1819767441861</v>
          </cell>
          <cell r="AG299">
            <v>201.82953488372095</v>
          </cell>
          <cell r="AH299">
            <v>228.44441860465119</v>
          </cell>
          <cell r="AI299">
            <v>181.0618604651163</v>
          </cell>
        </row>
        <row r="300">
          <cell r="U300">
            <v>1297</v>
          </cell>
          <cell r="V300">
            <v>233.34446321376251</v>
          </cell>
          <cell r="W300">
            <v>233.34446321376251</v>
          </cell>
          <cell r="X300">
            <v>234.72915753909439</v>
          </cell>
          <cell r="Y300">
            <v>226.37992014525022</v>
          </cell>
          <cell r="Z300">
            <v>290.06734746330949</v>
          </cell>
          <cell r="AA300">
            <v>293.88087973394005</v>
          </cell>
          <cell r="AB300">
            <v>301.68263261261637</v>
          </cell>
          <cell r="AC300">
            <v>294.25574644720888</v>
          </cell>
          <cell r="AD300">
            <v>273.3774092690382</v>
          </cell>
          <cell r="AE300">
            <v>277.73107690106497</v>
          </cell>
          <cell r="AF300">
            <v>365.54131395348838</v>
          </cell>
          <cell r="AG300">
            <v>287.08789534883726</v>
          </cell>
          <cell r="AH300">
            <v>291.25151162790701</v>
          </cell>
          <cell r="AI300">
            <v>312.82569767441868</v>
          </cell>
        </row>
        <row r="301">
          <cell r="U301">
            <v>1298</v>
          </cell>
          <cell r="V301">
            <v>95.250048002713228</v>
          </cell>
          <cell r="W301">
            <v>95.250048002713228</v>
          </cell>
          <cell r="X301">
            <v>95.815273331570168</v>
          </cell>
          <cell r="Y301">
            <v>92.407156200369258</v>
          </cell>
          <cell r="Z301">
            <v>118.40404691578037</v>
          </cell>
          <cell r="AA301">
            <v>119.96071180010934</v>
          </cell>
          <cell r="AB301">
            <v>123.1453484782827</v>
          </cell>
          <cell r="AC301">
            <v>120.11373052590943</v>
          </cell>
          <cell r="AD301">
            <v>111.59129724830555</v>
          </cell>
          <cell r="AE301">
            <v>113.36844269768574</v>
          </cell>
          <cell r="AF301">
            <v>8.7708139534883731</v>
          </cell>
          <cell r="AG301">
            <v>26.514069767441867</v>
          </cell>
          <cell r="AH301">
            <v>11.190348837209305</v>
          </cell>
          <cell r="AI301">
            <v>18.953023255813957</v>
          </cell>
        </row>
        <row r="302">
          <cell r="U302">
            <v>1299</v>
          </cell>
          <cell r="V302">
            <v>9489.506910717073</v>
          </cell>
          <cell r="W302">
            <v>9489.506910717073</v>
          </cell>
          <cell r="X302">
            <v>9545.8187948239174</v>
          </cell>
          <cell r="Y302">
            <v>9206.2772224339169</v>
          </cell>
          <cell r="Z302">
            <v>11796.277744995576</v>
          </cell>
          <cell r="AA302">
            <v>11951.364093897882</v>
          </cell>
          <cell r="AB302">
            <v>12268.640907918894</v>
          </cell>
          <cell r="AC302">
            <v>11966.60893929584</v>
          </cell>
          <cell r="AD302">
            <v>11117.541761065717</v>
          </cell>
          <cell r="AE302">
            <v>11294.593997540836</v>
          </cell>
          <cell r="AF302">
            <v>13971.755406976747</v>
          </cell>
          <cell r="AG302">
            <v>14185.682616279071</v>
          </cell>
          <cell r="AH302">
            <v>14903.709837209306</v>
          </cell>
          <cell r="AI302">
            <v>14837.414581395351</v>
          </cell>
        </row>
        <row r="303">
          <cell r="U303">
            <v>1300</v>
          </cell>
          <cell r="V303">
            <v>10367.247600844235</v>
          </cell>
          <cell r="W303">
            <v>10367.247600844235</v>
          </cell>
          <cell r="X303">
            <v>10428.76810458573</v>
          </cell>
          <cell r="Y303">
            <v>10057.820321432566</v>
          </cell>
          <cell r="Z303">
            <v>12887.385330062049</v>
          </cell>
          <cell r="AA303">
            <v>13056.816533780897</v>
          </cell>
          <cell r="AB303">
            <v>13403.440159213747</v>
          </cell>
          <cell r="AC303">
            <v>13073.471465208231</v>
          </cell>
          <cell r="AD303">
            <v>12145.869035568749</v>
          </cell>
          <cell r="AE303">
            <v>12339.29788188191</v>
          </cell>
          <cell r="AF303">
            <v>14939.418139534886</v>
          </cell>
          <cell r="AG303">
            <v>14860.319511627909</v>
          </cell>
          <cell r="AH303">
            <v>15626.172872093026</v>
          </cell>
          <cell r="AI303">
            <v>15767.685418604653</v>
          </cell>
        </row>
        <row r="304">
          <cell r="U304">
            <v>1301</v>
          </cell>
          <cell r="V304">
            <v>453.07313176385884</v>
          </cell>
          <cell r="W304">
            <v>453.07313176385884</v>
          </cell>
          <cell r="X304">
            <v>455.76172263879658</v>
          </cell>
          <cell r="Y304">
            <v>439.55043104965984</v>
          </cell>
          <cell r="Z304">
            <v>563.20908466229196</v>
          </cell>
          <cell r="AA304">
            <v>570.61362722199408</v>
          </cell>
          <cell r="AB304">
            <v>585.76189584301301</v>
          </cell>
          <cell r="AC304">
            <v>571.34148694249302</v>
          </cell>
          <cell r="AD304">
            <v>530.80307655531362</v>
          </cell>
          <cell r="AE304">
            <v>539.25637260328665</v>
          </cell>
          <cell r="AF304">
            <v>345.1869767441861</v>
          </cell>
          <cell r="AG304">
            <v>314.43872093023259</v>
          </cell>
          <cell r="AH304">
            <v>403.05418604651169</v>
          </cell>
          <cell r="AI304">
            <v>340.75116279069772</v>
          </cell>
        </row>
        <row r="305">
          <cell r="U305">
            <v>1302</v>
          </cell>
          <cell r="V305">
            <v>1328.9015591738137</v>
          </cell>
          <cell r="W305">
            <v>1328.9015591738137</v>
          </cell>
          <cell r="X305">
            <v>1336.7874220846766</v>
          </cell>
          <cell r="Y305">
            <v>1289.2383419060411</v>
          </cell>
          <cell r="Z305">
            <v>1651.9395617983082</v>
          </cell>
          <cell r="AA305">
            <v>1673.6577071984761</v>
          </cell>
          <cell r="AB305">
            <v>1718.0888517046303</v>
          </cell>
          <cell r="AC305">
            <v>1675.7925809078599</v>
          </cell>
          <cell r="AD305">
            <v>1556.8900175176557</v>
          </cell>
          <cell r="AE305">
            <v>1581.6842450071022</v>
          </cell>
          <cell r="AF305">
            <v>1391.0309302325584</v>
          </cell>
          <cell r="AG305">
            <v>1361.0791046511631</v>
          </cell>
          <cell r="AH305">
            <v>1242.5319767441863</v>
          </cell>
          <cell r="AI305">
            <v>1181.6000232558142</v>
          </cell>
        </row>
        <row r="306">
          <cell r="U306">
            <v>1303</v>
          </cell>
          <cell r="V306">
            <v>89.259098350700157</v>
          </cell>
          <cell r="W306">
            <v>89.259098350700157</v>
          </cell>
          <cell r="X306">
            <v>89.788772658237633</v>
          </cell>
          <cell r="Y306">
            <v>86.595016134399401</v>
          </cell>
          <cell r="Z306">
            <v>110.95677839947655</v>
          </cell>
          <cell r="AA306">
            <v>112.4155336119195</v>
          </cell>
          <cell r="AB306">
            <v>115.3998659501061</v>
          </cell>
          <cell r="AC306">
            <v>112.55892790706255</v>
          </cell>
          <cell r="AD306">
            <v>104.5725307758899</v>
          </cell>
          <cell r="AE306">
            <v>106.23789897019472</v>
          </cell>
          <cell r="AF306">
            <v>128.94104651162795</v>
          </cell>
          <cell r="AG306">
            <v>165.63732558139537</v>
          </cell>
          <cell r="AH306">
            <v>144.06313953488373</v>
          </cell>
          <cell r="AI306">
            <v>130.25162790697678</v>
          </cell>
        </row>
        <row r="307">
          <cell r="U307">
            <v>1304</v>
          </cell>
          <cell r="V307">
            <v>1049.0818501747372</v>
          </cell>
          <cell r="W307">
            <v>1049.0818501747372</v>
          </cell>
          <cell r="X307">
            <v>1055.3072290191235</v>
          </cell>
          <cell r="Y307">
            <v>1017.7703048853883</v>
          </cell>
          <cell r="Z307">
            <v>1304.0994646327626</v>
          </cell>
          <cell r="AA307">
            <v>1321.2445360652448</v>
          </cell>
          <cell r="AB307">
            <v>1356.3200516007046</v>
          </cell>
          <cell r="AC307">
            <v>1322.9298808114143</v>
          </cell>
          <cell r="AD307">
            <v>1229.0639956141201</v>
          </cell>
          <cell r="AE307">
            <v>1248.637434947319</v>
          </cell>
          <cell r="AF307">
            <v>880.71069767441884</v>
          </cell>
          <cell r="AG307">
            <v>984.34744186046521</v>
          </cell>
          <cell r="AH307">
            <v>2186.3522093023262</v>
          </cell>
          <cell r="AI307">
            <v>3071.3071744186054</v>
          </cell>
        </row>
        <row r="308">
          <cell r="U308">
            <v>1305</v>
          </cell>
          <cell r="V308">
            <v>599.45805305900717</v>
          </cell>
          <cell r="W308">
            <v>599.45805305900717</v>
          </cell>
          <cell r="X308">
            <v>603.01530979830625</v>
          </cell>
          <cell r="Y308">
            <v>581.56625751007482</v>
          </cell>
          <cell r="Z308">
            <v>745.17820123743354</v>
          </cell>
          <cell r="AA308">
            <v>754.97510234554204</v>
          </cell>
          <cell r="AB308">
            <v>775.01767600118706</v>
          </cell>
          <cell r="AC308">
            <v>755.9381287100756</v>
          </cell>
          <cell r="AD308">
            <v>702.30202702777308</v>
          </cell>
          <cell r="AE308">
            <v>713.486526914406</v>
          </cell>
          <cell r="AF308">
            <v>365.65220930232562</v>
          </cell>
          <cell r="AG308">
            <v>410.31279069767447</v>
          </cell>
          <cell r="AH308">
            <v>341.45686046511634</v>
          </cell>
          <cell r="AI308">
            <v>323.31034883720935</v>
          </cell>
        </row>
        <row r="309">
          <cell r="U309">
            <v>1306</v>
          </cell>
          <cell r="V309">
            <v>319.63834405993094</v>
          </cell>
          <cell r="W309">
            <v>319.63834405993094</v>
          </cell>
          <cell r="X309">
            <v>321.53511673275329</v>
          </cell>
          <cell r="Y309">
            <v>310.09822048942215</v>
          </cell>
          <cell r="Z309">
            <v>397.33810407188821</v>
          </cell>
          <cell r="AA309">
            <v>402.56193121231109</v>
          </cell>
          <cell r="AB309">
            <v>413.24887589726131</v>
          </cell>
          <cell r="AC309">
            <v>403.07542861363009</v>
          </cell>
          <cell r="AD309">
            <v>374.47600512423759</v>
          </cell>
          <cell r="AE309">
            <v>380.43971685462276</v>
          </cell>
          <cell r="AF309">
            <v>290.05182558139535</v>
          </cell>
          <cell r="AG309">
            <v>284.76917441860473</v>
          </cell>
          <cell r="AH309">
            <v>327.34290697674425</v>
          </cell>
          <cell r="AI309">
            <v>322.80627906976747</v>
          </cell>
        </row>
        <row r="310">
          <cell r="U310">
            <v>1307</v>
          </cell>
          <cell r="V310">
            <v>142.75404271817058</v>
          </cell>
          <cell r="W310">
            <v>142.75404271817058</v>
          </cell>
          <cell r="X310">
            <v>143.60116250900509</v>
          </cell>
          <cell r="Y310">
            <v>138.49331732952416</v>
          </cell>
          <cell r="Z310">
            <v>177.45562050465432</v>
          </cell>
          <cell r="AA310">
            <v>179.78863985797832</v>
          </cell>
          <cell r="AB310">
            <v>184.56154832291543</v>
          </cell>
          <cell r="AC310">
            <v>180.01797351373594</v>
          </cell>
          <cell r="AD310">
            <v>167.24515261038928</v>
          </cell>
          <cell r="AE310">
            <v>169.90861265809446</v>
          </cell>
          <cell r="AF310">
            <v>186.20337209302329</v>
          </cell>
          <cell r="AG310">
            <v>169.97232558139538</v>
          </cell>
          <cell r="AH310">
            <v>129.94918604651164</v>
          </cell>
          <cell r="AI310">
            <v>160.49581395348838</v>
          </cell>
        </row>
        <row r="311">
          <cell r="U311">
            <v>1308</v>
          </cell>
          <cell r="V311">
            <v>4568.9765719827537</v>
          </cell>
          <cell r="W311">
            <v>4568.9765719827537</v>
          </cell>
          <cell r="X311">
            <v>4596.0894327066144</v>
          </cell>
          <cell r="Y311">
            <v>4432.6080733419822</v>
          </cell>
          <cell r="Z311">
            <v>5679.6330052320518</v>
          </cell>
          <cell r="AA311">
            <v>5754.3034703506064</v>
          </cell>
          <cell r="AB311">
            <v>5907.064867094854</v>
          </cell>
          <cell r="AC311">
            <v>5761.6435083654478</v>
          </cell>
          <cell r="AD311">
            <v>5352.8374363669409</v>
          </cell>
          <cell r="AE311">
            <v>5438.0839647780622</v>
          </cell>
          <cell r="AF311">
            <v>4579.4234302325585</v>
          </cell>
          <cell r="AG311">
            <v>4355.5660465116289</v>
          </cell>
          <cell r="AH311">
            <v>4446.3590930232567</v>
          </cell>
          <cell r="AI311">
            <v>4127.1619534883721</v>
          </cell>
        </row>
        <row r="312">
          <cell r="U312">
            <v>1309</v>
          </cell>
          <cell r="V312">
            <v>4107.4919048488964</v>
          </cell>
          <cell r="W312">
            <v>4107.4919048488964</v>
          </cell>
          <cell r="X312">
            <v>4131.8662596274817</v>
          </cell>
          <cell r="Y312">
            <v>3984.8971628057579</v>
          </cell>
          <cell r="Z312">
            <v>5105.9676546731307</v>
          </cell>
          <cell r="AA312">
            <v>5173.0961080967099</v>
          </cell>
          <cell r="AB312">
            <v>5310.4280008334918</v>
          </cell>
          <cell r="AC312">
            <v>5179.6947733015431</v>
          </cell>
          <cell r="AD312">
            <v>4812.1797280978317</v>
          </cell>
          <cell r="AE312">
            <v>4888.8160206786006</v>
          </cell>
          <cell r="AF312">
            <v>2586.4626279069771</v>
          </cell>
          <cell r="AG312">
            <v>2520.5807093023259</v>
          </cell>
          <cell r="AH312">
            <v>2773.7547906976747</v>
          </cell>
          <cell r="AI312">
            <v>2679.604639534884</v>
          </cell>
        </row>
        <row r="313">
          <cell r="U313">
            <v>1310</v>
          </cell>
          <cell r="V313">
            <v>2786.3362199726353</v>
          </cell>
          <cell r="W313">
            <v>2786.3362199726353</v>
          </cell>
          <cell r="X313">
            <v>2802.8706767972153</v>
          </cell>
          <cell r="Y313">
            <v>2703.173507045617</v>
          </cell>
          <cell r="Z313">
            <v>3463.6568844918625</v>
          </cell>
          <cell r="AA313">
            <v>3509.1937827981155</v>
          </cell>
          <cell r="AB313">
            <v>3602.3535103774134</v>
          </cell>
          <cell r="AC313">
            <v>3513.6700180018897</v>
          </cell>
          <cell r="AD313">
            <v>3264.3644793525928</v>
          </cell>
          <cell r="AE313">
            <v>3316.3510645312854</v>
          </cell>
          <cell r="AF313">
            <v>3704.5599418604652</v>
          </cell>
          <cell r="AG313">
            <v>3665.9481976744191</v>
          </cell>
          <cell r="AH313">
            <v>3848.5928372093031</v>
          </cell>
          <cell r="AI313">
            <v>3664.5872093023263</v>
          </cell>
        </row>
        <row r="314">
          <cell r="U314">
            <v>1311</v>
          </cell>
          <cell r="V314">
            <v>3003.493016197373</v>
          </cell>
          <cell r="W314">
            <v>3003.493016197373</v>
          </cell>
          <cell r="X314">
            <v>3021.3161077694767</v>
          </cell>
          <cell r="Y314">
            <v>2913.8489073156461</v>
          </cell>
          <cell r="Z314">
            <v>3733.6015619742502</v>
          </cell>
          <cell r="AA314">
            <v>3782.6874386397249</v>
          </cell>
          <cell r="AB314">
            <v>3883.1076927245022</v>
          </cell>
          <cell r="AC314">
            <v>3787.5125351506995</v>
          </cell>
          <cell r="AD314">
            <v>3518.7770398199018</v>
          </cell>
          <cell r="AE314">
            <v>3574.8152682292807</v>
          </cell>
          <cell r="AF314">
            <v>3859.4000930232564</v>
          </cell>
          <cell r="AG314">
            <v>3862.0918255813958</v>
          </cell>
          <cell r="AH314">
            <v>4130.0754767441867</v>
          </cell>
          <cell r="AI314">
            <v>3969.1965697674423</v>
          </cell>
        </row>
        <row r="315">
          <cell r="U315">
            <v>1312</v>
          </cell>
          <cell r="V315">
            <v>70.015441892718684</v>
          </cell>
          <cell r="W315">
            <v>70.015441892718684</v>
          </cell>
          <cell r="X315">
            <v>70.430922010563336</v>
          </cell>
          <cell r="Y315">
            <v>67.925717740678039</v>
          </cell>
          <cell r="Z315">
            <v>87.035249225894475</v>
          </cell>
          <cell r="AA315">
            <v>88.17950670440058</v>
          </cell>
          <cell r="AB315">
            <v>90.52043722323576</v>
          </cell>
          <cell r="AC315">
            <v>88.291986161675496</v>
          </cell>
          <cell r="AD315">
            <v>82.027402106918373</v>
          </cell>
          <cell r="AE315">
            <v>83.333728209162913</v>
          </cell>
          <cell r="AF315">
            <v>105.24976744186047</v>
          </cell>
          <cell r="AG315">
            <v>114.12139534883724</v>
          </cell>
          <cell r="AH315">
            <v>107.38702325581396</v>
          </cell>
          <cell r="AI315">
            <v>83.574767441860473</v>
          </cell>
        </row>
        <row r="316">
          <cell r="U316">
            <v>1313</v>
          </cell>
          <cell r="V316">
            <v>548.20215048067291</v>
          </cell>
          <cell r="W316">
            <v>548.20215048067291</v>
          </cell>
          <cell r="X316">
            <v>551.45524848201671</v>
          </cell>
          <cell r="Y316">
            <v>531.84017027899949</v>
          </cell>
          <cell r="Z316">
            <v>681.46268170905626</v>
          </cell>
          <cell r="AA316">
            <v>690.42191117991786</v>
          </cell>
          <cell r="AB316">
            <v>708.75076992678726</v>
          </cell>
          <cell r="AC316">
            <v>691.30259519327433</v>
          </cell>
          <cell r="AD316">
            <v>642.25258054155029</v>
          </cell>
          <cell r="AE316">
            <v>652.48076391253835</v>
          </cell>
          <cell r="AF316">
            <v>401.13872093023264</v>
          </cell>
          <cell r="AG316">
            <v>321.75781395348844</v>
          </cell>
          <cell r="AH316">
            <v>297.40116279069775</v>
          </cell>
          <cell r="AI316">
            <v>278.85139534883723</v>
          </cell>
        </row>
        <row r="317">
          <cell r="U317">
            <v>1314</v>
          </cell>
          <cell r="V317">
            <v>3303.9179611207969</v>
          </cell>
          <cell r="W317">
            <v>3303.9179611207969</v>
          </cell>
          <cell r="X317">
            <v>3323.5238107266437</v>
          </cell>
          <cell r="Y317">
            <v>3205.3071836541044</v>
          </cell>
          <cell r="Z317">
            <v>4107.0557493398101</v>
          </cell>
          <cell r="AA317">
            <v>4161.0514499050632</v>
          </cell>
          <cell r="AB317">
            <v>4271.5162584935206</v>
          </cell>
          <cell r="AC317">
            <v>4166.3591775877239</v>
          </cell>
          <cell r="AD317">
            <v>3870.7433645906854</v>
          </cell>
          <cell r="AE317">
            <v>3932.3868271699803</v>
          </cell>
          <cell r="AF317">
            <v>4311.1070930232563</v>
          </cell>
          <cell r="AG317">
            <v>4160.1281162790701</v>
          </cell>
          <cell r="AH317">
            <v>4346.9968604651176</v>
          </cell>
          <cell r="AI317">
            <v>4180.694162790699</v>
          </cell>
        </row>
        <row r="318">
          <cell r="U318">
            <v>1315</v>
          </cell>
          <cell r="V318">
            <v>5054.6065816535129</v>
          </cell>
          <cell r="W318">
            <v>5054.6065816535129</v>
          </cell>
          <cell r="X318">
            <v>5084.6012297116031</v>
          </cell>
          <cell r="Y318">
            <v>4903.7436695986298</v>
          </cell>
          <cell r="Z318">
            <v>6283.3131046597136</v>
          </cell>
          <cell r="AA318">
            <v>6365.9201871205423</v>
          </cell>
          <cell r="AB318">
            <v>6534.9183750606862</v>
          </cell>
          <cell r="AC318">
            <v>6374.0403873174337</v>
          </cell>
          <cell r="AD318">
            <v>5921.782900418817</v>
          </cell>
          <cell r="AE318">
            <v>6016.0901608701397</v>
          </cell>
          <cell r="AF318">
            <v>4875.0099418604659</v>
          </cell>
          <cell r="AG318">
            <v>4427.8294883720937</v>
          </cell>
          <cell r="AH318">
            <v>4542.73723255814</v>
          </cell>
          <cell r="AI318">
            <v>4367.1596511627913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4">
          <cell r="A4">
            <v>1001</v>
          </cell>
          <cell r="B4">
            <v>2570</v>
          </cell>
          <cell r="C4">
            <v>2552</v>
          </cell>
          <cell r="D4">
            <v>2560</v>
          </cell>
          <cell r="E4">
            <v>2551</v>
          </cell>
          <cell r="F4">
            <v>2593</v>
          </cell>
          <cell r="G4">
            <v>2681</v>
          </cell>
          <cell r="H4">
            <v>2680</v>
          </cell>
          <cell r="I4">
            <v>2663</v>
          </cell>
          <cell r="J4">
            <v>2660</v>
          </cell>
          <cell r="K4">
            <v>2643</v>
          </cell>
          <cell r="L4">
            <v>2623</v>
          </cell>
          <cell r="M4">
            <v>2618</v>
          </cell>
          <cell r="N4">
            <v>2623</v>
          </cell>
          <cell r="O4">
            <v>2669</v>
          </cell>
        </row>
        <row r="5">
          <cell r="A5">
            <v>1002</v>
          </cell>
          <cell r="B5">
            <v>3441</v>
          </cell>
          <cell r="C5">
            <v>3564</v>
          </cell>
          <cell r="D5">
            <v>3542</v>
          </cell>
          <cell r="E5">
            <v>3542</v>
          </cell>
          <cell r="F5">
            <v>3598</v>
          </cell>
          <cell r="G5">
            <v>3639</v>
          </cell>
          <cell r="H5">
            <v>3633</v>
          </cell>
          <cell r="I5">
            <v>3656</v>
          </cell>
          <cell r="J5">
            <v>3752</v>
          </cell>
          <cell r="K5">
            <v>3762</v>
          </cell>
          <cell r="L5">
            <v>3755</v>
          </cell>
          <cell r="M5">
            <v>3724</v>
          </cell>
          <cell r="N5">
            <v>3815</v>
          </cell>
          <cell r="O5">
            <v>3842</v>
          </cell>
        </row>
        <row r="6">
          <cell r="A6">
            <v>1003</v>
          </cell>
          <cell r="B6">
            <v>486</v>
          </cell>
          <cell r="C6">
            <v>475</v>
          </cell>
          <cell r="D6">
            <v>481</v>
          </cell>
          <cell r="E6">
            <v>488</v>
          </cell>
          <cell r="F6">
            <v>483</v>
          </cell>
          <cell r="G6">
            <v>478</v>
          </cell>
          <cell r="H6">
            <v>474</v>
          </cell>
          <cell r="I6">
            <v>479</v>
          </cell>
          <cell r="J6">
            <v>485</v>
          </cell>
          <cell r="K6">
            <v>474</v>
          </cell>
          <cell r="L6">
            <v>457</v>
          </cell>
          <cell r="M6">
            <v>462</v>
          </cell>
          <cell r="N6">
            <v>465</v>
          </cell>
          <cell r="O6">
            <v>469</v>
          </cell>
        </row>
        <row r="7">
          <cell r="A7">
            <v>1004</v>
          </cell>
          <cell r="B7">
            <v>1687</v>
          </cell>
          <cell r="C7">
            <v>1683</v>
          </cell>
          <cell r="D7">
            <v>1684</v>
          </cell>
          <cell r="E7">
            <v>1680</v>
          </cell>
          <cell r="F7">
            <v>1712</v>
          </cell>
          <cell r="G7">
            <v>1696</v>
          </cell>
          <cell r="H7">
            <v>1693</v>
          </cell>
          <cell r="I7">
            <v>1666</v>
          </cell>
          <cell r="J7">
            <v>1679</v>
          </cell>
          <cell r="K7">
            <v>1715</v>
          </cell>
          <cell r="L7">
            <v>1731</v>
          </cell>
          <cell r="M7">
            <v>1768</v>
          </cell>
          <cell r="N7">
            <v>1803</v>
          </cell>
          <cell r="O7">
            <v>1800</v>
          </cell>
        </row>
        <row r="8">
          <cell r="A8">
            <v>1005</v>
          </cell>
          <cell r="B8">
            <v>609</v>
          </cell>
          <cell r="C8">
            <v>621</v>
          </cell>
          <cell r="D8">
            <v>618</v>
          </cell>
          <cell r="E8">
            <v>638</v>
          </cell>
          <cell r="F8">
            <v>638</v>
          </cell>
          <cell r="G8">
            <v>664</v>
          </cell>
          <cell r="H8">
            <v>678</v>
          </cell>
          <cell r="I8">
            <v>695</v>
          </cell>
          <cell r="J8">
            <v>702</v>
          </cell>
          <cell r="K8">
            <v>701</v>
          </cell>
          <cell r="L8">
            <v>710</v>
          </cell>
          <cell r="M8">
            <v>708</v>
          </cell>
          <cell r="N8">
            <v>703</v>
          </cell>
          <cell r="O8">
            <v>712</v>
          </cell>
        </row>
        <row r="9">
          <cell r="A9">
            <v>1006</v>
          </cell>
          <cell r="B9">
            <v>5591</v>
          </cell>
          <cell r="C9">
            <v>5592</v>
          </cell>
          <cell r="D9">
            <v>5651</v>
          </cell>
          <cell r="E9">
            <v>5674</v>
          </cell>
          <cell r="F9">
            <v>5785</v>
          </cell>
          <cell r="G9">
            <v>5833</v>
          </cell>
          <cell r="H9">
            <v>6089</v>
          </cell>
          <cell r="I9">
            <v>6115</v>
          </cell>
          <cell r="J9">
            <v>6178</v>
          </cell>
          <cell r="K9">
            <v>6265</v>
          </cell>
          <cell r="L9">
            <v>6272</v>
          </cell>
          <cell r="M9">
            <v>6299</v>
          </cell>
          <cell r="N9">
            <v>6287</v>
          </cell>
          <cell r="O9">
            <v>6377</v>
          </cell>
        </row>
        <row r="10">
          <cell r="A10">
            <v>1007</v>
          </cell>
          <cell r="B10">
            <v>318</v>
          </cell>
          <cell r="C10">
            <v>310</v>
          </cell>
          <cell r="D10">
            <v>296</v>
          </cell>
          <cell r="E10">
            <v>293</v>
          </cell>
          <cell r="F10">
            <v>293</v>
          </cell>
          <cell r="G10">
            <v>282</v>
          </cell>
          <cell r="H10">
            <v>267</v>
          </cell>
          <cell r="I10">
            <v>254</v>
          </cell>
          <cell r="J10">
            <v>263</v>
          </cell>
          <cell r="K10">
            <v>267</v>
          </cell>
          <cell r="L10">
            <v>264</v>
          </cell>
          <cell r="M10">
            <v>268</v>
          </cell>
          <cell r="N10">
            <v>275</v>
          </cell>
          <cell r="O10">
            <v>271</v>
          </cell>
        </row>
        <row r="11">
          <cell r="A11">
            <v>1008</v>
          </cell>
          <cell r="B11">
            <v>16788</v>
          </cell>
          <cell r="C11">
            <v>16763</v>
          </cell>
          <cell r="D11">
            <v>16655</v>
          </cell>
          <cell r="E11">
            <v>16715</v>
          </cell>
          <cell r="F11">
            <v>16752</v>
          </cell>
          <cell r="G11">
            <v>16769</v>
          </cell>
          <cell r="H11">
            <v>16726</v>
          </cell>
          <cell r="I11">
            <v>16760</v>
          </cell>
          <cell r="J11">
            <v>17029</v>
          </cell>
          <cell r="K11">
            <v>16998</v>
          </cell>
          <cell r="L11">
            <v>16969</v>
          </cell>
          <cell r="M11">
            <v>16895</v>
          </cell>
          <cell r="N11">
            <v>16923</v>
          </cell>
          <cell r="O11">
            <v>16993</v>
          </cell>
        </row>
        <row r="12">
          <cell r="A12">
            <v>1009</v>
          </cell>
          <cell r="B12">
            <v>1690</v>
          </cell>
          <cell r="C12">
            <v>1702</v>
          </cell>
          <cell r="D12">
            <v>1709</v>
          </cell>
          <cell r="E12">
            <v>1746</v>
          </cell>
          <cell r="F12">
            <v>1832</v>
          </cell>
          <cell r="G12">
            <v>1856</v>
          </cell>
          <cell r="H12">
            <v>1883</v>
          </cell>
          <cell r="I12">
            <v>1932</v>
          </cell>
          <cell r="J12">
            <v>1968</v>
          </cell>
          <cell r="K12">
            <v>1990</v>
          </cell>
          <cell r="L12">
            <v>1987</v>
          </cell>
          <cell r="M12">
            <v>1967</v>
          </cell>
          <cell r="N12">
            <v>1961</v>
          </cell>
          <cell r="O12">
            <v>1987</v>
          </cell>
        </row>
        <row r="13">
          <cell r="A13">
            <v>1010</v>
          </cell>
          <cell r="B13">
            <v>473</v>
          </cell>
          <cell r="C13">
            <v>483</v>
          </cell>
          <cell r="D13">
            <v>477</v>
          </cell>
          <cell r="E13">
            <v>483</v>
          </cell>
          <cell r="F13">
            <v>486</v>
          </cell>
          <cell r="G13">
            <v>491</v>
          </cell>
          <cell r="H13">
            <v>499</v>
          </cell>
          <cell r="I13">
            <v>493</v>
          </cell>
          <cell r="J13">
            <v>513</v>
          </cell>
          <cell r="K13">
            <v>515</v>
          </cell>
          <cell r="L13">
            <v>516</v>
          </cell>
          <cell r="M13">
            <v>520</v>
          </cell>
          <cell r="N13">
            <v>519</v>
          </cell>
          <cell r="O13">
            <v>520</v>
          </cell>
        </row>
        <row r="14">
          <cell r="A14">
            <v>1011</v>
          </cell>
          <cell r="B14">
            <v>768</v>
          </cell>
          <cell r="C14">
            <v>780</v>
          </cell>
          <cell r="D14">
            <v>780</v>
          </cell>
          <cell r="E14">
            <v>795</v>
          </cell>
          <cell r="F14">
            <v>792</v>
          </cell>
          <cell r="G14">
            <v>819</v>
          </cell>
          <cell r="H14">
            <v>838</v>
          </cell>
          <cell r="I14">
            <v>843</v>
          </cell>
          <cell r="J14">
            <v>859</v>
          </cell>
          <cell r="K14">
            <v>888</v>
          </cell>
          <cell r="L14">
            <v>889</v>
          </cell>
          <cell r="M14">
            <v>882</v>
          </cell>
          <cell r="N14">
            <v>872</v>
          </cell>
          <cell r="O14">
            <v>872</v>
          </cell>
        </row>
        <row r="15">
          <cell r="A15">
            <v>1012</v>
          </cell>
          <cell r="B15">
            <v>864</v>
          </cell>
          <cell r="C15">
            <v>868</v>
          </cell>
          <cell r="D15">
            <v>908</v>
          </cell>
          <cell r="E15">
            <v>914</v>
          </cell>
          <cell r="F15">
            <v>941</v>
          </cell>
          <cell r="G15">
            <v>955</v>
          </cell>
          <cell r="H15">
            <v>1005</v>
          </cell>
          <cell r="I15">
            <v>1026</v>
          </cell>
          <cell r="J15">
            <v>1051</v>
          </cell>
          <cell r="K15">
            <v>1023</v>
          </cell>
          <cell r="L15">
            <v>1032</v>
          </cell>
          <cell r="M15">
            <v>1054</v>
          </cell>
          <cell r="N15">
            <v>1057</v>
          </cell>
          <cell r="O15">
            <v>1080</v>
          </cell>
        </row>
        <row r="16">
          <cell r="A16">
            <v>1013</v>
          </cell>
          <cell r="B16">
            <v>10863</v>
          </cell>
          <cell r="C16">
            <v>10975</v>
          </cell>
          <cell r="D16">
            <v>11070</v>
          </cell>
          <cell r="E16">
            <v>11160</v>
          </cell>
          <cell r="F16">
            <v>11444</v>
          </cell>
          <cell r="G16">
            <v>11593</v>
          </cell>
          <cell r="H16">
            <v>11703</v>
          </cell>
          <cell r="I16">
            <v>11745</v>
          </cell>
          <cell r="J16">
            <v>11917</v>
          </cell>
          <cell r="K16">
            <v>11926</v>
          </cell>
          <cell r="L16">
            <v>11978</v>
          </cell>
          <cell r="M16">
            <v>12075</v>
          </cell>
          <cell r="N16">
            <v>12143</v>
          </cell>
          <cell r="O16">
            <v>12262</v>
          </cell>
        </row>
        <row r="17">
          <cell r="A17">
            <v>1014</v>
          </cell>
          <cell r="B17">
            <v>1252</v>
          </cell>
          <cell r="C17">
            <v>1271</v>
          </cell>
          <cell r="D17">
            <v>1270</v>
          </cell>
          <cell r="E17">
            <v>1297</v>
          </cell>
          <cell r="F17">
            <v>1291</v>
          </cell>
          <cell r="G17">
            <v>1300</v>
          </cell>
          <cell r="H17">
            <v>1313</v>
          </cell>
          <cell r="I17">
            <v>1321</v>
          </cell>
          <cell r="J17">
            <v>1343</v>
          </cell>
          <cell r="K17">
            <v>1350</v>
          </cell>
          <cell r="L17">
            <v>1358</v>
          </cell>
          <cell r="M17">
            <v>1363</v>
          </cell>
          <cell r="N17">
            <v>1344</v>
          </cell>
          <cell r="O17">
            <v>1344</v>
          </cell>
        </row>
        <row r="18">
          <cell r="A18">
            <v>1015</v>
          </cell>
          <cell r="B18">
            <v>735</v>
          </cell>
          <cell r="C18">
            <v>748</v>
          </cell>
          <cell r="D18">
            <v>799</v>
          </cell>
          <cell r="E18">
            <v>817</v>
          </cell>
          <cell r="F18">
            <v>836</v>
          </cell>
          <cell r="G18">
            <v>855</v>
          </cell>
          <cell r="H18">
            <v>812</v>
          </cell>
          <cell r="I18">
            <v>809</v>
          </cell>
          <cell r="J18">
            <v>837</v>
          </cell>
          <cell r="K18">
            <v>823</v>
          </cell>
          <cell r="L18">
            <v>822</v>
          </cell>
          <cell r="M18">
            <v>827</v>
          </cell>
          <cell r="N18">
            <v>821</v>
          </cell>
          <cell r="O18">
            <v>806</v>
          </cell>
        </row>
        <row r="19">
          <cell r="A19">
            <v>1016</v>
          </cell>
          <cell r="B19">
            <v>3062</v>
          </cell>
          <cell r="C19">
            <v>3058</v>
          </cell>
          <cell r="D19">
            <v>3026</v>
          </cell>
          <cell r="E19">
            <v>3073</v>
          </cell>
          <cell r="F19">
            <v>3095</v>
          </cell>
          <cell r="G19">
            <v>3074</v>
          </cell>
          <cell r="H19">
            <v>3086</v>
          </cell>
          <cell r="I19">
            <v>3052</v>
          </cell>
          <cell r="J19">
            <v>3092</v>
          </cell>
          <cell r="K19">
            <v>3099</v>
          </cell>
          <cell r="L19">
            <v>3143</v>
          </cell>
          <cell r="M19">
            <v>3172</v>
          </cell>
          <cell r="N19">
            <v>3164</v>
          </cell>
          <cell r="O19">
            <v>3219</v>
          </cell>
        </row>
        <row r="20">
          <cell r="A20">
            <v>1017</v>
          </cell>
          <cell r="B20">
            <v>551</v>
          </cell>
          <cell r="C20">
            <v>525</v>
          </cell>
          <cell r="D20">
            <v>518</v>
          </cell>
          <cell r="E20">
            <v>540</v>
          </cell>
          <cell r="F20">
            <v>534</v>
          </cell>
          <cell r="G20">
            <v>513</v>
          </cell>
          <cell r="H20">
            <v>509</v>
          </cell>
          <cell r="I20">
            <v>512</v>
          </cell>
          <cell r="J20">
            <v>505</v>
          </cell>
          <cell r="K20">
            <v>513</v>
          </cell>
          <cell r="L20">
            <v>523</v>
          </cell>
          <cell r="M20">
            <v>551</v>
          </cell>
          <cell r="N20">
            <v>534</v>
          </cell>
          <cell r="O20">
            <v>532</v>
          </cell>
        </row>
        <row r="21">
          <cell r="A21">
            <v>1018</v>
          </cell>
          <cell r="B21">
            <v>3159</v>
          </cell>
          <cell r="C21">
            <v>3209</v>
          </cell>
          <cell r="D21">
            <v>3263</v>
          </cell>
          <cell r="E21">
            <v>3328</v>
          </cell>
          <cell r="F21">
            <v>3401</v>
          </cell>
          <cell r="G21">
            <v>3506</v>
          </cell>
          <cell r="H21">
            <v>3522</v>
          </cell>
          <cell r="I21">
            <v>3584</v>
          </cell>
          <cell r="J21">
            <v>3646</v>
          </cell>
          <cell r="K21">
            <v>3732</v>
          </cell>
          <cell r="L21">
            <v>3716</v>
          </cell>
          <cell r="M21">
            <v>3810</v>
          </cell>
          <cell r="N21">
            <v>3783</v>
          </cell>
          <cell r="O21">
            <v>3783</v>
          </cell>
        </row>
        <row r="22">
          <cell r="A22">
            <v>1019</v>
          </cell>
          <cell r="B22">
            <v>112</v>
          </cell>
          <cell r="C22">
            <v>115</v>
          </cell>
          <cell r="D22">
            <v>100</v>
          </cell>
          <cell r="E22">
            <v>118</v>
          </cell>
          <cell r="F22">
            <v>116</v>
          </cell>
          <cell r="G22">
            <v>116</v>
          </cell>
          <cell r="H22">
            <v>108</v>
          </cell>
          <cell r="I22">
            <v>107</v>
          </cell>
          <cell r="J22">
            <v>106</v>
          </cell>
          <cell r="K22">
            <v>105</v>
          </cell>
          <cell r="L22">
            <v>97</v>
          </cell>
          <cell r="M22">
            <v>95</v>
          </cell>
          <cell r="N22">
            <v>95</v>
          </cell>
          <cell r="O22">
            <v>99</v>
          </cell>
        </row>
        <row r="23">
          <cell r="A23">
            <v>1020</v>
          </cell>
          <cell r="B23">
            <v>3476</v>
          </cell>
          <cell r="C23">
            <v>3447</v>
          </cell>
          <cell r="D23">
            <v>3413</v>
          </cell>
          <cell r="E23">
            <v>3386</v>
          </cell>
          <cell r="F23">
            <v>3373</v>
          </cell>
          <cell r="G23">
            <v>3429</v>
          </cell>
          <cell r="H23">
            <v>3417</v>
          </cell>
          <cell r="I23">
            <v>3361</v>
          </cell>
          <cell r="J23">
            <v>3391</v>
          </cell>
          <cell r="K23">
            <v>3374</v>
          </cell>
          <cell r="L23">
            <v>3322</v>
          </cell>
          <cell r="M23">
            <v>3319</v>
          </cell>
          <cell r="N23">
            <v>3284</v>
          </cell>
          <cell r="O23">
            <v>3293</v>
          </cell>
        </row>
        <row r="24">
          <cell r="A24">
            <v>1021</v>
          </cell>
          <cell r="B24">
            <v>1471</v>
          </cell>
          <cell r="C24">
            <v>1462</v>
          </cell>
          <cell r="D24">
            <v>1479</v>
          </cell>
          <cell r="E24">
            <v>1518</v>
          </cell>
          <cell r="F24">
            <v>1540</v>
          </cell>
          <cell r="G24">
            <v>1547</v>
          </cell>
          <cell r="H24">
            <v>1560</v>
          </cell>
          <cell r="I24">
            <v>1558</v>
          </cell>
          <cell r="J24">
            <v>1595</v>
          </cell>
          <cell r="K24">
            <v>1589</v>
          </cell>
          <cell r="L24">
            <v>1586</v>
          </cell>
          <cell r="M24">
            <v>1614</v>
          </cell>
          <cell r="N24">
            <v>1630</v>
          </cell>
          <cell r="O24">
            <v>1648</v>
          </cell>
        </row>
        <row r="25">
          <cell r="A25">
            <v>1022</v>
          </cell>
          <cell r="B25">
            <v>3069</v>
          </cell>
          <cell r="C25">
            <v>3055</v>
          </cell>
          <cell r="D25">
            <v>3034</v>
          </cell>
          <cell r="E25">
            <v>3004</v>
          </cell>
          <cell r="F25">
            <v>2955</v>
          </cell>
          <cell r="G25">
            <v>2968</v>
          </cell>
          <cell r="H25">
            <v>3009</v>
          </cell>
          <cell r="I25">
            <v>3005</v>
          </cell>
          <cell r="J25">
            <v>3041</v>
          </cell>
          <cell r="K25">
            <v>3121</v>
          </cell>
          <cell r="L25">
            <v>3160</v>
          </cell>
          <cell r="M25">
            <v>3181</v>
          </cell>
          <cell r="N25">
            <v>3221</v>
          </cell>
          <cell r="O25">
            <v>3226</v>
          </cell>
        </row>
        <row r="26">
          <cell r="A26">
            <v>1023</v>
          </cell>
          <cell r="B26">
            <v>602</v>
          </cell>
          <cell r="C26">
            <v>603</v>
          </cell>
          <cell r="D26">
            <v>589</v>
          </cell>
          <cell r="E26">
            <v>599</v>
          </cell>
          <cell r="F26">
            <v>613</v>
          </cell>
          <cell r="G26">
            <v>605</v>
          </cell>
          <cell r="H26">
            <v>622</v>
          </cell>
          <cell r="I26">
            <v>623</v>
          </cell>
          <cell r="J26">
            <v>635</v>
          </cell>
          <cell r="K26">
            <v>618</v>
          </cell>
          <cell r="L26">
            <v>611</v>
          </cell>
          <cell r="M26">
            <v>594</v>
          </cell>
          <cell r="N26">
            <v>597</v>
          </cell>
          <cell r="O26">
            <v>597</v>
          </cell>
        </row>
        <row r="27">
          <cell r="A27">
            <v>1024</v>
          </cell>
          <cell r="B27">
            <v>17991</v>
          </cell>
          <cell r="C27">
            <v>18085</v>
          </cell>
          <cell r="D27">
            <v>18218</v>
          </cell>
          <cell r="E27">
            <v>18423</v>
          </cell>
          <cell r="F27">
            <v>18414</v>
          </cell>
          <cell r="G27">
            <v>18403</v>
          </cell>
          <cell r="H27">
            <v>18321</v>
          </cell>
          <cell r="I27">
            <v>18088</v>
          </cell>
          <cell r="J27">
            <v>18033</v>
          </cell>
          <cell r="K27">
            <v>18075</v>
          </cell>
          <cell r="L27">
            <v>18105</v>
          </cell>
          <cell r="M27">
            <v>18079</v>
          </cell>
          <cell r="N27">
            <v>18079</v>
          </cell>
          <cell r="O27">
            <v>18164</v>
          </cell>
        </row>
        <row r="28">
          <cell r="A28">
            <v>1025</v>
          </cell>
          <cell r="B28">
            <v>2763</v>
          </cell>
          <cell r="C28">
            <v>2809</v>
          </cell>
          <cell r="D28">
            <v>2850</v>
          </cell>
          <cell r="E28">
            <v>2913</v>
          </cell>
          <cell r="F28">
            <v>2967</v>
          </cell>
          <cell r="G28">
            <v>2975</v>
          </cell>
          <cell r="H28">
            <v>3064</v>
          </cell>
          <cell r="I28">
            <v>3182</v>
          </cell>
          <cell r="J28">
            <v>3288</v>
          </cell>
          <cell r="K28">
            <v>3357</v>
          </cell>
          <cell r="L28">
            <v>3359</v>
          </cell>
          <cell r="M28">
            <v>3355</v>
          </cell>
          <cell r="N28">
            <v>3381</v>
          </cell>
          <cell r="O28">
            <v>3426</v>
          </cell>
        </row>
        <row r="29">
          <cell r="A29">
            <v>1026</v>
          </cell>
          <cell r="B29">
            <v>622</v>
          </cell>
          <cell r="C29">
            <v>611</v>
          </cell>
          <cell r="D29">
            <v>595</v>
          </cell>
          <cell r="E29">
            <v>608</v>
          </cell>
          <cell r="F29">
            <v>630</v>
          </cell>
          <cell r="G29">
            <v>626</v>
          </cell>
          <cell r="H29">
            <v>603</v>
          </cell>
          <cell r="I29">
            <v>595</v>
          </cell>
          <cell r="J29">
            <v>596</v>
          </cell>
          <cell r="K29">
            <v>584</v>
          </cell>
          <cell r="L29">
            <v>579</v>
          </cell>
          <cell r="M29">
            <v>564</v>
          </cell>
          <cell r="N29">
            <v>564</v>
          </cell>
          <cell r="O29">
            <v>564</v>
          </cell>
        </row>
        <row r="30">
          <cell r="A30">
            <v>1027</v>
          </cell>
          <cell r="B30">
            <v>1970</v>
          </cell>
          <cell r="C30">
            <v>1989</v>
          </cell>
          <cell r="D30">
            <v>1980</v>
          </cell>
          <cell r="E30">
            <v>2009</v>
          </cell>
          <cell r="F30">
            <v>2057</v>
          </cell>
          <cell r="G30">
            <v>2037</v>
          </cell>
          <cell r="H30">
            <v>2036</v>
          </cell>
          <cell r="I30">
            <v>2073</v>
          </cell>
          <cell r="J30">
            <v>2069</v>
          </cell>
          <cell r="K30">
            <v>2062</v>
          </cell>
          <cell r="L30">
            <v>2077</v>
          </cell>
          <cell r="M30">
            <v>2087</v>
          </cell>
          <cell r="N30">
            <v>2103</v>
          </cell>
          <cell r="O30">
            <v>2107</v>
          </cell>
        </row>
        <row r="31">
          <cell r="A31">
            <v>1028</v>
          </cell>
          <cell r="B31">
            <v>12570</v>
          </cell>
          <cell r="C31">
            <v>12673</v>
          </cell>
          <cell r="D31">
            <v>12753</v>
          </cell>
          <cell r="E31">
            <v>12920</v>
          </cell>
          <cell r="F31">
            <v>13047</v>
          </cell>
          <cell r="G31">
            <v>13310</v>
          </cell>
          <cell r="H31">
            <v>13457</v>
          </cell>
          <cell r="I31">
            <v>13557</v>
          </cell>
          <cell r="J31">
            <v>13597</v>
          </cell>
          <cell r="K31">
            <v>13591</v>
          </cell>
          <cell r="L31">
            <v>13550</v>
          </cell>
          <cell r="M31">
            <v>13496</v>
          </cell>
          <cell r="N31">
            <v>13571</v>
          </cell>
          <cell r="O31">
            <v>13629</v>
          </cell>
        </row>
        <row r="32">
          <cell r="A32">
            <v>1029</v>
          </cell>
          <cell r="B32">
            <v>496</v>
          </cell>
          <cell r="C32">
            <v>495</v>
          </cell>
          <cell r="D32">
            <v>494</v>
          </cell>
          <cell r="E32">
            <v>503</v>
          </cell>
          <cell r="F32">
            <v>513</v>
          </cell>
          <cell r="G32">
            <v>518</v>
          </cell>
          <cell r="H32">
            <v>520</v>
          </cell>
          <cell r="I32">
            <v>522</v>
          </cell>
          <cell r="J32">
            <v>554</v>
          </cell>
          <cell r="K32">
            <v>563</v>
          </cell>
          <cell r="L32">
            <v>549</v>
          </cell>
          <cell r="M32">
            <v>553</v>
          </cell>
          <cell r="N32">
            <v>545</v>
          </cell>
          <cell r="O32">
            <v>563</v>
          </cell>
        </row>
        <row r="33">
          <cell r="A33">
            <v>1030</v>
          </cell>
          <cell r="B33">
            <v>3632</v>
          </cell>
          <cell r="C33">
            <v>3619</v>
          </cell>
          <cell r="D33">
            <v>3636</v>
          </cell>
          <cell r="E33">
            <v>3622</v>
          </cell>
          <cell r="F33">
            <v>3640</v>
          </cell>
          <cell r="G33">
            <v>3618</v>
          </cell>
          <cell r="H33">
            <v>3597</v>
          </cell>
          <cell r="I33">
            <v>3614</v>
          </cell>
          <cell r="J33">
            <v>3622</v>
          </cell>
          <cell r="K33">
            <v>3628</v>
          </cell>
          <cell r="L33">
            <v>3658</v>
          </cell>
          <cell r="M33">
            <v>3648</v>
          </cell>
          <cell r="N33">
            <v>3657</v>
          </cell>
          <cell r="O33">
            <v>3762</v>
          </cell>
        </row>
        <row r="34">
          <cell r="A34">
            <v>1031</v>
          </cell>
          <cell r="B34">
            <v>801</v>
          </cell>
          <cell r="C34">
            <v>796</v>
          </cell>
          <cell r="D34">
            <v>788</v>
          </cell>
          <cell r="E34">
            <v>805</v>
          </cell>
          <cell r="F34">
            <v>816</v>
          </cell>
          <cell r="G34">
            <v>824</v>
          </cell>
          <cell r="H34">
            <v>831</v>
          </cell>
          <cell r="I34">
            <v>804</v>
          </cell>
          <cell r="J34">
            <v>841</v>
          </cell>
          <cell r="K34">
            <v>838</v>
          </cell>
          <cell r="L34">
            <v>828</v>
          </cell>
          <cell r="M34">
            <v>830</v>
          </cell>
          <cell r="N34">
            <v>828</v>
          </cell>
          <cell r="O34">
            <v>830</v>
          </cell>
        </row>
        <row r="35">
          <cell r="A35">
            <v>1032</v>
          </cell>
          <cell r="B35">
            <v>2224</v>
          </cell>
          <cell r="C35">
            <v>2227</v>
          </cell>
          <cell r="D35">
            <v>2221</v>
          </cell>
          <cell r="E35">
            <v>2234</v>
          </cell>
          <cell r="F35">
            <v>2274</v>
          </cell>
          <cell r="G35">
            <v>2305</v>
          </cell>
          <cell r="H35">
            <v>2317</v>
          </cell>
          <cell r="I35">
            <v>2323</v>
          </cell>
          <cell r="J35">
            <v>2339</v>
          </cell>
          <cell r="K35">
            <v>2355</v>
          </cell>
          <cell r="L35">
            <v>2349</v>
          </cell>
          <cell r="M35">
            <v>2339</v>
          </cell>
          <cell r="N35">
            <v>2297</v>
          </cell>
          <cell r="O35">
            <v>2272</v>
          </cell>
        </row>
        <row r="36">
          <cell r="A36">
            <v>1033</v>
          </cell>
          <cell r="B36">
            <v>2924</v>
          </cell>
          <cell r="C36">
            <v>2911</v>
          </cell>
          <cell r="D36">
            <v>2927</v>
          </cell>
          <cell r="E36">
            <v>2927</v>
          </cell>
          <cell r="F36">
            <v>2943</v>
          </cell>
          <cell r="G36">
            <v>2987</v>
          </cell>
          <cell r="H36">
            <v>2969</v>
          </cell>
          <cell r="I36">
            <v>2980</v>
          </cell>
          <cell r="J36">
            <v>3057</v>
          </cell>
          <cell r="K36">
            <v>3110</v>
          </cell>
          <cell r="L36">
            <v>3097</v>
          </cell>
          <cell r="M36">
            <v>3074</v>
          </cell>
          <cell r="N36">
            <v>3051</v>
          </cell>
          <cell r="O36">
            <v>3107</v>
          </cell>
        </row>
        <row r="37">
          <cell r="A37">
            <v>1034</v>
          </cell>
          <cell r="B37">
            <v>7240</v>
          </cell>
          <cell r="C37">
            <v>7367</v>
          </cell>
          <cell r="D37">
            <v>7428</v>
          </cell>
          <cell r="E37">
            <v>7502</v>
          </cell>
          <cell r="F37">
            <v>7630</v>
          </cell>
          <cell r="G37">
            <v>7793</v>
          </cell>
          <cell r="H37">
            <v>7784</v>
          </cell>
          <cell r="I37">
            <v>7883</v>
          </cell>
          <cell r="J37">
            <v>8051</v>
          </cell>
          <cell r="K37">
            <v>8125</v>
          </cell>
          <cell r="L37">
            <v>8154</v>
          </cell>
          <cell r="M37">
            <v>8278</v>
          </cell>
          <cell r="N37">
            <v>8394</v>
          </cell>
          <cell r="O37">
            <v>8530</v>
          </cell>
        </row>
        <row r="38">
          <cell r="A38">
            <v>1035</v>
          </cell>
          <cell r="B38">
            <v>3966</v>
          </cell>
          <cell r="C38">
            <v>4001</v>
          </cell>
          <cell r="D38">
            <v>4009</v>
          </cell>
          <cell r="E38">
            <v>4017</v>
          </cell>
          <cell r="F38">
            <v>4075</v>
          </cell>
          <cell r="G38">
            <v>4086</v>
          </cell>
          <cell r="H38">
            <v>4092</v>
          </cell>
          <cell r="I38">
            <v>4119</v>
          </cell>
          <cell r="J38">
            <v>4197</v>
          </cell>
          <cell r="K38">
            <v>4328</v>
          </cell>
          <cell r="L38">
            <v>4344</v>
          </cell>
          <cell r="M38">
            <v>4420</v>
          </cell>
          <cell r="N38">
            <v>4527</v>
          </cell>
          <cell r="O38">
            <v>4559</v>
          </cell>
        </row>
        <row r="39">
          <cell r="A39">
            <v>1036</v>
          </cell>
          <cell r="B39">
            <v>475</v>
          </cell>
          <cell r="C39">
            <v>469</v>
          </cell>
          <cell r="D39">
            <v>469</v>
          </cell>
          <cell r="E39">
            <v>475</v>
          </cell>
          <cell r="F39">
            <v>487</v>
          </cell>
          <cell r="G39">
            <v>477</v>
          </cell>
          <cell r="H39">
            <v>492</v>
          </cell>
          <cell r="I39">
            <v>481</v>
          </cell>
          <cell r="J39">
            <v>484</v>
          </cell>
          <cell r="K39">
            <v>484</v>
          </cell>
          <cell r="L39">
            <v>482</v>
          </cell>
          <cell r="M39">
            <v>476</v>
          </cell>
          <cell r="N39">
            <v>456</v>
          </cell>
          <cell r="O39">
            <v>447</v>
          </cell>
        </row>
        <row r="40">
          <cell r="A40">
            <v>1037</v>
          </cell>
          <cell r="B40">
            <v>440</v>
          </cell>
          <cell r="C40">
            <v>431</v>
          </cell>
          <cell r="D40">
            <v>434</v>
          </cell>
          <cell r="E40">
            <v>459</v>
          </cell>
          <cell r="F40">
            <v>481</v>
          </cell>
          <cell r="G40">
            <v>485</v>
          </cell>
          <cell r="H40">
            <v>481</v>
          </cell>
          <cell r="I40">
            <v>489</v>
          </cell>
          <cell r="J40">
            <v>505</v>
          </cell>
          <cell r="K40">
            <v>487</v>
          </cell>
          <cell r="L40">
            <v>480</v>
          </cell>
          <cell r="M40">
            <v>477</v>
          </cell>
          <cell r="N40">
            <v>471</v>
          </cell>
          <cell r="O40">
            <v>479</v>
          </cell>
        </row>
        <row r="41">
          <cell r="A41">
            <v>1038</v>
          </cell>
          <cell r="B41">
            <v>6840</v>
          </cell>
          <cell r="C41">
            <v>7166</v>
          </cell>
          <cell r="D41">
            <v>7308</v>
          </cell>
          <cell r="E41">
            <v>7422</v>
          </cell>
          <cell r="F41">
            <v>7685</v>
          </cell>
          <cell r="G41">
            <v>7932</v>
          </cell>
          <cell r="H41">
            <v>8109</v>
          </cell>
          <cell r="I41">
            <v>8220</v>
          </cell>
          <cell r="J41">
            <v>8378</v>
          </cell>
          <cell r="K41">
            <v>8415</v>
          </cell>
          <cell r="L41">
            <v>8460</v>
          </cell>
          <cell r="M41">
            <v>8466</v>
          </cell>
          <cell r="N41">
            <v>8497</v>
          </cell>
          <cell r="O41">
            <v>8552</v>
          </cell>
        </row>
        <row r="42">
          <cell r="A42">
            <v>1039</v>
          </cell>
          <cell r="B42">
            <v>1593</v>
          </cell>
          <cell r="C42">
            <v>1637</v>
          </cell>
          <cell r="D42">
            <v>1653</v>
          </cell>
          <cell r="E42">
            <v>1664</v>
          </cell>
          <cell r="F42">
            <v>1690</v>
          </cell>
          <cell r="G42">
            <v>1680</v>
          </cell>
          <cell r="H42">
            <v>1612</v>
          </cell>
          <cell r="I42">
            <v>1629</v>
          </cell>
          <cell r="J42">
            <v>1668</v>
          </cell>
          <cell r="K42">
            <v>1700</v>
          </cell>
          <cell r="L42">
            <v>1721</v>
          </cell>
          <cell r="M42">
            <v>1740</v>
          </cell>
          <cell r="N42">
            <v>1718</v>
          </cell>
          <cell r="O42">
            <v>1701</v>
          </cell>
        </row>
        <row r="43">
          <cell r="A43">
            <v>1040</v>
          </cell>
          <cell r="B43">
            <v>1342</v>
          </cell>
          <cell r="C43">
            <v>1342</v>
          </cell>
          <cell r="D43">
            <v>1331</v>
          </cell>
          <cell r="E43">
            <v>1347</v>
          </cell>
          <cell r="F43">
            <v>1360</v>
          </cell>
          <cell r="G43">
            <v>1405</v>
          </cell>
          <cell r="H43">
            <v>1418</v>
          </cell>
          <cell r="I43">
            <v>1471</v>
          </cell>
          <cell r="J43">
            <v>1492</v>
          </cell>
          <cell r="K43">
            <v>1523</v>
          </cell>
          <cell r="L43">
            <v>1520</v>
          </cell>
          <cell r="M43">
            <v>1517</v>
          </cell>
          <cell r="N43">
            <v>1531</v>
          </cell>
          <cell r="O43">
            <v>1564</v>
          </cell>
        </row>
        <row r="44">
          <cell r="A44">
            <v>1041</v>
          </cell>
          <cell r="B44">
            <v>1280</v>
          </cell>
          <cell r="C44">
            <v>1298</v>
          </cell>
          <cell r="D44">
            <v>1297</v>
          </cell>
          <cell r="E44">
            <v>1325</v>
          </cell>
          <cell r="F44">
            <v>1325</v>
          </cell>
          <cell r="G44">
            <v>1352</v>
          </cell>
          <cell r="H44">
            <v>1366</v>
          </cell>
          <cell r="I44">
            <v>1391</v>
          </cell>
          <cell r="J44">
            <v>1398</v>
          </cell>
          <cell r="K44">
            <v>1401</v>
          </cell>
          <cell r="L44">
            <v>1403</v>
          </cell>
          <cell r="M44">
            <v>1403</v>
          </cell>
          <cell r="N44">
            <v>1403</v>
          </cell>
          <cell r="O44">
            <v>1426</v>
          </cell>
        </row>
        <row r="45">
          <cell r="A45">
            <v>1042</v>
          </cell>
          <cell r="B45">
            <v>1366</v>
          </cell>
          <cell r="C45">
            <v>1355</v>
          </cell>
          <cell r="D45">
            <v>1339</v>
          </cell>
          <cell r="E45">
            <v>1334</v>
          </cell>
          <cell r="F45">
            <v>1321</v>
          </cell>
          <cell r="G45">
            <v>1324</v>
          </cell>
          <cell r="H45">
            <v>1329</v>
          </cell>
          <cell r="I45">
            <v>1305</v>
          </cell>
          <cell r="J45">
            <v>1304</v>
          </cell>
          <cell r="K45">
            <v>1273</v>
          </cell>
          <cell r="L45">
            <v>1266</v>
          </cell>
          <cell r="M45">
            <v>1256</v>
          </cell>
          <cell r="N45">
            <v>1228</v>
          </cell>
          <cell r="O45">
            <v>1235</v>
          </cell>
        </row>
        <row r="46">
          <cell r="A46">
            <v>1043</v>
          </cell>
          <cell r="B46">
            <v>1316</v>
          </cell>
          <cell r="C46">
            <v>1325</v>
          </cell>
          <cell r="D46">
            <v>1369</v>
          </cell>
          <cell r="E46">
            <v>1373</v>
          </cell>
          <cell r="F46">
            <v>1403</v>
          </cell>
          <cell r="G46">
            <v>1443</v>
          </cell>
          <cell r="H46">
            <v>1440</v>
          </cell>
          <cell r="I46">
            <v>1456</v>
          </cell>
          <cell r="J46">
            <v>1484</v>
          </cell>
          <cell r="K46">
            <v>1515</v>
          </cell>
          <cell r="L46">
            <v>1533</v>
          </cell>
          <cell r="M46">
            <v>1555</v>
          </cell>
          <cell r="N46">
            <v>1596</v>
          </cell>
          <cell r="O46">
            <v>1608</v>
          </cell>
        </row>
        <row r="47">
          <cell r="A47">
            <v>1044</v>
          </cell>
          <cell r="B47">
            <v>6527</v>
          </cell>
          <cell r="C47">
            <v>6523</v>
          </cell>
          <cell r="D47">
            <v>6445</v>
          </cell>
          <cell r="E47">
            <v>6418</v>
          </cell>
          <cell r="F47">
            <v>6469</v>
          </cell>
          <cell r="G47">
            <v>6497</v>
          </cell>
          <cell r="H47">
            <v>6491</v>
          </cell>
          <cell r="I47">
            <v>6522</v>
          </cell>
          <cell r="J47">
            <v>6559</v>
          </cell>
          <cell r="K47">
            <v>6506</v>
          </cell>
          <cell r="L47">
            <v>6457</v>
          </cell>
          <cell r="M47">
            <v>6396</v>
          </cell>
          <cell r="N47">
            <v>6360</v>
          </cell>
          <cell r="O47">
            <v>6313</v>
          </cell>
        </row>
        <row r="48">
          <cell r="A48">
            <v>1045</v>
          </cell>
          <cell r="B48">
            <v>6606</v>
          </cell>
          <cell r="C48">
            <v>6555</v>
          </cell>
          <cell r="D48">
            <v>6560</v>
          </cell>
          <cell r="E48">
            <v>6483</v>
          </cell>
          <cell r="F48">
            <v>6496</v>
          </cell>
          <cell r="G48">
            <v>6543</v>
          </cell>
          <cell r="H48">
            <v>6538</v>
          </cell>
          <cell r="I48">
            <v>6480</v>
          </cell>
          <cell r="J48">
            <v>6484</v>
          </cell>
          <cell r="K48">
            <v>6517</v>
          </cell>
          <cell r="L48">
            <v>6467</v>
          </cell>
          <cell r="M48">
            <v>6375</v>
          </cell>
          <cell r="N48">
            <v>6376</v>
          </cell>
          <cell r="O48">
            <v>6417</v>
          </cell>
        </row>
        <row r="49">
          <cell r="A49">
            <v>1046</v>
          </cell>
          <cell r="B49">
            <v>3458</v>
          </cell>
          <cell r="C49">
            <v>3490</v>
          </cell>
          <cell r="D49">
            <v>3511</v>
          </cell>
          <cell r="E49">
            <v>3510</v>
          </cell>
          <cell r="F49">
            <v>3613</v>
          </cell>
          <cell r="G49">
            <v>3635</v>
          </cell>
          <cell r="H49">
            <v>3591</v>
          </cell>
          <cell r="I49">
            <v>3592</v>
          </cell>
          <cell r="J49">
            <v>3571</v>
          </cell>
          <cell r="K49">
            <v>3522</v>
          </cell>
          <cell r="L49">
            <v>3541</v>
          </cell>
          <cell r="M49">
            <v>3538</v>
          </cell>
          <cell r="N49">
            <v>3505</v>
          </cell>
          <cell r="O49">
            <v>3509</v>
          </cell>
        </row>
        <row r="50">
          <cell r="A50">
            <v>1047</v>
          </cell>
          <cell r="B50">
            <v>7173</v>
          </cell>
          <cell r="C50">
            <v>7179</v>
          </cell>
          <cell r="D50">
            <v>7116</v>
          </cell>
          <cell r="E50">
            <v>7145</v>
          </cell>
          <cell r="F50">
            <v>7297</v>
          </cell>
          <cell r="G50">
            <v>7323</v>
          </cell>
          <cell r="H50">
            <v>7242</v>
          </cell>
          <cell r="I50">
            <v>7219</v>
          </cell>
          <cell r="J50">
            <v>7398</v>
          </cell>
          <cell r="K50">
            <v>7377</v>
          </cell>
          <cell r="L50">
            <v>7396</v>
          </cell>
          <cell r="M50">
            <v>7465</v>
          </cell>
          <cell r="N50">
            <v>7451</v>
          </cell>
          <cell r="O50">
            <v>7566</v>
          </cell>
        </row>
        <row r="51">
          <cell r="A51">
            <v>1048</v>
          </cell>
          <cell r="B51">
            <v>5725</v>
          </cell>
          <cell r="C51">
            <v>5795</v>
          </cell>
          <cell r="D51">
            <v>5785</v>
          </cell>
          <cell r="E51">
            <v>5772</v>
          </cell>
          <cell r="F51">
            <v>5919</v>
          </cell>
          <cell r="G51">
            <v>5985</v>
          </cell>
          <cell r="H51">
            <v>6107</v>
          </cell>
          <cell r="I51">
            <v>6162</v>
          </cell>
          <cell r="J51">
            <v>6283</v>
          </cell>
          <cell r="K51">
            <v>6270</v>
          </cell>
          <cell r="L51">
            <v>6273</v>
          </cell>
          <cell r="M51">
            <v>6229</v>
          </cell>
          <cell r="N51">
            <v>6208</v>
          </cell>
          <cell r="O51">
            <v>6183</v>
          </cell>
        </row>
        <row r="52">
          <cell r="A52">
            <v>1049</v>
          </cell>
          <cell r="B52">
            <v>1289</v>
          </cell>
          <cell r="C52">
            <v>1290</v>
          </cell>
          <cell r="D52">
            <v>1284</v>
          </cell>
          <cell r="E52">
            <v>1285</v>
          </cell>
          <cell r="F52">
            <v>1284</v>
          </cell>
          <cell r="G52">
            <v>1338</v>
          </cell>
          <cell r="H52">
            <v>1356</v>
          </cell>
          <cell r="I52">
            <v>1369</v>
          </cell>
          <cell r="J52">
            <v>1383</v>
          </cell>
          <cell r="K52">
            <v>1387</v>
          </cell>
          <cell r="L52">
            <v>1395</v>
          </cell>
          <cell r="M52">
            <v>1384</v>
          </cell>
          <cell r="N52">
            <v>1377</v>
          </cell>
          <cell r="O52">
            <v>1376</v>
          </cell>
        </row>
        <row r="53">
          <cell r="A53">
            <v>1050</v>
          </cell>
          <cell r="B53">
            <v>1337</v>
          </cell>
          <cell r="C53">
            <v>1309</v>
          </cell>
          <cell r="D53">
            <v>1300</v>
          </cell>
          <cell r="E53">
            <v>1298</v>
          </cell>
          <cell r="F53">
            <v>1311</v>
          </cell>
          <cell r="G53">
            <v>1322</v>
          </cell>
          <cell r="H53">
            <v>1293</v>
          </cell>
          <cell r="I53">
            <v>1262</v>
          </cell>
          <cell r="J53">
            <v>1288</v>
          </cell>
          <cell r="K53">
            <v>1293</v>
          </cell>
          <cell r="L53">
            <v>1273</v>
          </cell>
          <cell r="M53">
            <v>1282</v>
          </cell>
          <cell r="N53">
            <v>1282</v>
          </cell>
          <cell r="O53">
            <v>1271</v>
          </cell>
        </row>
        <row r="54">
          <cell r="A54">
            <v>1051</v>
          </cell>
          <cell r="B54">
            <v>5045</v>
          </cell>
          <cell r="C54">
            <v>5064</v>
          </cell>
          <cell r="D54">
            <v>5113</v>
          </cell>
          <cell r="E54">
            <v>5200</v>
          </cell>
          <cell r="F54">
            <v>5287</v>
          </cell>
          <cell r="G54">
            <v>5331</v>
          </cell>
          <cell r="H54">
            <v>5379</v>
          </cell>
          <cell r="I54">
            <v>5545</v>
          </cell>
          <cell r="J54">
            <v>5572</v>
          </cell>
          <cell r="K54">
            <v>5602</v>
          </cell>
          <cell r="L54">
            <v>5585</v>
          </cell>
          <cell r="M54">
            <v>5523</v>
          </cell>
          <cell r="N54">
            <v>5601</v>
          </cell>
          <cell r="O54">
            <v>5606</v>
          </cell>
        </row>
        <row r="55">
          <cell r="A55">
            <v>1052</v>
          </cell>
          <cell r="B55">
            <v>273</v>
          </cell>
          <cell r="C55">
            <v>269</v>
          </cell>
          <cell r="D55">
            <v>273</v>
          </cell>
          <cell r="E55">
            <v>278</v>
          </cell>
          <cell r="F55">
            <v>286</v>
          </cell>
          <cell r="G55">
            <v>295</v>
          </cell>
          <cell r="H55">
            <v>291</v>
          </cell>
          <cell r="I55">
            <v>299</v>
          </cell>
          <cell r="J55">
            <v>316</v>
          </cell>
          <cell r="K55">
            <v>316</v>
          </cell>
          <cell r="L55">
            <v>321</v>
          </cell>
          <cell r="M55">
            <v>299</v>
          </cell>
          <cell r="N55">
            <v>293</v>
          </cell>
          <cell r="O55">
            <v>276</v>
          </cell>
        </row>
        <row r="56">
          <cell r="A56">
            <v>1053</v>
          </cell>
          <cell r="B56">
            <v>2012</v>
          </cell>
          <cell r="C56">
            <v>2079</v>
          </cell>
          <cell r="D56">
            <v>2086</v>
          </cell>
          <cell r="E56">
            <v>2124</v>
          </cell>
          <cell r="F56">
            <v>2207</v>
          </cell>
          <cell r="G56">
            <v>2238</v>
          </cell>
          <cell r="H56">
            <v>2345</v>
          </cell>
          <cell r="I56">
            <v>2404</v>
          </cell>
          <cell r="J56">
            <v>2448</v>
          </cell>
          <cell r="K56">
            <v>2483</v>
          </cell>
          <cell r="L56">
            <v>2534</v>
          </cell>
          <cell r="M56">
            <v>2577</v>
          </cell>
          <cell r="N56">
            <v>2532</v>
          </cell>
          <cell r="O56">
            <v>2551</v>
          </cell>
        </row>
        <row r="57">
          <cell r="A57">
            <v>1054</v>
          </cell>
          <cell r="B57">
            <v>560</v>
          </cell>
          <cell r="C57">
            <v>559</v>
          </cell>
          <cell r="D57">
            <v>540</v>
          </cell>
          <cell r="E57">
            <v>550</v>
          </cell>
          <cell r="F57">
            <v>560</v>
          </cell>
          <cell r="G57">
            <v>553</v>
          </cell>
          <cell r="H57">
            <v>557</v>
          </cell>
          <cell r="I57">
            <v>556</v>
          </cell>
          <cell r="J57">
            <v>565</v>
          </cell>
          <cell r="K57">
            <v>559</v>
          </cell>
          <cell r="L57">
            <v>550</v>
          </cell>
          <cell r="M57">
            <v>550</v>
          </cell>
          <cell r="N57">
            <v>551</v>
          </cell>
          <cell r="O57">
            <v>550</v>
          </cell>
        </row>
        <row r="58">
          <cell r="A58">
            <v>1055</v>
          </cell>
          <cell r="B58">
            <v>1800</v>
          </cell>
          <cell r="C58">
            <v>1829</v>
          </cell>
          <cell r="D58">
            <v>1889</v>
          </cell>
          <cell r="E58">
            <v>1911</v>
          </cell>
          <cell r="F58">
            <v>1919</v>
          </cell>
          <cell r="G58">
            <v>1956</v>
          </cell>
          <cell r="H58">
            <v>1986</v>
          </cell>
          <cell r="I58">
            <v>2009</v>
          </cell>
          <cell r="J58">
            <v>2071</v>
          </cell>
          <cell r="K58">
            <v>2105</v>
          </cell>
          <cell r="L58">
            <v>2121</v>
          </cell>
          <cell r="M58">
            <v>2112</v>
          </cell>
          <cell r="N58">
            <v>2107</v>
          </cell>
          <cell r="O58">
            <v>2113</v>
          </cell>
        </row>
        <row r="59">
          <cell r="A59">
            <v>1056</v>
          </cell>
          <cell r="B59">
            <v>988</v>
          </cell>
          <cell r="C59">
            <v>996</v>
          </cell>
          <cell r="D59">
            <v>1006</v>
          </cell>
          <cell r="E59">
            <v>1032</v>
          </cell>
          <cell r="F59">
            <v>1052</v>
          </cell>
          <cell r="G59">
            <v>1058</v>
          </cell>
          <cell r="H59">
            <v>1050</v>
          </cell>
          <cell r="I59">
            <v>1041</v>
          </cell>
          <cell r="J59">
            <v>1025</v>
          </cell>
          <cell r="K59">
            <v>1021</v>
          </cell>
          <cell r="L59">
            <v>1011</v>
          </cell>
          <cell r="M59">
            <v>1000</v>
          </cell>
          <cell r="N59">
            <v>991</v>
          </cell>
          <cell r="O59">
            <v>979</v>
          </cell>
        </row>
        <row r="60">
          <cell r="A60">
            <v>1057</v>
          </cell>
          <cell r="B60">
            <v>767</v>
          </cell>
          <cell r="C60">
            <v>780</v>
          </cell>
          <cell r="D60">
            <v>761</v>
          </cell>
          <cell r="E60">
            <v>768</v>
          </cell>
          <cell r="F60">
            <v>761</v>
          </cell>
          <cell r="G60">
            <v>764</v>
          </cell>
          <cell r="H60">
            <v>771</v>
          </cell>
          <cell r="I60">
            <v>763</v>
          </cell>
          <cell r="J60">
            <v>762</v>
          </cell>
          <cell r="K60">
            <v>757</v>
          </cell>
          <cell r="L60">
            <v>768</v>
          </cell>
          <cell r="M60">
            <v>767</v>
          </cell>
          <cell r="N60">
            <v>776</v>
          </cell>
          <cell r="O60">
            <v>792</v>
          </cell>
        </row>
        <row r="61">
          <cell r="A61">
            <v>1058</v>
          </cell>
          <cell r="B61">
            <v>8515</v>
          </cell>
          <cell r="C61">
            <v>8573</v>
          </cell>
          <cell r="D61">
            <v>8637</v>
          </cell>
          <cell r="E61">
            <v>8654</v>
          </cell>
          <cell r="F61">
            <v>8755</v>
          </cell>
          <cell r="G61">
            <v>8739</v>
          </cell>
          <cell r="H61">
            <v>8774</v>
          </cell>
          <cell r="I61">
            <v>8826</v>
          </cell>
          <cell r="J61">
            <v>8951</v>
          </cell>
          <cell r="K61">
            <v>9070</v>
          </cell>
          <cell r="L61">
            <v>9127</v>
          </cell>
          <cell r="M61">
            <v>9136</v>
          </cell>
          <cell r="N61">
            <v>9135</v>
          </cell>
          <cell r="O61">
            <v>9181</v>
          </cell>
        </row>
        <row r="62">
          <cell r="A62">
            <v>1059</v>
          </cell>
          <cell r="B62">
            <v>24756</v>
          </cell>
          <cell r="C62">
            <v>24849</v>
          </cell>
          <cell r="D62">
            <v>24944</v>
          </cell>
          <cell r="E62">
            <v>25082</v>
          </cell>
          <cell r="F62">
            <v>25361</v>
          </cell>
          <cell r="G62">
            <v>25581</v>
          </cell>
          <cell r="H62">
            <v>25906</v>
          </cell>
          <cell r="I62">
            <v>26384</v>
          </cell>
          <cell r="J62">
            <v>27263</v>
          </cell>
          <cell r="K62">
            <v>27764</v>
          </cell>
          <cell r="L62">
            <v>28006</v>
          </cell>
          <cell r="M62">
            <v>28422</v>
          </cell>
          <cell r="N62">
            <v>28650</v>
          </cell>
          <cell r="O62">
            <v>28887</v>
          </cell>
        </row>
        <row r="63">
          <cell r="A63">
            <v>1060</v>
          </cell>
          <cell r="B63">
            <v>1706</v>
          </cell>
          <cell r="C63">
            <v>1705</v>
          </cell>
          <cell r="D63">
            <v>1701</v>
          </cell>
          <cell r="E63">
            <v>1800</v>
          </cell>
          <cell r="F63">
            <v>1799</v>
          </cell>
          <cell r="G63">
            <v>1799</v>
          </cell>
          <cell r="H63">
            <v>1780</v>
          </cell>
          <cell r="I63">
            <v>1793</v>
          </cell>
          <cell r="J63">
            <v>1813</v>
          </cell>
          <cell r="K63">
            <v>1841</v>
          </cell>
          <cell r="L63">
            <v>1821</v>
          </cell>
          <cell r="M63">
            <v>1825</v>
          </cell>
          <cell r="N63">
            <v>1812</v>
          </cell>
          <cell r="O63">
            <v>1880</v>
          </cell>
        </row>
        <row r="64">
          <cell r="A64">
            <v>1061</v>
          </cell>
          <cell r="B64">
            <v>1471</v>
          </cell>
          <cell r="C64">
            <v>1462</v>
          </cell>
          <cell r="D64">
            <v>1448</v>
          </cell>
          <cell r="E64">
            <v>1450</v>
          </cell>
          <cell r="F64">
            <v>1466</v>
          </cell>
          <cell r="G64">
            <v>1462</v>
          </cell>
          <cell r="H64">
            <v>1436</v>
          </cell>
          <cell r="I64">
            <v>1436</v>
          </cell>
          <cell r="J64">
            <v>1496</v>
          </cell>
          <cell r="K64">
            <v>1482</v>
          </cell>
          <cell r="L64">
            <v>1476</v>
          </cell>
          <cell r="M64">
            <v>1492</v>
          </cell>
          <cell r="N64">
            <v>1498</v>
          </cell>
          <cell r="O64">
            <v>1474</v>
          </cell>
        </row>
        <row r="65">
          <cell r="A65">
            <v>1062</v>
          </cell>
          <cell r="B65">
            <v>2614</v>
          </cell>
          <cell r="C65">
            <v>2619</v>
          </cell>
          <cell r="D65">
            <v>2639</v>
          </cell>
          <cell r="E65">
            <v>2715</v>
          </cell>
          <cell r="F65">
            <v>2742</v>
          </cell>
          <cell r="G65">
            <v>2707</v>
          </cell>
          <cell r="H65">
            <v>2683</v>
          </cell>
          <cell r="I65">
            <v>2720</v>
          </cell>
          <cell r="J65">
            <v>2775</v>
          </cell>
          <cell r="K65">
            <v>2831</v>
          </cell>
          <cell r="L65">
            <v>2844</v>
          </cell>
          <cell r="M65">
            <v>2873</v>
          </cell>
          <cell r="N65">
            <v>2955</v>
          </cell>
          <cell r="O65">
            <v>2995</v>
          </cell>
        </row>
        <row r="66">
          <cell r="A66">
            <v>1063</v>
          </cell>
          <cell r="B66">
            <v>15279</v>
          </cell>
          <cell r="C66">
            <v>15544</v>
          </cell>
          <cell r="D66">
            <v>15851</v>
          </cell>
          <cell r="E66">
            <v>16069</v>
          </cell>
          <cell r="F66">
            <v>16446</v>
          </cell>
          <cell r="G66">
            <v>16602</v>
          </cell>
          <cell r="H66">
            <v>16846</v>
          </cell>
          <cell r="I66">
            <v>16894</v>
          </cell>
          <cell r="J66">
            <v>17296</v>
          </cell>
          <cell r="K66">
            <v>17642</v>
          </cell>
          <cell r="L66">
            <v>17706</v>
          </cell>
          <cell r="M66">
            <v>18173</v>
          </cell>
          <cell r="N66">
            <v>18366</v>
          </cell>
          <cell r="O66">
            <v>18634</v>
          </cell>
        </row>
        <row r="67">
          <cell r="A67">
            <v>1064</v>
          </cell>
          <cell r="B67">
            <v>1382</v>
          </cell>
          <cell r="C67">
            <v>1404</v>
          </cell>
          <cell r="D67">
            <v>1412</v>
          </cell>
          <cell r="E67">
            <v>1483</v>
          </cell>
          <cell r="F67">
            <v>1546</v>
          </cell>
          <cell r="G67">
            <v>1577</v>
          </cell>
          <cell r="H67">
            <v>1585</v>
          </cell>
          <cell r="I67">
            <v>1621</v>
          </cell>
          <cell r="J67">
            <v>1683</v>
          </cell>
          <cell r="K67">
            <v>1736</v>
          </cell>
          <cell r="L67">
            <v>1741</v>
          </cell>
          <cell r="M67">
            <v>1789</v>
          </cell>
          <cell r="N67">
            <v>1777</v>
          </cell>
          <cell r="O67">
            <v>1766</v>
          </cell>
        </row>
        <row r="68">
          <cell r="A68">
            <v>1065</v>
          </cell>
          <cell r="B68">
            <v>1781</v>
          </cell>
          <cell r="C68">
            <v>1836</v>
          </cell>
          <cell r="D68">
            <v>1869</v>
          </cell>
          <cell r="E68">
            <v>1855</v>
          </cell>
          <cell r="F68">
            <v>1878</v>
          </cell>
          <cell r="G68">
            <v>1937</v>
          </cell>
          <cell r="H68">
            <v>1988</v>
          </cell>
          <cell r="I68">
            <v>1985</v>
          </cell>
          <cell r="J68">
            <v>2082</v>
          </cell>
          <cell r="K68">
            <v>2122</v>
          </cell>
          <cell r="L68">
            <v>2169</v>
          </cell>
          <cell r="M68">
            <v>2166</v>
          </cell>
          <cell r="N68">
            <v>2217</v>
          </cell>
          <cell r="O68">
            <v>2224</v>
          </cell>
        </row>
        <row r="69">
          <cell r="A69">
            <v>1066</v>
          </cell>
          <cell r="B69">
            <v>8976</v>
          </cell>
          <cell r="C69">
            <v>8948</v>
          </cell>
          <cell r="D69">
            <v>8958</v>
          </cell>
          <cell r="E69">
            <v>9068</v>
          </cell>
          <cell r="F69">
            <v>9219</v>
          </cell>
          <cell r="G69">
            <v>9294</v>
          </cell>
          <cell r="H69">
            <v>9292</v>
          </cell>
          <cell r="I69">
            <v>9471</v>
          </cell>
          <cell r="J69">
            <v>9813</v>
          </cell>
          <cell r="K69">
            <v>9893</v>
          </cell>
          <cell r="L69">
            <v>9930</v>
          </cell>
          <cell r="M69">
            <v>9931</v>
          </cell>
          <cell r="N69">
            <v>9920</v>
          </cell>
          <cell r="O69">
            <v>9903</v>
          </cell>
        </row>
        <row r="70">
          <cell r="A70">
            <v>1067</v>
          </cell>
          <cell r="B70">
            <v>446</v>
          </cell>
          <cell r="C70">
            <v>445</v>
          </cell>
          <cell r="D70">
            <v>441</v>
          </cell>
          <cell r="E70">
            <v>441</v>
          </cell>
          <cell r="F70">
            <v>442</v>
          </cell>
          <cell r="G70">
            <v>436</v>
          </cell>
          <cell r="H70">
            <v>440</v>
          </cell>
          <cell r="I70">
            <v>448</v>
          </cell>
          <cell r="J70">
            <v>430</v>
          </cell>
          <cell r="K70">
            <v>431</v>
          </cell>
          <cell r="L70">
            <v>430</v>
          </cell>
          <cell r="M70">
            <v>420</v>
          </cell>
          <cell r="N70">
            <v>420</v>
          </cell>
          <cell r="O70">
            <v>417</v>
          </cell>
        </row>
        <row r="71">
          <cell r="A71">
            <v>1068</v>
          </cell>
          <cell r="B71">
            <v>5289</v>
          </cell>
          <cell r="C71">
            <v>5423</v>
          </cell>
          <cell r="D71">
            <v>5484</v>
          </cell>
          <cell r="E71">
            <v>5502</v>
          </cell>
          <cell r="F71">
            <v>5676</v>
          </cell>
          <cell r="G71">
            <v>5786</v>
          </cell>
          <cell r="H71">
            <v>5920</v>
          </cell>
          <cell r="I71">
            <v>5966</v>
          </cell>
          <cell r="J71">
            <v>6128</v>
          </cell>
          <cell r="K71">
            <v>6271</v>
          </cell>
          <cell r="L71">
            <v>6276</v>
          </cell>
          <cell r="M71">
            <v>6304</v>
          </cell>
          <cell r="N71">
            <v>6317</v>
          </cell>
          <cell r="O71">
            <v>6342</v>
          </cell>
        </row>
        <row r="72">
          <cell r="A72">
            <v>1069</v>
          </cell>
          <cell r="B72">
            <v>2274</v>
          </cell>
          <cell r="C72">
            <v>2279</v>
          </cell>
          <cell r="D72">
            <v>2289</v>
          </cell>
          <cell r="E72">
            <v>2298</v>
          </cell>
          <cell r="F72">
            <v>2328</v>
          </cell>
          <cell r="G72">
            <v>2302</v>
          </cell>
          <cell r="H72">
            <v>2346</v>
          </cell>
          <cell r="I72">
            <v>2299</v>
          </cell>
          <cell r="J72">
            <v>2370</v>
          </cell>
          <cell r="K72">
            <v>2357</v>
          </cell>
          <cell r="L72">
            <v>2356</v>
          </cell>
          <cell r="M72">
            <v>2341</v>
          </cell>
          <cell r="N72">
            <v>2306</v>
          </cell>
          <cell r="O72">
            <v>2258</v>
          </cell>
        </row>
        <row r="73">
          <cell r="A73">
            <v>1070</v>
          </cell>
          <cell r="B73">
            <v>5322</v>
          </cell>
          <cell r="C73">
            <v>5313</v>
          </cell>
          <cell r="D73">
            <v>5279</v>
          </cell>
          <cell r="E73">
            <v>5292</v>
          </cell>
          <cell r="F73">
            <v>5346</v>
          </cell>
          <cell r="G73">
            <v>5451</v>
          </cell>
          <cell r="H73">
            <v>5435</v>
          </cell>
          <cell r="I73">
            <v>5404</v>
          </cell>
          <cell r="J73">
            <v>5540</v>
          </cell>
          <cell r="K73">
            <v>5552</v>
          </cell>
          <cell r="L73">
            <v>5552</v>
          </cell>
          <cell r="M73">
            <v>5579</v>
          </cell>
          <cell r="N73">
            <v>5549</v>
          </cell>
          <cell r="O73">
            <v>5595</v>
          </cell>
        </row>
        <row r="74">
          <cell r="A74">
            <v>1071</v>
          </cell>
          <cell r="B74">
            <v>1732</v>
          </cell>
          <cell r="C74">
            <v>1762</v>
          </cell>
          <cell r="D74">
            <v>1775</v>
          </cell>
          <cell r="E74">
            <v>1813</v>
          </cell>
          <cell r="F74">
            <v>1845</v>
          </cell>
          <cell r="G74">
            <v>1822</v>
          </cell>
          <cell r="H74">
            <v>1851</v>
          </cell>
          <cell r="I74">
            <v>1872</v>
          </cell>
          <cell r="J74">
            <v>1875</v>
          </cell>
          <cell r="K74">
            <v>1830</v>
          </cell>
          <cell r="L74">
            <v>1841</v>
          </cell>
          <cell r="M74">
            <v>1853</v>
          </cell>
          <cell r="N74">
            <v>1859</v>
          </cell>
          <cell r="O74">
            <v>1849</v>
          </cell>
        </row>
        <row r="75">
          <cell r="A75">
            <v>1072</v>
          </cell>
          <cell r="B75">
            <v>996</v>
          </cell>
          <cell r="C75">
            <v>1014</v>
          </cell>
          <cell r="D75">
            <v>1022</v>
          </cell>
          <cell r="E75">
            <v>1059</v>
          </cell>
          <cell r="F75">
            <v>1069</v>
          </cell>
          <cell r="G75">
            <v>1084</v>
          </cell>
          <cell r="H75">
            <v>1058</v>
          </cell>
          <cell r="I75">
            <v>1047</v>
          </cell>
          <cell r="J75">
            <v>1045</v>
          </cell>
          <cell r="K75">
            <v>1078</v>
          </cell>
          <cell r="L75">
            <v>1087</v>
          </cell>
          <cell r="M75">
            <v>1067</v>
          </cell>
          <cell r="N75">
            <v>1050</v>
          </cell>
          <cell r="O75">
            <v>1052</v>
          </cell>
        </row>
        <row r="76">
          <cell r="A76">
            <v>1073</v>
          </cell>
          <cell r="B76">
            <v>171</v>
          </cell>
          <cell r="C76">
            <v>165</v>
          </cell>
          <cell r="D76">
            <v>165</v>
          </cell>
          <cell r="E76">
            <v>175</v>
          </cell>
          <cell r="F76">
            <v>173</v>
          </cell>
          <cell r="G76">
            <v>167</v>
          </cell>
          <cell r="H76">
            <v>168</v>
          </cell>
          <cell r="I76">
            <v>166</v>
          </cell>
          <cell r="J76">
            <v>169</v>
          </cell>
          <cell r="K76">
            <v>171</v>
          </cell>
          <cell r="L76">
            <v>171</v>
          </cell>
          <cell r="M76">
            <v>166</v>
          </cell>
          <cell r="N76">
            <v>160</v>
          </cell>
          <cell r="O76">
            <v>161</v>
          </cell>
        </row>
        <row r="77">
          <cell r="A77">
            <v>1074</v>
          </cell>
          <cell r="B77">
            <v>949</v>
          </cell>
          <cell r="C77">
            <v>946</v>
          </cell>
          <cell r="D77">
            <v>970</v>
          </cell>
          <cell r="E77">
            <v>1117</v>
          </cell>
          <cell r="F77">
            <v>1119</v>
          </cell>
          <cell r="G77">
            <v>1147</v>
          </cell>
          <cell r="H77">
            <v>1140</v>
          </cell>
          <cell r="I77">
            <v>1033</v>
          </cell>
          <cell r="J77">
            <v>927</v>
          </cell>
          <cell r="K77">
            <v>925</v>
          </cell>
          <cell r="L77">
            <v>959</v>
          </cell>
          <cell r="M77">
            <v>989</v>
          </cell>
          <cell r="N77">
            <v>1003</v>
          </cell>
          <cell r="O77">
            <v>989</v>
          </cell>
        </row>
        <row r="78">
          <cell r="A78">
            <v>1075</v>
          </cell>
          <cell r="B78">
            <v>369</v>
          </cell>
          <cell r="C78">
            <v>371</v>
          </cell>
          <cell r="D78">
            <v>361</v>
          </cell>
          <cell r="E78">
            <v>377</v>
          </cell>
          <cell r="F78">
            <v>372</v>
          </cell>
          <cell r="G78">
            <v>363</v>
          </cell>
          <cell r="H78">
            <v>356</v>
          </cell>
          <cell r="I78">
            <v>334</v>
          </cell>
          <cell r="J78">
            <v>333</v>
          </cell>
          <cell r="K78">
            <v>348</v>
          </cell>
          <cell r="L78">
            <v>345</v>
          </cell>
          <cell r="M78">
            <v>358</v>
          </cell>
          <cell r="N78">
            <v>366</v>
          </cell>
          <cell r="O78">
            <v>375</v>
          </cell>
        </row>
        <row r="79">
          <cell r="A79">
            <v>1076</v>
          </cell>
          <cell r="B79">
            <v>1674</v>
          </cell>
          <cell r="C79">
            <v>1669</v>
          </cell>
          <cell r="D79">
            <v>1688</v>
          </cell>
          <cell r="E79">
            <v>1695</v>
          </cell>
          <cell r="F79">
            <v>1723</v>
          </cell>
          <cell r="G79">
            <v>1715</v>
          </cell>
          <cell r="H79">
            <v>1677</v>
          </cell>
          <cell r="I79">
            <v>1662</v>
          </cell>
          <cell r="J79">
            <v>1679</v>
          </cell>
          <cell r="K79">
            <v>1689</v>
          </cell>
          <cell r="L79">
            <v>1671</v>
          </cell>
          <cell r="M79">
            <v>1696</v>
          </cell>
          <cell r="N79">
            <v>1694</v>
          </cell>
          <cell r="O79">
            <v>1712</v>
          </cell>
        </row>
        <row r="80">
          <cell r="A80">
            <v>1077</v>
          </cell>
          <cell r="B80">
            <v>2186</v>
          </cell>
          <cell r="C80">
            <v>2189</v>
          </cell>
          <cell r="D80">
            <v>2179</v>
          </cell>
          <cell r="E80">
            <v>2202</v>
          </cell>
          <cell r="F80">
            <v>2232</v>
          </cell>
          <cell r="G80">
            <v>2238</v>
          </cell>
          <cell r="H80">
            <v>2230</v>
          </cell>
          <cell r="I80">
            <v>2201</v>
          </cell>
          <cell r="J80">
            <v>2187</v>
          </cell>
          <cell r="K80">
            <v>2172</v>
          </cell>
          <cell r="L80">
            <v>2172</v>
          </cell>
          <cell r="M80">
            <v>2137</v>
          </cell>
          <cell r="N80">
            <v>2105</v>
          </cell>
          <cell r="O80">
            <v>2118</v>
          </cell>
        </row>
        <row r="81">
          <cell r="A81">
            <v>1078</v>
          </cell>
          <cell r="B81">
            <v>32514</v>
          </cell>
          <cell r="C81">
            <v>32728</v>
          </cell>
          <cell r="D81">
            <v>32914</v>
          </cell>
          <cell r="E81">
            <v>32995</v>
          </cell>
          <cell r="F81">
            <v>33517</v>
          </cell>
          <cell r="G81">
            <v>34068</v>
          </cell>
          <cell r="H81">
            <v>34391</v>
          </cell>
          <cell r="I81">
            <v>34351</v>
          </cell>
          <cell r="J81">
            <v>35096</v>
          </cell>
          <cell r="K81">
            <v>35577</v>
          </cell>
          <cell r="L81">
            <v>35625</v>
          </cell>
          <cell r="M81">
            <v>35786</v>
          </cell>
          <cell r="N81">
            <v>35898</v>
          </cell>
          <cell r="O81">
            <v>36293</v>
          </cell>
        </row>
        <row r="82">
          <cell r="A82">
            <v>1079</v>
          </cell>
          <cell r="B82">
            <v>200</v>
          </cell>
          <cell r="C82">
            <v>198</v>
          </cell>
          <cell r="D82">
            <v>197</v>
          </cell>
          <cell r="E82">
            <v>245</v>
          </cell>
          <cell r="F82">
            <v>252</v>
          </cell>
          <cell r="G82">
            <v>249</v>
          </cell>
          <cell r="H82">
            <v>256</v>
          </cell>
          <cell r="I82">
            <v>242</v>
          </cell>
          <cell r="J82">
            <v>228</v>
          </cell>
          <cell r="K82">
            <v>224</v>
          </cell>
          <cell r="L82">
            <v>221</v>
          </cell>
          <cell r="M82">
            <v>212</v>
          </cell>
          <cell r="N82">
            <v>203</v>
          </cell>
          <cell r="O82">
            <v>211</v>
          </cell>
        </row>
        <row r="83">
          <cell r="A83">
            <v>1080</v>
          </cell>
          <cell r="B83">
            <v>1018</v>
          </cell>
          <cell r="C83">
            <v>1013</v>
          </cell>
          <cell r="D83">
            <v>1003</v>
          </cell>
          <cell r="E83">
            <v>1015</v>
          </cell>
          <cell r="F83">
            <v>1004</v>
          </cell>
          <cell r="G83">
            <v>1021</v>
          </cell>
          <cell r="H83">
            <v>1011</v>
          </cell>
          <cell r="I83">
            <v>1023</v>
          </cell>
          <cell r="J83">
            <v>1002</v>
          </cell>
          <cell r="K83">
            <v>992</v>
          </cell>
          <cell r="L83">
            <v>983</v>
          </cell>
          <cell r="M83">
            <v>947</v>
          </cell>
          <cell r="N83">
            <v>933</v>
          </cell>
          <cell r="O83">
            <v>964</v>
          </cell>
        </row>
        <row r="84">
          <cell r="A84">
            <v>1081</v>
          </cell>
          <cell r="B84">
            <v>1592</v>
          </cell>
          <cell r="C84">
            <v>1584</v>
          </cell>
          <cell r="D84">
            <v>1589</v>
          </cell>
          <cell r="E84">
            <v>1598</v>
          </cell>
          <cell r="F84">
            <v>1616</v>
          </cell>
          <cell r="G84">
            <v>1607</v>
          </cell>
          <cell r="H84">
            <v>1566</v>
          </cell>
          <cell r="I84">
            <v>1564</v>
          </cell>
          <cell r="J84">
            <v>1637</v>
          </cell>
          <cell r="K84">
            <v>1685</v>
          </cell>
          <cell r="L84">
            <v>1680</v>
          </cell>
          <cell r="M84">
            <v>1679</v>
          </cell>
          <cell r="N84">
            <v>1693</v>
          </cell>
          <cell r="O84">
            <v>1706</v>
          </cell>
        </row>
        <row r="85">
          <cell r="A85">
            <v>1082</v>
          </cell>
          <cell r="B85">
            <v>23886</v>
          </cell>
          <cell r="C85">
            <v>23755</v>
          </cell>
          <cell r="D85">
            <v>23623</v>
          </cell>
          <cell r="E85">
            <v>23563</v>
          </cell>
          <cell r="F85">
            <v>23455</v>
          </cell>
          <cell r="G85">
            <v>23344</v>
          </cell>
          <cell r="H85">
            <v>23387</v>
          </cell>
          <cell r="I85">
            <v>23416</v>
          </cell>
          <cell r="J85">
            <v>24070</v>
          </cell>
          <cell r="K85">
            <v>24849</v>
          </cell>
          <cell r="L85">
            <v>25387</v>
          </cell>
          <cell r="M85">
            <v>25702</v>
          </cell>
          <cell r="N85">
            <v>25881</v>
          </cell>
          <cell r="O85">
            <v>26040</v>
          </cell>
        </row>
        <row r="86">
          <cell r="A86">
            <v>1083</v>
          </cell>
          <cell r="B86">
            <v>343</v>
          </cell>
          <cell r="C86">
            <v>342</v>
          </cell>
          <cell r="D86">
            <v>343</v>
          </cell>
          <cell r="E86">
            <v>366</v>
          </cell>
          <cell r="F86">
            <v>365</v>
          </cell>
          <cell r="G86">
            <v>371</v>
          </cell>
          <cell r="H86">
            <v>377</v>
          </cell>
          <cell r="I86">
            <v>376</v>
          </cell>
          <cell r="J86">
            <v>377</v>
          </cell>
          <cell r="K86">
            <v>370</v>
          </cell>
          <cell r="L86">
            <v>369</v>
          </cell>
          <cell r="M86">
            <v>367</v>
          </cell>
          <cell r="N86">
            <v>373</v>
          </cell>
          <cell r="O86">
            <v>371</v>
          </cell>
        </row>
        <row r="87">
          <cell r="A87">
            <v>1084</v>
          </cell>
          <cell r="B87">
            <v>582</v>
          </cell>
          <cell r="C87">
            <v>397</v>
          </cell>
          <cell r="D87">
            <v>263</v>
          </cell>
          <cell r="E87">
            <v>424</v>
          </cell>
          <cell r="F87">
            <v>528</v>
          </cell>
          <cell r="G87">
            <v>294</v>
          </cell>
          <cell r="H87">
            <v>211</v>
          </cell>
          <cell r="I87">
            <v>176</v>
          </cell>
          <cell r="J87">
            <v>183</v>
          </cell>
          <cell r="K87">
            <v>183</v>
          </cell>
          <cell r="L87">
            <v>206</v>
          </cell>
          <cell r="M87">
            <v>237</v>
          </cell>
          <cell r="N87">
            <v>257</v>
          </cell>
          <cell r="O87">
            <v>260</v>
          </cell>
        </row>
        <row r="88">
          <cell r="A88">
            <v>1085</v>
          </cell>
          <cell r="B88">
            <v>357</v>
          </cell>
          <cell r="C88">
            <v>338</v>
          </cell>
          <cell r="D88">
            <v>339</v>
          </cell>
          <cell r="E88">
            <v>351</v>
          </cell>
          <cell r="F88">
            <v>367</v>
          </cell>
          <cell r="G88">
            <v>387</v>
          </cell>
          <cell r="H88">
            <v>369</v>
          </cell>
          <cell r="I88">
            <v>385</v>
          </cell>
          <cell r="J88">
            <v>392</v>
          </cell>
          <cell r="K88">
            <v>388</v>
          </cell>
          <cell r="L88">
            <v>377</v>
          </cell>
          <cell r="M88">
            <v>378</v>
          </cell>
          <cell r="N88">
            <v>368</v>
          </cell>
          <cell r="O88">
            <v>358</v>
          </cell>
        </row>
        <row r="89">
          <cell r="A89">
            <v>1086</v>
          </cell>
          <cell r="B89">
            <v>18252</v>
          </cell>
          <cell r="C89">
            <v>18239</v>
          </cell>
          <cell r="D89">
            <v>18178</v>
          </cell>
          <cell r="E89">
            <v>18203</v>
          </cell>
          <cell r="F89">
            <v>18297</v>
          </cell>
          <cell r="G89">
            <v>18337</v>
          </cell>
          <cell r="H89">
            <v>18310</v>
          </cell>
          <cell r="I89">
            <v>18305</v>
          </cell>
          <cell r="J89">
            <v>18415</v>
          </cell>
          <cell r="K89">
            <v>18443</v>
          </cell>
          <cell r="L89">
            <v>18460</v>
          </cell>
          <cell r="M89">
            <v>18452</v>
          </cell>
          <cell r="N89">
            <v>18363</v>
          </cell>
          <cell r="O89">
            <v>18404</v>
          </cell>
        </row>
        <row r="90">
          <cell r="A90">
            <v>1087</v>
          </cell>
          <cell r="B90">
            <v>163</v>
          </cell>
          <cell r="C90">
            <v>162</v>
          </cell>
          <cell r="D90">
            <v>157</v>
          </cell>
          <cell r="E90">
            <v>171</v>
          </cell>
          <cell r="F90">
            <v>173</v>
          </cell>
          <cell r="G90">
            <v>178</v>
          </cell>
          <cell r="H90">
            <v>177</v>
          </cell>
          <cell r="I90">
            <v>185</v>
          </cell>
          <cell r="J90">
            <v>186</v>
          </cell>
          <cell r="K90">
            <v>190</v>
          </cell>
          <cell r="L90">
            <v>182</v>
          </cell>
          <cell r="M90">
            <v>196</v>
          </cell>
          <cell r="N90">
            <v>191</v>
          </cell>
          <cell r="O90">
            <v>205</v>
          </cell>
        </row>
        <row r="91">
          <cell r="A91">
            <v>1088</v>
          </cell>
          <cell r="B91">
            <v>1436</v>
          </cell>
          <cell r="C91">
            <v>1458</v>
          </cell>
          <cell r="D91">
            <v>1466</v>
          </cell>
          <cell r="E91">
            <v>1490</v>
          </cell>
          <cell r="F91">
            <v>1501</v>
          </cell>
          <cell r="G91">
            <v>1521</v>
          </cell>
          <cell r="H91">
            <v>1512</v>
          </cell>
          <cell r="I91">
            <v>1532</v>
          </cell>
          <cell r="J91">
            <v>1513</v>
          </cell>
          <cell r="K91">
            <v>1525</v>
          </cell>
          <cell r="L91">
            <v>1545</v>
          </cell>
          <cell r="M91">
            <v>1555</v>
          </cell>
          <cell r="N91">
            <v>1546</v>
          </cell>
          <cell r="O91">
            <v>1563</v>
          </cell>
        </row>
        <row r="92">
          <cell r="A92">
            <v>1089</v>
          </cell>
          <cell r="B92">
            <v>2831</v>
          </cell>
          <cell r="C92">
            <v>2877</v>
          </cell>
          <cell r="D92">
            <v>2885</v>
          </cell>
          <cell r="E92">
            <v>2900</v>
          </cell>
          <cell r="F92">
            <v>2887</v>
          </cell>
          <cell r="G92">
            <v>2968</v>
          </cell>
          <cell r="H92">
            <v>2968</v>
          </cell>
          <cell r="I92">
            <v>2977</v>
          </cell>
          <cell r="J92">
            <v>3079</v>
          </cell>
          <cell r="K92">
            <v>3170</v>
          </cell>
          <cell r="L92">
            <v>3145</v>
          </cell>
          <cell r="M92">
            <v>3121</v>
          </cell>
          <cell r="N92">
            <v>3065</v>
          </cell>
          <cell r="O92">
            <v>3125</v>
          </cell>
        </row>
        <row r="93">
          <cell r="A93">
            <v>1090</v>
          </cell>
          <cell r="B93">
            <v>46513</v>
          </cell>
          <cell r="C93">
            <v>46721</v>
          </cell>
          <cell r="D93">
            <v>46559</v>
          </cell>
          <cell r="E93">
            <v>46873</v>
          </cell>
          <cell r="F93">
            <v>48074</v>
          </cell>
          <cell r="G93">
            <v>48571</v>
          </cell>
          <cell r="H93">
            <v>48655</v>
          </cell>
          <cell r="I93">
            <v>48976</v>
          </cell>
          <cell r="J93">
            <v>49265</v>
          </cell>
          <cell r="K93">
            <v>49182</v>
          </cell>
          <cell r="L93">
            <v>49317</v>
          </cell>
          <cell r="M93">
            <v>49163</v>
          </cell>
          <cell r="N93">
            <v>48973</v>
          </cell>
          <cell r="O93">
            <v>49246</v>
          </cell>
        </row>
        <row r="94">
          <cell r="A94">
            <v>1091</v>
          </cell>
          <cell r="B94">
            <v>328</v>
          </cell>
          <cell r="C94">
            <v>328</v>
          </cell>
          <cell r="D94">
            <v>316</v>
          </cell>
          <cell r="E94">
            <v>333</v>
          </cell>
          <cell r="F94">
            <v>375</v>
          </cell>
          <cell r="G94">
            <v>358</v>
          </cell>
          <cell r="H94">
            <v>357</v>
          </cell>
          <cell r="I94">
            <v>333</v>
          </cell>
          <cell r="J94">
            <v>354</v>
          </cell>
          <cell r="K94">
            <v>353</v>
          </cell>
          <cell r="L94">
            <v>355</v>
          </cell>
          <cell r="M94">
            <v>360</v>
          </cell>
          <cell r="N94">
            <v>349</v>
          </cell>
          <cell r="O94">
            <v>336</v>
          </cell>
        </row>
        <row r="95">
          <cell r="A95">
            <v>1092</v>
          </cell>
          <cell r="B95">
            <v>626</v>
          </cell>
          <cell r="C95">
            <v>627</v>
          </cell>
          <cell r="D95">
            <v>637</v>
          </cell>
          <cell r="E95">
            <v>639</v>
          </cell>
          <cell r="F95">
            <v>625</v>
          </cell>
          <cell r="G95">
            <v>634</v>
          </cell>
          <cell r="H95">
            <v>619</v>
          </cell>
          <cell r="I95">
            <v>645</v>
          </cell>
          <cell r="J95">
            <v>648</v>
          </cell>
          <cell r="K95">
            <v>624</v>
          </cell>
          <cell r="L95">
            <v>621</v>
          </cell>
          <cell r="M95">
            <v>614</v>
          </cell>
          <cell r="N95">
            <v>600</v>
          </cell>
          <cell r="O95">
            <v>601</v>
          </cell>
        </row>
        <row r="96">
          <cell r="A96">
            <v>1093</v>
          </cell>
          <cell r="B96">
            <v>4449</v>
          </cell>
          <cell r="C96">
            <v>4394</v>
          </cell>
          <cell r="D96">
            <v>4383</v>
          </cell>
          <cell r="E96">
            <v>4368</v>
          </cell>
          <cell r="F96">
            <v>4456</v>
          </cell>
          <cell r="G96">
            <v>4499</v>
          </cell>
          <cell r="H96">
            <v>4519</v>
          </cell>
          <cell r="I96">
            <v>4571</v>
          </cell>
          <cell r="J96">
            <v>4638</v>
          </cell>
          <cell r="K96">
            <v>4619</v>
          </cell>
          <cell r="L96">
            <v>4629</v>
          </cell>
          <cell r="M96">
            <v>4622</v>
          </cell>
          <cell r="N96">
            <v>4667</v>
          </cell>
          <cell r="O96">
            <v>4648</v>
          </cell>
        </row>
        <row r="97">
          <cell r="A97">
            <v>1094</v>
          </cell>
          <cell r="B97">
            <v>3105</v>
          </cell>
          <cell r="C97">
            <v>3147</v>
          </cell>
          <cell r="D97">
            <v>3160</v>
          </cell>
          <cell r="E97">
            <v>3204</v>
          </cell>
          <cell r="F97">
            <v>3219</v>
          </cell>
          <cell r="G97">
            <v>3255</v>
          </cell>
          <cell r="H97">
            <v>3263</v>
          </cell>
          <cell r="I97">
            <v>3256</v>
          </cell>
          <cell r="J97">
            <v>3340</v>
          </cell>
          <cell r="K97">
            <v>3370</v>
          </cell>
          <cell r="L97">
            <v>3332</v>
          </cell>
          <cell r="M97">
            <v>3355</v>
          </cell>
          <cell r="N97">
            <v>3309</v>
          </cell>
          <cell r="O97">
            <v>3288</v>
          </cell>
        </row>
        <row r="98">
          <cell r="A98">
            <v>1095</v>
          </cell>
          <cell r="B98">
            <v>557</v>
          </cell>
          <cell r="C98">
            <v>552</v>
          </cell>
          <cell r="D98">
            <v>543</v>
          </cell>
          <cell r="E98">
            <v>551</v>
          </cell>
          <cell r="F98">
            <v>555</v>
          </cell>
          <cell r="G98">
            <v>555</v>
          </cell>
          <cell r="H98">
            <v>549</v>
          </cell>
          <cell r="I98">
            <v>560</v>
          </cell>
          <cell r="J98">
            <v>560</v>
          </cell>
          <cell r="K98">
            <v>561</v>
          </cell>
          <cell r="L98">
            <v>541</v>
          </cell>
          <cell r="M98">
            <v>523</v>
          </cell>
          <cell r="N98">
            <v>523</v>
          </cell>
          <cell r="O98">
            <v>526</v>
          </cell>
        </row>
        <row r="99">
          <cell r="A99">
            <v>1096</v>
          </cell>
          <cell r="B99">
            <v>930</v>
          </cell>
          <cell r="C99">
            <v>932</v>
          </cell>
          <cell r="D99">
            <v>923</v>
          </cell>
          <cell r="E99">
            <v>939</v>
          </cell>
          <cell r="F99">
            <v>967</v>
          </cell>
          <cell r="G99">
            <v>956</v>
          </cell>
          <cell r="H99">
            <v>1003</v>
          </cell>
          <cell r="I99">
            <v>1000</v>
          </cell>
          <cell r="J99">
            <v>1039</v>
          </cell>
          <cell r="K99">
            <v>1010</v>
          </cell>
          <cell r="L99">
            <v>979</v>
          </cell>
          <cell r="M99">
            <v>987</v>
          </cell>
          <cell r="N99">
            <v>1003</v>
          </cell>
          <cell r="O99">
            <v>1012</v>
          </cell>
        </row>
        <row r="100">
          <cell r="A100">
            <v>1097</v>
          </cell>
          <cell r="B100">
            <v>6707</v>
          </cell>
          <cell r="C100">
            <v>6774</v>
          </cell>
          <cell r="D100">
            <v>6821</v>
          </cell>
          <cell r="E100">
            <v>6975</v>
          </cell>
          <cell r="F100">
            <v>7117</v>
          </cell>
          <cell r="G100">
            <v>7330</v>
          </cell>
          <cell r="H100">
            <v>7490</v>
          </cell>
          <cell r="I100">
            <v>7565</v>
          </cell>
          <cell r="J100">
            <v>7715</v>
          </cell>
          <cell r="K100">
            <v>7816</v>
          </cell>
          <cell r="L100">
            <v>7792</v>
          </cell>
          <cell r="M100">
            <v>7813</v>
          </cell>
          <cell r="N100">
            <v>7793</v>
          </cell>
          <cell r="O100">
            <v>7854</v>
          </cell>
        </row>
        <row r="101">
          <cell r="A101">
            <v>1098</v>
          </cell>
          <cell r="B101">
            <v>10048</v>
          </cell>
          <cell r="C101">
            <v>10067</v>
          </cell>
          <cell r="D101">
            <v>9995</v>
          </cell>
          <cell r="E101">
            <v>10003</v>
          </cell>
          <cell r="F101">
            <v>10064</v>
          </cell>
          <cell r="G101">
            <v>10034</v>
          </cell>
          <cell r="H101">
            <v>10007</v>
          </cell>
          <cell r="I101">
            <v>9950</v>
          </cell>
          <cell r="J101">
            <v>10024</v>
          </cell>
          <cell r="K101">
            <v>10071</v>
          </cell>
          <cell r="L101">
            <v>10057</v>
          </cell>
          <cell r="M101">
            <v>10012</v>
          </cell>
          <cell r="N101">
            <v>10100</v>
          </cell>
          <cell r="O101">
            <v>10102</v>
          </cell>
        </row>
        <row r="102">
          <cell r="A102">
            <v>1099</v>
          </cell>
          <cell r="B102">
            <v>8219</v>
          </cell>
          <cell r="C102">
            <v>8230</v>
          </cell>
          <cell r="D102">
            <v>8228</v>
          </cell>
          <cell r="E102">
            <v>8213</v>
          </cell>
          <cell r="F102">
            <v>8216</v>
          </cell>
          <cell r="G102">
            <v>8172</v>
          </cell>
          <cell r="H102">
            <v>8160</v>
          </cell>
          <cell r="I102">
            <v>8182</v>
          </cell>
          <cell r="J102">
            <v>8310</v>
          </cell>
          <cell r="K102">
            <v>8286</v>
          </cell>
          <cell r="L102">
            <v>8355</v>
          </cell>
          <cell r="M102">
            <v>8359</v>
          </cell>
          <cell r="N102">
            <v>8432</v>
          </cell>
          <cell r="O102">
            <v>8522</v>
          </cell>
        </row>
        <row r="103">
          <cell r="A103">
            <v>1100</v>
          </cell>
          <cell r="B103">
            <v>291</v>
          </cell>
          <cell r="C103">
            <v>290</v>
          </cell>
          <cell r="D103">
            <v>283</v>
          </cell>
          <cell r="E103">
            <v>303</v>
          </cell>
          <cell r="F103">
            <v>306</v>
          </cell>
          <cell r="G103">
            <v>305</v>
          </cell>
          <cell r="H103">
            <v>295</v>
          </cell>
          <cell r="I103">
            <v>284</v>
          </cell>
          <cell r="J103">
            <v>283</v>
          </cell>
          <cell r="K103">
            <v>274</v>
          </cell>
          <cell r="L103">
            <v>262</v>
          </cell>
          <cell r="M103">
            <v>269</v>
          </cell>
          <cell r="N103">
            <v>267</v>
          </cell>
          <cell r="O103">
            <v>271</v>
          </cell>
        </row>
        <row r="104">
          <cell r="A104">
            <v>1101</v>
          </cell>
          <cell r="B104">
            <v>4237</v>
          </cell>
          <cell r="C104">
            <v>4281</v>
          </cell>
          <cell r="D104">
            <v>4315</v>
          </cell>
          <cell r="E104">
            <v>4379</v>
          </cell>
          <cell r="F104">
            <v>4444</v>
          </cell>
          <cell r="G104">
            <v>4574</v>
          </cell>
          <cell r="H104">
            <v>4780</v>
          </cell>
          <cell r="I104">
            <v>4837</v>
          </cell>
          <cell r="J104">
            <v>5037</v>
          </cell>
          <cell r="K104">
            <v>5117</v>
          </cell>
          <cell r="L104">
            <v>5186</v>
          </cell>
          <cell r="M104">
            <v>5265</v>
          </cell>
          <cell r="N104">
            <v>5243</v>
          </cell>
          <cell r="O104">
            <v>5232</v>
          </cell>
        </row>
        <row r="105">
          <cell r="A105">
            <v>1102</v>
          </cell>
          <cell r="B105">
            <v>2313</v>
          </cell>
          <cell r="C105">
            <v>2345</v>
          </cell>
          <cell r="D105">
            <v>2336</v>
          </cell>
          <cell r="E105">
            <v>2332</v>
          </cell>
          <cell r="F105">
            <v>2410</v>
          </cell>
          <cell r="G105">
            <v>2397</v>
          </cell>
          <cell r="H105">
            <v>2390</v>
          </cell>
          <cell r="I105">
            <v>2354</v>
          </cell>
          <cell r="J105">
            <v>2406</v>
          </cell>
          <cell r="K105">
            <v>2346</v>
          </cell>
          <cell r="L105">
            <v>2294</v>
          </cell>
          <cell r="M105">
            <v>2305</v>
          </cell>
          <cell r="N105">
            <v>2258</v>
          </cell>
          <cell r="O105">
            <v>2251</v>
          </cell>
        </row>
        <row r="106">
          <cell r="A106">
            <v>1103</v>
          </cell>
          <cell r="B106">
            <v>635</v>
          </cell>
          <cell r="C106">
            <v>625</v>
          </cell>
          <cell r="D106">
            <v>609</v>
          </cell>
          <cell r="E106">
            <v>612</v>
          </cell>
          <cell r="F106">
            <v>601</v>
          </cell>
          <cell r="G106">
            <v>606</v>
          </cell>
          <cell r="H106">
            <v>597</v>
          </cell>
          <cell r="I106">
            <v>594</v>
          </cell>
          <cell r="J106">
            <v>581</v>
          </cell>
          <cell r="K106">
            <v>566</v>
          </cell>
          <cell r="L106">
            <v>560</v>
          </cell>
          <cell r="M106">
            <v>559</v>
          </cell>
          <cell r="N106">
            <v>550</v>
          </cell>
          <cell r="O106">
            <v>565</v>
          </cell>
        </row>
        <row r="107">
          <cell r="A107">
            <v>1104</v>
          </cell>
          <cell r="B107">
            <v>2571</v>
          </cell>
          <cell r="C107">
            <v>2555</v>
          </cell>
          <cell r="D107">
            <v>2545</v>
          </cell>
          <cell r="E107">
            <v>2571</v>
          </cell>
          <cell r="F107">
            <v>2644</v>
          </cell>
          <cell r="G107">
            <v>2644</v>
          </cell>
          <cell r="H107">
            <v>2673</v>
          </cell>
          <cell r="I107">
            <v>2671</v>
          </cell>
          <cell r="J107">
            <v>2716</v>
          </cell>
          <cell r="K107">
            <v>2733</v>
          </cell>
          <cell r="L107">
            <v>2738</v>
          </cell>
          <cell r="M107">
            <v>2710</v>
          </cell>
          <cell r="N107">
            <v>2686</v>
          </cell>
          <cell r="O107">
            <v>2686</v>
          </cell>
        </row>
        <row r="108">
          <cell r="A108">
            <v>1105</v>
          </cell>
          <cell r="B108">
            <v>881</v>
          </cell>
          <cell r="C108">
            <v>880</v>
          </cell>
          <cell r="D108">
            <v>864</v>
          </cell>
          <cell r="E108">
            <v>900</v>
          </cell>
          <cell r="F108">
            <v>876</v>
          </cell>
          <cell r="G108">
            <v>877</v>
          </cell>
          <cell r="H108">
            <v>894</v>
          </cell>
          <cell r="I108">
            <v>865</v>
          </cell>
          <cell r="J108">
            <v>858</v>
          </cell>
          <cell r="K108">
            <v>874</v>
          </cell>
          <cell r="L108">
            <v>883</v>
          </cell>
          <cell r="M108">
            <v>847</v>
          </cell>
          <cell r="N108">
            <v>836</v>
          </cell>
          <cell r="O108">
            <v>825</v>
          </cell>
        </row>
        <row r="109">
          <cell r="A109">
            <v>1106</v>
          </cell>
          <cell r="B109">
            <v>2142</v>
          </cell>
          <cell r="C109">
            <v>2146</v>
          </cell>
          <cell r="D109">
            <v>2174</v>
          </cell>
          <cell r="E109">
            <v>2155</v>
          </cell>
          <cell r="F109">
            <v>2138</v>
          </cell>
          <cell r="G109">
            <v>2189</v>
          </cell>
          <cell r="H109">
            <v>2219</v>
          </cell>
          <cell r="I109">
            <v>2196</v>
          </cell>
          <cell r="J109">
            <v>2262</v>
          </cell>
          <cell r="K109">
            <v>2280</v>
          </cell>
          <cell r="L109">
            <v>2308</v>
          </cell>
          <cell r="M109">
            <v>2350</v>
          </cell>
          <cell r="N109">
            <v>2344</v>
          </cell>
          <cell r="O109">
            <v>2376</v>
          </cell>
        </row>
        <row r="110">
          <cell r="A110">
            <v>1107</v>
          </cell>
          <cell r="B110">
            <v>3812</v>
          </cell>
          <cell r="C110">
            <v>3772</v>
          </cell>
          <cell r="D110">
            <v>3711</v>
          </cell>
          <cell r="E110">
            <v>3697</v>
          </cell>
          <cell r="F110">
            <v>3739</v>
          </cell>
          <cell r="G110">
            <v>3728</v>
          </cell>
          <cell r="H110">
            <v>3706</v>
          </cell>
          <cell r="I110">
            <v>3713</v>
          </cell>
          <cell r="J110">
            <v>3716</v>
          </cell>
          <cell r="K110">
            <v>3701</v>
          </cell>
          <cell r="L110">
            <v>3624</v>
          </cell>
          <cell r="M110">
            <v>3622</v>
          </cell>
          <cell r="N110">
            <v>3600</v>
          </cell>
          <cell r="O110">
            <v>3546</v>
          </cell>
        </row>
        <row r="111">
          <cell r="A111">
            <v>1108</v>
          </cell>
          <cell r="B111">
            <v>291</v>
          </cell>
          <cell r="C111">
            <v>291</v>
          </cell>
          <cell r="D111">
            <v>286</v>
          </cell>
          <cell r="E111">
            <v>290</v>
          </cell>
          <cell r="F111">
            <v>280</v>
          </cell>
          <cell r="G111">
            <v>293</v>
          </cell>
          <cell r="H111">
            <v>289</v>
          </cell>
          <cell r="I111">
            <v>291</v>
          </cell>
          <cell r="J111">
            <v>298</v>
          </cell>
          <cell r="K111">
            <v>295</v>
          </cell>
          <cell r="L111">
            <v>281</v>
          </cell>
          <cell r="M111">
            <v>273</v>
          </cell>
          <cell r="N111">
            <v>270</v>
          </cell>
          <cell r="O111">
            <v>266</v>
          </cell>
        </row>
        <row r="112">
          <cell r="A112">
            <v>1109</v>
          </cell>
          <cell r="B112">
            <v>1577</v>
          </cell>
          <cell r="C112">
            <v>1598</v>
          </cell>
          <cell r="D112">
            <v>1622</v>
          </cell>
          <cell r="E112">
            <v>1609</v>
          </cell>
          <cell r="F112">
            <v>1654</v>
          </cell>
          <cell r="G112">
            <v>1650</v>
          </cell>
          <cell r="H112">
            <v>1648</v>
          </cell>
          <cell r="I112">
            <v>1635</v>
          </cell>
          <cell r="J112">
            <v>1676</v>
          </cell>
          <cell r="K112">
            <v>1720</v>
          </cell>
          <cell r="L112">
            <v>1728</v>
          </cell>
          <cell r="M112">
            <v>1721</v>
          </cell>
          <cell r="N112">
            <v>1731</v>
          </cell>
          <cell r="O112">
            <v>1720</v>
          </cell>
        </row>
        <row r="113">
          <cell r="A113">
            <v>1110</v>
          </cell>
          <cell r="B113">
            <v>2756</v>
          </cell>
          <cell r="C113">
            <v>2711</v>
          </cell>
          <cell r="D113">
            <v>2715</v>
          </cell>
          <cell r="E113">
            <v>2752</v>
          </cell>
          <cell r="F113">
            <v>2791</v>
          </cell>
          <cell r="G113">
            <v>2812</v>
          </cell>
          <cell r="H113">
            <v>2852</v>
          </cell>
          <cell r="I113">
            <v>2855</v>
          </cell>
          <cell r="J113">
            <v>2864</v>
          </cell>
          <cell r="K113">
            <v>2880</v>
          </cell>
          <cell r="L113">
            <v>2844</v>
          </cell>
          <cell r="M113">
            <v>2820</v>
          </cell>
          <cell r="N113">
            <v>2842</v>
          </cell>
          <cell r="O113">
            <v>2889</v>
          </cell>
        </row>
        <row r="114">
          <cell r="A114">
            <v>1111</v>
          </cell>
          <cell r="B114">
            <v>536</v>
          </cell>
          <cell r="C114">
            <v>558</v>
          </cell>
          <cell r="D114">
            <v>539</v>
          </cell>
          <cell r="E114">
            <v>554</v>
          </cell>
          <cell r="F114">
            <v>542</v>
          </cell>
          <cell r="G114">
            <v>521</v>
          </cell>
          <cell r="H114">
            <v>538</v>
          </cell>
          <cell r="I114">
            <v>552</v>
          </cell>
          <cell r="J114">
            <v>562</v>
          </cell>
          <cell r="K114">
            <v>567</v>
          </cell>
          <cell r="L114">
            <v>565</v>
          </cell>
          <cell r="M114">
            <v>560</v>
          </cell>
          <cell r="N114">
            <v>559</v>
          </cell>
          <cell r="O114">
            <v>578</v>
          </cell>
        </row>
        <row r="115">
          <cell r="A115">
            <v>1112</v>
          </cell>
          <cell r="B115">
            <v>8866</v>
          </cell>
          <cell r="C115">
            <v>8881</v>
          </cell>
          <cell r="D115">
            <v>9039</v>
          </cell>
          <cell r="E115">
            <v>9111</v>
          </cell>
          <cell r="F115">
            <v>9280</v>
          </cell>
          <cell r="G115">
            <v>9344</v>
          </cell>
          <cell r="H115">
            <v>9346</v>
          </cell>
          <cell r="I115">
            <v>9419</v>
          </cell>
          <cell r="J115">
            <v>9522</v>
          </cell>
          <cell r="K115">
            <v>9521</v>
          </cell>
          <cell r="L115">
            <v>9432</v>
          </cell>
          <cell r="M115">
            <v>9469</v>
          </cell>
          <cell r="N115">
            <v>9537</v>
          </cell>
          <cell r="O115">
            <v>9501</v>
          </cell>
        </row>
        <row r="116">
          <cell r="A116">
            <v>1113</v>
          </cell>
          <cell r="B116">
            <v>1298</v>
          </cell>
          <cell r="C116">
            <v>1278</v>
          </cell>
          <cell r="D116">
            <v>1277</v>
          </cell>
          <cell r="E116">
            <v>1247</v>
          </cell>
          <cell r="F116">
            <v>1275</v>
          </cell>
          <cell r="G116">
            <v>1306</v>
          </cell>
          <cell r="H116">
            <v>1292</v>
          </cell>
          <cell r="I116">
            <v>1302</v>
          </cell>
          <cell r="J116">
            <v>1320</v>
          </cell>
          <cell r="K116">
            <v>1293</v>
          </cell>
          <cell r="L116">
            <v>1283</v>
          </cell>
          <cell r="M116">
            <v>1260</v>
          </cell>
          <cell r="N116">
            <v>1248</v>
          </cell>
          <cell r="O116">
            <v>1239</v>
          </cell>
        </row>
        <row r="117">
          <cell r="A117">
            <v>1114</v>
          </cell>
          <cell r="B117">
            <v>703</v>
          </cell>
          <cell r="C117">
            <v>694</v>
          </cell>
          <cell r="D117">
            <v>692</v>
          </cell>
          <cell r="E117">
            <v>681</v>
          </cell>
          <cell r="F117">
            <v>698</v>
          </cell>
          <cell r="G117">
            <v>689</v>
          </cell>
          <cell r="H117">
            <v>676</v>
          </cell>
          <cell r="I117">
            <v>668</v>
          </cell>
          <cell r="J117">
            <v>661</v>
          </cell>
          <cell r="K117">
            <v>657</v>
          </cell>
          <cell r="L117">
            <v>661</v>
          </cell>
          <cell r="M117">
            <v>662</v>
          </cell>
          <cell r="N117">
            <v>657</v>
          </cell>
          <cell r="O117">
            <v>646</v>
          </cell>
        </row>
        <row r="118">
          <cell r="A118">
            <v>1115</v>
          </cell>
          <cell r="B118">
            <v>14320</v>
          </cell>
          <cell r="C118">
            <v>14429</v>
          </cell>
          <cell r="D118">
            <v>14525</v>
          </cell>
          <cell r="E118">
            <v>14584</v>
          </cell>
          <cell r="F118">
            <v>14798</v>
          </cell>
          <cell r="G118">
            <v>15037</v>
          </cell>
          <cell r="H118">
            <v>15237</v>
          </cell>
          <cell r="I118">
            <v>15433</v>
          </cell>
          <cell r="J118">
            <v>15790</v>
          </cell>
          <cell r="K118">
            <v>16082</v>
          </cell>
          <cell r="L118">
            <v>16223</v>
          </cell>
          <cell r="M118">
            <v>16302</v>
          </cell>
          <cell r="N118">
            <v>16268</v>
          </cell>
          <cell r="O118">
            <v>16255</v>
          </cell>
        </row>
        <row r="119">
          <cell r="A119">
            <v>1116</v>
          </cell>
          <cell r="B119">
            <v>2124</v>
          </cell>
          <cell r="C119">
            <v>2141</v>
          </cell>
          <cell r="D119">
            <v>2193</v>
          </cell>
          <cell r="E119">
            <v>2224</v>
          </cell>
          <cell r="F119">
            <v>2286</v>
          </cell>
          <cell r="G119">
            <v>2412</v>
          </cell>
          <cell r="H119">
            <v>2546</v>
          </cell>
          <cell r="I119">
            <v>2711</v>
          </cell>
          <cell r="J119">
            <v>2959</v>
          </cell>
          <cell r="K119">
            <v>3153</v>
          </cell>
          <cell r="L119">
            <v>3308</v>
          </cell>
          <cell r="M119">
            <v>3509</v>
          </cell>
          <cell r="N119">
            <v>3644</v>
          </cell>
          <cell r="O119">
            <v>3770</v>
          </cell>
        </row>
        <row r="120">
          <cell r="A120">
            <v>1117</v>
          </cell>
          <cell r="B120">
            <v>674</v>
          </cell>
          <cell r="C120">
            <v>689</v>
          </cell>
          <cell r="D120">
            <v>681</v>
          </cell>
          <cell r="E120">
            <v>730</v>
          </cell>
          <cell r="F120">
            <v>754</v>
          </cell>
          <cell r="G120">
            <v>743</v>
          </cell>
          <cell r="H120">
            <v>752</v>
          </cell>
          <cell r="I120">
            <v>758</v>
          </cell>
          <cell r="J120">
            <v>738</v>
          </cell>
          <cell r="K120">
            <v>735</v>
          </cell>
          <cell r="L120">
            <v>746</v>
          </cell>
          <cell r="M120">
            <v>737</v>
          </cell>
          <cell r="N120">
            <v>712</v>
          </cell>
          <cell r="O120">
            <v>699</v>
          </cell>
        </row>
        <row r="121">
          <cell r="A121">
            <v>1118</v>
          </cell>
          <cell r="B121">
            <v>224</v>
          </cell>
          <cell r="C121">
            <v>222</v>
          </cell>
          <cell r="D121">
            <v>216</v>
          </cell>
          <cell r="E121">
            <v>224</v>
          </cell>
          <cell r="F121">
            <v>224</v>
          </cell>
          <cell r="G121">
            <v>218</v>
          </cell>
          <cell r="H121">
            <v>214</v>
          </cell>
          <cell r="I121">
            <v>204</v>
          </cell>
          <cell r="J121">
            <v>204</v>
          </cell>
          <cell r="K121">
            <v>198</v>
          </cell>
          <cell r="L121">
            <v>190</v>
          </cell>
          <cell r="M121">
            <v>195</v>
          </cell>
          <cell r="N121">
            <v>191</v>
          </cell>
          <cell r="O121">
            <v>195</v>
          </cell>
        </row>
        <row r="122">
          <cell r="A122">
            <v>1119</v>
          </cell>
          <cell r="B122">
            <v>939</v>
          </cell>
          <cell r="C122">
            <v>956</v>
          </cell>
          <cell r="D122">
            <v>978</v>
          </cell>
          <cell r="E122">
            <v>1008</v>
          </cell>
          <cell r="F122">
            <v>998</v>
          </cell>
          <cell r="G122">
            <v>1011</v>
          </cell>
          <cell r="H122">
            <v>994</v>
          </cell>
          <cell r="I122">
            <v>1008</v>
          </cell>
          <cell r="J122">
            <v>1025</v>
          </cell>
          <cell r="K122">
            <v>1058</v>
          </cell>
          <cell r="L122">
            <v>1043</v>
          </cell>
          <cell r="M122">
            <v>1048</v>
          </cell>
          <cell r="N122">
            <v>1029</v>
          </cell>
          <cell r="O122">
            <v>1031</v>
          </cell>
        </row>
        <row r="123">
          <cell r="A123">
            <v>1120</v>
          </cell>
          <cell r="B123">
            <v>39480</v>
          </cell>
          <cell r="C123">
            <v>39142</v>
          </cell>
          <cell r="D123">
            <v>38646</v>
          </cell>
          <cell r="E123">
            <v>38358</v>
          </cell>
          <cell r="F123">
            <v>38031</v>
          </cell>
          <cell r="G123">
            <v>37663</v>
          </cell>
          <cell r="H123">
            <v>37316</v>
          </cell>
          <cell r="I123">
            <v>36874</v>
          </cell>
          <cell r="J123">
            <v>37036</v>
          </cell>
          <cell r="K123">
            <v>37155</v>
          </cell>
          <cell r="L123">
            <v>37021</v>
          </cell>
          <cell r="M123">
            <v>37250</v>
          </cell>
          <cell r="N123">
            <v>37210</v>
          </cell>
          <cell r="O123">
            <v>37804</v>
          </cell>
        </row>
        <row r="124">
          <cell r="A124">
            <v>1121</v>
          </cell>
          <cell r="B124">
            <v>67</v>
          </cell>
          <cell r="C124">
            <v>65</v>
          </cell>
          <cell r="D124">
            <v>61</v>
          </cell>
          <cell r="E124">
            <v>71</v>
          </cell>
          <cell r="F124">
            <v>69</v>
          </cell>
          <cell r="G124">
            <v>58</v>
          </cell>
          <cell r="H124">
            <v>56</v>
          </cell>
          <cell r="I124">
            <v>53</v>
          </cell>
          <cell r="J124">
            <v>55</v>
          </cell>
          <cell r="K124">
            <v>54</v>
          </cell>
          <cell r="L124">
            <v>50</v>
          </cell>
          <cell r="M124">
            <v>47</v>
          </cell>
          <cell r="N124">
            <v>48</v>
          </cell>
          <cell r="O124">
            <v>45</v>
          </cell>
        </row>
        <row r="125">
          <cell r="A125">
            <v>1122</v>
          </cell>
          <cell r="B125">
            <v>659</v>
          </cell>
          <cell r="C125">
            <v>645</v>
          </cell>
          <cell r="D125">
            <v>661</v>
          </cell>
          <cell r="E125">
            <v>654</v>
          </cell>
          <cell r="F125">
            <v>662</v>
          </cell>
          <cell r="G125">
            <v>683</v>
          </cell>
          <cell r="H125">
            <v>701</v>
          </cell>
          <cell r="I125">
            <v>720</v>
          </cell>
          <cell r="J125">
            <v>746</v>
          </cell>
          <cell r="K125">
            <v>750</v>
          </cell>
          <cell r="L125">
            <v>735</v>
          </cell>
          <cell r="M125">
            <v>743</v>
          </cell>
          <cell r="N125">
            <v>737</v>
          </cell>
          <cell r="O125">
            <v>756</v>
          </cell>
        </row>
        <row r="126">
          <cell r="A126">
            <v>1123</v>
          </cell>
          <cell r="B126">
            <v>407</v>
          </cell>
          <cell r="C126">
            <v>391</v>
          </cell>
          <cell r="D126">
            <v>397</v>
          </cell>
          <cell r="E126">
            <v>426</v>
          </cell>
          <cell r="F126">
            <v>415</v>
          </cell>
          <cell r="G126">
            <v>417</v>
          </cell>
          <cell r="H126">
            <v>400</v>
          </cell>
          <cell r="I126">
            <v>395</v>
          </cell>
          <cell r="J126">
            <v>396</v>
          </cell>
          <cell r="K126">
            <v>392</v>
          </cell>
          <cell r="L126">
            <v>402</v>
          </cell>
          <cell r="M126">
            <v>393</v>
          </cell>
          <cell r="N126">
            <v>392</v>
          </cell>
          <cell r="O126">
            <v>395</v>
          </cell>
        </row>
        <row r="127">
          <cell r="A127">
            <v>1124</v>
          </cell>
          <cell r="B127">
            <v>419</v>
          </cell>
          <cell r="C127">
            <v>401</v>
          </cell>
          <cell r="D127">
            <v>403</v>
          </cell>
          <cell r="E127">
            <v>386</v>
          </cell>
          <cell r="F127">
            <v>396</v>
          </cell>
          <cell r="G127">
            <v>420</v>
          </cell>
          <cell r="H127">
            <v>421</v>
          </cell>
          <cell r="I127">
            <v>430</v>
          </cell>
          <cell r="J127">
            <v>441</v>
          </cell>
          <cell r="K127">
            <v>427</v>
          </cell>
          <cell r="L127">
            <v>419</v>
          </cell>
          <cell r="M127">
            <v>424</v>
          </cell>
          <cell r="N127">
            <v>434</v>
          </cell>
          <cell r="O127">
            <v>429</v>
          </cell>
        </row>
        <row r="128">
          <cell r="A128">
            <v>1125</v>
          </cell>
          <cell r="B128">
            <v>23804</v>
          </cell>
          <cell r="C128">
            <v>23646</v>
          </cell>
          <cell r="D128">
            <v>23521</v>
          </cell>
          <cell r="E128">
            <v>23506</v>
          </cell>
          <cell r="F128">
            <v>23669</v>
          </cell>
          <cell r="G128">
            <v>23691</v>
          </cell>
          <cell r="H128">
            <v>23828</v>
          </cell>
          <cell r="I128">
            <v>23719</v>
          </cell>
          <cell r="J128">
            <v>23847</v>
          </cell>
          <cell r="K128">
            <v>24015</v>
          </cell>
          <cell r="L128">
            <v>23816</v>
          </cell>
          <cell r="M128">
            <v>23707</v>
          </cell>
          <cell r="N128">
            <v>23640</v>
          </cell>
          <cell r="O128">
            <v>23632</v>
          </cell>
        </row>
        <row r="129">
          <cell r="A129">
            <v>1126</v>
          </cell>
          <cell r="B129">
            <v>1309</v>
          </cell>
          <cell r="C129">
            <v>1328</v>
          </cell>
          <cell r="D129">
            <v>1328</v>
          </cell>
          <cell r="E129">
            <v>1411</v>
          </cell>
          <cell r="F129">
            <v>1389</v>
          </cell>
          <cell r="G129">
            <v>1453</v>
          </cell>
          <cell r="H129">
            <v>1519</v>
          </cell>
          <cell r="I129">
            <v>1581</v>
          </cell>
          <cell r="J129">
            <v>1660</v>
          </cell>
          <cell r="K129">
            <v>1714</v>
          </cell>
          <cell r="L129">
            <v>1781</v>
          </cell>
          <cell r="M129">
            <v>1794</v>
          </cell>
          <cell r="N129">
            <v>1778</v>
          </cell>
          <cell r="O129">
            <v>1782</v>
          </cell>
        </row>
        <row r="130">
          <cell r="A130">
            <v>1127</v>
          </cell>
          <cell r="B130">
            <v>6473</v>
          </cell>
          <cell r="C130">
            <v>6500</v>
          </cell>
          <cell r="D130">
            <v>6459</v>
          </cell>
          <cell r="E130">
            <v>6496</v>
          </cell>
          <cell r="F130">
            <v>6561</v>
          </cell>
          <cell r="G130">
            <v>6815</v>
          </cell>
          <cell r="H130">
            <v>7006</v>
          </cell>
          <cell r="I130">
            <v>7216</v>
          </cell>
          <cell r="J130">
            <v>7441</v>
          </cell>
          <cell r="K130">
            <v>7635</v>
          </cell>
          <cell r="L130">
            <v>8114</v>
          </cell>
          <cell r="M130">
            <v>8431</v>
          </cell>
          <cell r="N130">
            <v>8640</v>
          </cell>
          <cell r="O130">
            <v>8812</v>
          </cell>
        </row>
        <row r="131">
          <cell r="A131">
            <v>1128</v>
          </cell>
          <cell r="B131">
            <v>5097</v>
          </cell>
          <cell r="C131">
            <v>5110</v>
          </cell>
          <cell r="D131">
            <v>5140</v>
          </cell>
          <cell r="E131">
            <v>5161</v>
          </cell>
          <cell r="F131">
            <v>5265</v>
          </cell>
          <cell r="G131">
            <v>5261</v>
          </cell>
          <cell r="H131">
            <v>5218</v>
          </cell>
          <cell r="I131">
            <v>5142</v>
          </cell>
          <cell r="J131">
            <v>5268</v>
          </cell>
          <cell r="K131">
            <v>5284</v>
          </cell>
          <cell r="L131">
            <v>5206</v>
          </cell>
          <cell r="M131">
            <v>5182</v>
          </cell>
          <cell r="N131">
            <v>5158</v>
          </cell>
          <cell r="O131">
            <v>5157</v>
          </cell>
        </row>
        <row r="132">
          <cell r="A132">
            <v>1129</v>
          </cell>
          <cell r="B132">
            <v>1370</v>
          </cell>
          <cell r="C132">
            <v>1379</v>
          </cell>
          <cell r="D132">
            <v>1383</v>
          </cell>
          <cell r="E132">
            <v>1426</v>
          </cell>
          <cell r="F132">
            <v>1402</v>
          </cell>
          <cell r="G132">
            <v>1411</v>
          </cell>
          <cell r="H132">
            <v>1416</v>
          </cell>
          <cell r="I132">
            <v>1468</v>
          </cell>
          <cell r="J132">
            <v>1512</v>
          </cell>
          <cell r="K132">
            <v>1541</v>
          </cell>
          <cell r="L132">
            <v>1520</v>
          </cell>
          <cell r="M132">
            <v>1494</v>
          </cell>
          <cell r="N132">
            <v>1484</v>
          </cell>
          <cell r="O132">
            <v>1464</v>
          </cell>
        </row>
        <row r="133">
          <cell r="A133">
            <v>1130</v>
          </cell>
          <cell r="B133">
            <v>12078</v>
          </cell>
          <cell r="C133">
            <v>12007</v>
          </cell>
          <cell r="D133">
            <v>11928</v>
          </cell>
          <cell r="E133">
            <v>11965</v>
          </cell>
          <cell r="F133">
            <v>12106</v>
          </cell>
          <cell r="G133">
            <v>12252</v>
          </cell>
          <cell r="H133">
            <v>12570</v>
          </cell>
          <cell r="I133">
            <v>13034</v>
          </cell>
          <cell r="J133">
            <v>13934</v>
          </cell>
          <cell r="K133">
            <v>14470</v>
          </cell>
          <cell r="L133">
            <v>14859</v>
          </cell>
          <cell r="M133">
            <v>15249</v>
          </cell>
          <cell r="N133">
            <v>15550</v>
          </cell>
          <cell r="O133">
            <v>15885</v>
          </cell>
        </row>
        <row r="134">
          <cell r="A134">
            <v>1131</v>
          </cell>
          <cell r="B134">
            <v>225</v>
          </cell>
          <cell r="C134">
            <v>223</v>
          </cell>
          <cell r="D134">
            <v>215</v>
          </cell>
          <cell r="E134">
            <v>219</v>
          </cell>
          <cell r="F134">
            <v>210</v>
          </cell>
          <cell r="G134">
            <v>209</v>
          </cell>
          <cell r="H134">
            <v>216</v>
          </cell>
          <cell r="I134">
            <v>207</v>
          </cell>
          <cell r="J134">
            <v>195</v>
          </cell>
          <cell r="K134">
            <v>191</v>
          </cell>
          <cell r="L134">
            <v>188</v>
          </cell>
          <cell r="M134">
            <v>187</v>
          </cell>
          <cell r="N134">
            <v>189</v>
          </cell>
          <cell r="O134">
            <v>183</v>
          </cell>
        </row>
        <row r="135">
          <cell r="A135">
            <v>1132</v>
          </cell>
          <cell r="B135">
            <v>1944</v>
          </cell>
          <cell r="C135">
            <v>1948</v>
          </cell>
          <cell r="D135">
            <v>1951</v>
          </cell>
          <cell r="E135">
            <v>1935</v>
          </cell>
          <cell r="F135">
            <v>1970</v>
          </cell>
          <cell r="G135">
            <v>1995</v>
          </cell>
          <cell r="H135">
            <v>1991</v>
          </cell>
          <cell r="I135">
            <v>2020</v>
          </cell>
          <cell r="J135">
            <v>2047</v>
          </cell>
          <cell r="K135">
            <v>2035</v>
          </cell>
          <cell r="L135">
            <v>2020</v>
          </cell>
          <cell r="M135">
            <v>1977</v>
          </cell>
          <cell r="N135">
            <v>1980</v>
          </cell>
          <cell r="O135">
            <v>1975</v>
          </cell>
        </row>
        <row r="136">
          <cell r="A136">
            <v>1133</v>
          </cell>
          <cell r="B136">
            <v>511</v>
          </cell>
          <cell r="C136">
            <v>484</v>
          </cell>
          <cell r="D136">
            <v>484</v>
          </cell>
          <cell r="E136">
            <v>485</v>
          </cell>
          <cell r="F136">
            <v>465</v>
          </cell>
          <cell r="G136">
            <v>488</v>
          </cell>
          <cell r="H136">
            <v>487</v>
          </cell>
          <cell r="I136">
            <v>470</v>
          </cell>
          <cell r="J136">
            <v>470</v>
          </cell>
          <cell r="K136">
            <v>465</v>
          </cell>
          <cell r="L136">
            <v>459</v>
          </cell>
          <cell r="M136">
            <v>447</v>
          </cell>
          <cell r="N136">
            <v>443</v>
          </cell>
          <cell r="O136">
            <v>460</v>
          </cell>
        </row>
        <row r="137">
          <cell r="A137">
            <v>1134</v>
          </cell>
          <cell r="B137">
            <v>1823</v>
          </cell>
          <cell r="C137">
            <v>1810</v>
          </cell>
          <cell r="D137">
            <v>1801</v>
          </cell>
          <cell r="E137">
            <v>1771</v>
          </cell>
          <cell r="F137">
            <v>1751</v>
          </cell>
          <cell r="G137">
            <v>1719</v>
          </cell>
          <cell r="H137">
            <v>1697</v>
          </cell>
          <cell r="I137">
            <v>1690</v>
          </cell>
          <cell r="J137">
            <v>1703</v>
          </cell>
          <cell r="K137">
            <v>1686</v>
          </cell>
          <cell r="L137">
            <v>1658</v>
          </cell>
          <cell r="M137">
            <v>1623</v>
          </cell>
          <cell r="N137">
            <v>1592</v>
          </cell>
          <cell r="O137">
            <v>1587</v>
          </cell>
        </row>
        <row r="138">
          <cell r="A138">
            <v>1135</v>
          </cell>
          <cell r="B138">
            <v>1509</v>
          </cell>
          <cell r="C138">
            <v>1514</v>
          </cell>
          <cell r="D138">
            <v>1499</v>
          </cell>
          <cell r="E138">
            <v>1509</v>
          </cell>
          <cell r="F138">
            <v>1554</v>
          </cell>
          <cell r="G138">
            <v>1562</v>
          </cell>
          <cell r="H138">
            <v>1593</v>
          </cell>
          <cell r="I138">
            <v>1615</v>
          </cell>
          <cell r="J138">
            <v>1609</v>
          </cell>
          <cell r="K138">
            <v>1643</v>
          </cell>
          <cell r="L138">
            <v>1651</v>
          </cell>
          <cell r="M138">
            <v>1698</v>
          </cell>
          <cell r="N138">
            <v>1694</v>
          </cell>
          <cell r="O138">
            <v>1726</v>
          </cell>
        </row>
        <row r="139">
          <cell r="A139">
            <v>1136</v>
          </cell>
          <cell r="B139">
            <v>996</v>
          </cell>
          <cell r="C139">
            <v>986</v>
          </cell>
          <cell r="D139">
            <v>1005</v>
          </cell>
          <cell r="E139">
            <v>992</v>
          </cell>
          <cell r="F139">
            <v>1035</v>
          </cell>
          <cell r="G139">
            <v>1058</v>
          </cell>
          <cell r="H139">
            <v>1035</v>
          </cell>
          <cell r="I139">
            <v>1044</v>
          </cell>
          <cell r="J139">
            <v>1044</v>
          </cell>
          <cell r="K139">
            <v>1060</v>
          </cell>
          <cell r="L139">
            <v>1052</v>
          </cell>
          <cell r="M139">
            <v>1039</v>
          </cell>
          <cell r="N139">
            <v>1059</v>
          </cell>
          <cell r="O139">
            <v>1055</v>
          </cell>
        </row>
        <row r="140">
          <cell r="A140">
            <v>1137</v>
          </cell>
          <cell r="B140">
            <v>1019</v>
          </cell>
          <cell r="C140">
            <v>1005</v>
          </cell>
          <cell r="D140">
            <v>998</v>
          </cell>
          <cell r="E140">
            <v>1010</v>
          </cell>
          <cell r="F140">
            <v>1045</v>
          </cell>
          <cell r="G140">
            <v>1070</v>
          </cell>
          <cell r="H140">
            <v>1054</v>
          </cell>
          <cell r="I140">
            <v>1070</v>
          </cell>
          <cell r="J140">
            <v>1085</v>
          </cell>
          <cell r="K140">
            <v>1085</v>
          </cell>
          <cell r="L140">
            <v>1102</v>
          </cell>
          <cell r="M140">
            <v>1118</v>
          </cell>
          <cell r="N140">
            <v>1134</v>
          </cell>
          <cell r="O140">
            <v>1165</v>
          </cell>
        </row>
        <row r="141">
          <cell r="A141">
            <v>1138</v>
          </cell>
          <cell r="B141">
            <v>361</v>
          </cell>
          <cell r="C141">
            <v>349</v>
          </cell>
          <cell r="D141">
            <v>334</v>
          </cell>
          <cell r="E141">
            <v>333</v>
          </cell>
          <cell r="F141">
            <v>336</v>
          </cell>
          <cell r="G141">
            <v>389</v>
          </cell>
          <cell r="H141">
            <v>402</v>
          </cell>
          <cell r="I141">
            <v>400</v>
          </cell>
          <cell r="J141">
            <v>394</v>
          </cell>
          <cell r="K141">
            <v>399</v>
          </cell>
          <cell r="L141">
            <v>392</v>
          </cell>
          <cell r="M141">
            <v>375</v>
          </cell>
          <cell r="N141">
            <v>381</v>
          </cell>
          <cell r="O141">
            <v>385</v>
          </cell>
        </row>
        <row r="142">
          <cell r="A142">
            <v>1139</v>
          </cell>
          <cell r="B142">
            <v>7948</v>
          </cell>
          <cell r="C142">
            <v>7861</v>
          </cell>
          <cell r="D142">
            <v>7857</v>
          </cell>
          <cell r="E142">
            <v>7796</v>
          </cell>
          <cell r="F142">
            <v>7946</v>
          </cell>
          <cell r="G142">
            <v>7904</v>
          </cell>
          <cell r="H142">
            <v>7867</v>
          </cell>
          <cell r="I142">
            <v>7869</v>
          </cell>
          <cell r="J142">
            <v>7795</v>
          </cell>
          <cell r="K142">
            <v>7755</v>
          </cell>
          <cell r="L142">
            <v>7698</v>
          </cell>
          <cell r="M142">
            <v>7588</v>
          </cell>
          <cell r="N142">
            <v>7560</v>
          </cell>
          <cell r="O142">
            <v>7537</v>
          </cell>
        </row>
        <row r="143">
          <cell r="A143">
            <v>1140</v>
          </cell>
          <cell r="B143">
            <v>509</v>
          </cell>
          <cell r="C143">
            <v>506</v>
          </cell>
          <cell r="D143">
            <v>488</v>
          </cell>
          <cell r="E143">
            <v>505</v>
          </cell>
          <cell r="F143">
            <v>502</v>
          </cell>
          <cell r="G143">
            <v>502</v>
          </cell>
          <cell r="H143">
            <v>494</v>
          </cell>
          <cell r="I143">
            <v>514</v>
          </cell>
          <cell r="J143">
            <v>510</v>
          </cell>
          <cell r="K143">
            <v>528</v>
          </cell>
          <cell r="L143">
            <v>524</v>
          </cell>
          <cell r="M143">
            <v>530</v>
          </cell>
          <cell r="N143">
            <v>515</v>
          </cell>
          <cell r="O143">
            <v>491</v>
          </cell>
        </row>
        <row r="144">
          <cell r="A144">
            <v>1141</v>
          </cell>
          <cell r="B144">
            <v>535</v>
          </cell>
          <cell r="C144">
            <v>535</v>
          </cell>
          <cell r="D144">
            <v>537</v>
          </cell>
          <cell r="E144">
            <v>531</v>
          </cell>
          <cell r="F144">
            <v>532</v>
          </cell>
          <cell r="G144">
            <v>542</v>
          </cell>
          <cell r="H144">
            <v>546</v>
          </cell>
          <cell r="I144">
            <v>562</v>
          </cell>
          <cell r="J144">
            <v>573</v>
          </cell>
          <cell r="K144">
            <v>569</v>
          </cell>
          <cell r="L144">
            <v>563</v>
          </cell>
          <cell r="M144">
            <v>558</v>
          </cell>
          <cell r="N144">
            <v>558</v>
          </cell>
          <cell r="O144">
            <v>572</v>
          </cell>
        </row>
        <row r="145">
          <cell r="A145">
            <v>1142</v>
          </cell>
          <cell r="B145">
            <v>1132</v>
          </cell>
          <cell r="C145">
            <v>1142</v>
          </cell>
          <cell r="D145">
            <v>1145</v>
          </cell>
          <cell r="E145">
            <v>1146</v>
          </cell>
          <cell r="F145">
            <v>1183</v>
          </cell>
          <cell r="G145">
            <v>1157</v>
          </cell>
          <cell r="H145">
            <v>1147</v>
          </cell>
          <cell r="I145">
            <v>1154</v>
          </cell>
          <cell r="J145">
            <v>1214</v>
          </cell>
          <cell r="K145">
            <v>1237</v>
          </cell>
          <cell r="L145">
            <v>1247</v>
          </cell>
          <cell r="M145">
            <v>1232</v>
          </cell>
          <cell r="N145">
            <v>1236</v>
          </cell>
          <cell r="O145">
            <v>1244</v>
          </cell>
        </row>
        <row r="146">
          <cell r="A146">
            <v>1143</v>
          </cell>
          <cell r="B146">
            <v>490</v>
          </cell>
          <cell r="C146">
            <v>475</v>
          </cell>
          <cell r="D146">
            <v>489</v>
          </cell>
          <cell r="E146">
            <v>503</v>
          </cell>
          <cell r="F146">
            <v>498</v>
          </cell>
          <cell r="G146">
            <v>504</v>
          </cell>
          <cell r="H146">
            <v>503</v>
          </cell>
          <cell r="I146">
            <v>507</v>
          </cell>
          <cell r="J146">
            <v>506</v>
          </cell>
          <cell r="K146">
            <v>493</v>
          </cell>
          <cell r="L146">
            <v>490</v>
          </cell>
          <cell r="M146">
            <v>469</v>
          </cell>
          <cell r="N146">
            <v>467</v>
          </cell>
          <cell r="O146">
            <v>463</v>
          </cell>
        </row>
        <row r="147">
          <cell r="A147">
            <v>1144</v>
          </cell>
          <cell r="B147">
            <v>1153</v>
          </cell>
          <cell r="C147">
            <v>1173</v>
          </cell>
          <cell r="D147">
            <v>1188</v>
          </cell>
          <cell r="E147">
            <v>1250</v>
          </cell>
          <cell r="F147">
            <v>1298</v>
          </cell>
          <cell r="G147">
            <v>1341</v>
          </cell>
          <cell r="H147">
            <v>1327</v>
          </cell>
          <cell r="I147">
            <v>1344</v>
          </cell>
          <cell r="J147">
            <v>1410</v>
          </cell>
          <cell r="K147">
            <v>1434</v>
          </cell>
          <cell r="L147">
            <v>1444</v>
          </cell>
          <cell r="M147">
            <v>1409</v>
          </cell>
          <cell r="N147">
            <v>1380</v>
          </cell>
          <cell r="O147">
            <v>1371</v>
          </cell>
        </row>
        <row r="148">
          <cell r="A148">
            <v>1145</v>
          </cell>
          <cell r="B148">
            <v>80</v>
          </cell>
          <cell r="C148">
            <v>79</v>
          </cell>
          <cell r="D148">
            <v>69</v>
          </cell>
          <cell r="E148">
            <v>71</v>
          </cell>
          <cell r="F148">
            <v>67</v>
          </cell>
          <cell r="G148">
            <v>69</v>
          </cell>
          <cell r="H148">
            <v>66</v>
          </cell>
          <cell r="I148">
            <v>69</v>
          </cell>
          <cell r="J148">
            <v>63</v>
          </cell>
          <cell r="K148">
            <v>62</v>
          </cell>
          <cell r="L148">
            <v>59</v>
          </cell>
          <cell r="M148">
            <v>60</v>
          </cell>
          <cell r="N148">
            <v>58</v>
          </cell>
          <cell r="O148">
            <v>55</v>
          </cell>
        </row>
        <row r="149">
          <cell r="A149">
            <v>1146</v>
          </cell>
          <cell r="B149">
            <v>4061</v>
          </cell>
          <cell r="C149">
            <v>4011</v>
          </cell>
          <cell r="D149">
            <v>3963</v>
          </cell>
          <cell r="E149">
            <v>3971</v>
          </cell>
          <cell r="F149">
            <v>3980</v>
          </cell>
          <cell r="G149">
            <v>3991</v>
          </cell>
          <cell r="H149">
            <v>3933</v>
          </cell>
          <cell r="I149">
            <v>3984</v>
          </cell>
          <cell r="J149">
            <v>4011</v>
          </cell>
          <cell r="K149">
            <v>3989</v>
          </cell>
          <cell r="L149">
            <v>3955</v>
          </cell>
          <cell r="M149">
            <v>3978</v>
          </cell>
          <cell r="N149">
            <v>3959</v>
          </cell>
          <cell r="O149">
            <v>3906</v>
          </cell>
        </row>
        <row r="150">
          <cell r="A150">
            <v>1147</v>
          </cell>
          <cell r="B150">
            <v>693</v>
          </cell>
          <cell r="C150">
            <v>705</v>
          </cell>
          <cell r="D150">
            <v>693</v>
          </cell>
          <cell r="E150">
            <v>716</v>
          </cell>
          <cell r="F150">
            <v>709</v>
          </cell>
          <cell r="G150">
            <v>717</v>
          </cell>
          <cell r="H150">
            <v>724</v>
          </cell>
          <cell r="I150">
            <v>729</v>
          </cell>
          <cell r="J150">
            <v>727</v>
          </cell>
          <cell r="K150">
            <v>748</v>
          </cell>
          <cell r="L150">
            <v>731</v>
          </cell>
          <cell r="M150">
            <v>711</v>
          </cell>
          <cell r="N150">
            <v>707</v>
          </cell>
          <cell r="O150">
            <v>700</v>
          </cell>
        </row>
        <row r="151">
          <cell r="A151">
            <v>1148</v>
          </cell>
          <cell r="B151">
            <v>3962</v>
          </cell>
          <cell r="C151">
            <v>3975</v>
          </cell>
          <cell r="D151">
            <v>3958</v>
          </cell>
          <cell r="E151">
            <v>3982</v>
          </cell>
          <cell r="F151">
            <v>4043</v>
          </cell>
          <cell r="G151">
            <v>4039</v>
          </cell>
          <cell r="H151">
            <v>4048</v>
          </cell>
          <cell r="I151">
            <v>4073</v>
          </cell>
          <cell r="J151">
            <v>4109</v>
          </cell>
          <cell r="K151">
            <v>4143</v>
          </cell>
          <cell r="L151">
            <v>4163</v>
          </cell>
          <cell r="M151">
            <v>4108</v>
          </cell>
          <cell r="N151">
            <v>4147</v>
          </cell>
          <cell r="O151">
            <v>4165</v>
          </cell>
        </row>
        <row r="152">
          <cell r="A152">
            <v>1149</v>
          </cell>
          <cell r="B152">
            <v>898</v>
          </cell>
          <cell r="C152">
            <v>907</v>
          </cell>
          <cell r="D152">
            <v>911</v>
          </cell>
          <cell r="E152">
            <v>927</v>
          </cell>
          <cell r="F152">
            <v>939</v>
          </cell>
          <cell r="G152">
            <v>952</v>
          </cell>
          <cell r="H152">
            <v>916</v>
          </cell>
          <cell r="I152">
            <v>909</v>
          </cell>
          <cell r="J152">
            <v>930</v>
          </cell>
          <cell r="K152">
            <v>927</v>
          </cell>
          <cell r="L152">
            <v>909</v>
          </cell>
          <cell r="M152">
            <v>885</v>
          </cell>
          <cell r="N152">
            <v>881</v>
          </cell>
          <cell r="O152">
            <v>849</v>
          </cell>
        </row>
        <row r="153">
          <cell r="A153">
            <v>1150</v>
          </cell>
          <cell r="B153">
            <v>1187</v>
          </cell>
          <cell r="C153">
            <v>1159</v>
          </cell>
          <cell r="D153">
            <v>1182</v>
          </cell>
          <cell r="E153">
            <v>1233</v>
          </cell>
          <cell r="F153">
            <v>1198</v>
          </cell>
          <cell r="G153">
            <v>1178</v>
          </cell>
          <cell r="H153">
            <v>1151</v>
          </cell>
          <cell r="I153">
            <v>1177</v>
          </cell>
          <cell r="J153">
            <v>1223</v>
          </cell>
          <cell r="K153">
            <v>1218</v>
          </cell>
          <cell r="L153">
            <v>1216</v>
          </cell>
          <cell r="M153">
            <v>1237</v>
          </cell>
          <cell r="N153">
            <v>1260</v>
          </cell>
          <cell r="O153">
            <v>1261</v>
          </cell>
        </row>
        <row r="154">
          <cell r="A154">
            <v>1151</v>
          </cell>
          <cell r="B154">
            <v>147</v>
          </cell>
          <cell r="C154">
            <v>120</v>
          </cell>
          <cell r="D154">
            <v>104</v>
          </cell>
          <cell r="E154">
            <v>112</v>
          </cell>
          <cell r="F154">
            <v>109</v>
          </cell>
          <cell r="G154">
            <v>103</v>
          </cell>
          <cell r="H154">
            <v>107</v>
          </cell>
          <cell r="I154">
            <v>110</v>
          </cell>
          <cell r="J154">
            <v>107</v>
          </cell>
          <cell r="K154">
            <v>103</v>
          </cell>
          <cell r="L154">
            <v>107</v>
          </cell>
          <cell r="M154">
            <v>96</v>
          </cell>
          <cell r="N154">
            <v>90</v>
          </cell>
          <cell r="O154">
            <v>82</v>
          </cell>
        </row>
        <row r="155">
          <cell r="A155">
            <v>1152</v>
          </cell>
          <cell r="B155">
            <v>917</v>
          </cell>
          <cell r="C155">
            <v>905</v>
          </cell>
          <cell r="D155">
            <v>884</v>
          </cell>
          <cell r="E155">
            <v>899</v>
          </cell>
          <cell r="F155">
            <v>901</v>
          </cell>
          <cell r="G155">
            <v>894</v>
          </cell>
          <cell r="H155">
            <v>896</v>
          </cell>
          <cell r="I155">
            <v>886</v>
          </cell>
          <cell r="J155">
            <v>872</v>
          </cell>
          <cell r="K155">
            <v>856</v>
          </cell>
          <cell r="L155">
            <v>847</v>
          </cell>
          <cell r="M155">
            <v>837</v>
          </cell>
          <cell r="N155">
            <v>834</v>
          </cell>
          <cell r="O155">
            <v>826</v>
          </cell>
        </row>
        <row r="156">
          <cell r="A156">
            <v>1153</v>
          </cell>
          <cell r="B156">
            <v>370</v>
          </cell>
          <cell r="C156">
            <v>384</v>
          </cell>
          <cell r="D156">
            <v>399</v>
          </cell>
          <cell r="E156">
            <v>414</v>
          </cell>
          <cell r="F156">
            <v>419</v>
          </cell>
          <cell r="G156">
            <v>412</v>
          </cell>
          <cell r="H156">
            <v>413</v>
          </cell>
          <cell r="I156">
            <v>404</v>
          </cell>
          <cell r="J156">
            <v>391</v>
          </cell>
          <cell r="K156">
            <v>398</v>
          </cell>
          <cell r="L156">
            <v>396</v>
          </cell>
          <cell r="M156">
            <v>410</v>
          </cell>
          <cell r="N156">
            <v>409</v>
          </cell>
          <cell r="O156">
            <v>410</v>
          </cell>
        </row>
        <row r="157">
          <cell r="A157">
            <v>1154</v>
          </cell>
          <cell r="B157">
            <v>664</v>
          </cell>
          <cell r="C157">
            <v>667</v>
          </cell>
          <cell r="D157">
            <v>660</v>
          </cell>
          <cell r="E157">
            <v>685</v>
          </cell>
          <cell r="F157">
            <v>677</v>
          </cell>
          <cell r="G157">
            <v>687</v>
          </cell>
          <cell r="H157">
            <v>677</v>
          </cell>
          <cell r="I157">
            <v>673</v>
          </cell>
          <cell r="J157">
            <v>683</v>
          </cell>
          <cell r="K157">
            <v>682</v>
          </cell>
          <cell r="L157">
            <v>678</v>
          </cell>
          <cell r="M157">
            <v>663</v>
          </cell>
          <cell r="N157">
            <v>653</v>
          </cell>
          <cell r="O157">
            <v>663</v>
          </cell>
        </row>
        <row r="158">
          <cell r="A158">
            <v>1155</v>
          </cell>
          <cell r="B158">
            <v>426</v>
          </cell>
          <cell r="C158">
            <v>425</v>
          </cell>
          <cell r="D158">
            <v>424</v>
          </cell>
          <cell r="E158">
            <v>417</v>
          </cell>
          <cell r="F158">
            <v>421</v>
          </cell>
          <cell r="G158">
            <v>403</v>
          </cell>
          <cell r="H158">
            <v>390</v>
          </cell>
          <cell r="I158">
            <v>393</v>
          </cell>
          <cell r="J158">
            <v>412</v>
          </cell>
          <cell r="K158">
            <v>399</v>
          </cell>
          <cell r="L158">
            <v>393</v>
          </cell>
          <cell r="M158">
            <v>389</v>
          </cell>
          <cell r="N158">
            <v>374</v>
          </cell>
          <cell r="O158">
            <v>371</v>
          </cell>
        </row>
        <row r="159">
          <cell r="A159">
            <v>1156</v>
          </cell>
          <cell r="B159">
            <v>54369</v>
          </cell>
          <cell r="C159">
            <v>53815</v>
          </cell>
          <cell r="D159">
            <v>53345</v>
          </cell>
          <cell r="E159">
            <v>53240</v>
          </cell>
          <cell r="F159">
            <v>53528</v>
          </cell>
          <cell r="G159">
            <v>53476</v>
          </cell>
          <cell r="H159">
            <v>53748</v>
          </cell>
          <cell r="I159">
            <v>53857</v>
          </cell>
          <cell r="J159">
            <v>54573</v>
          </cell>
          <cell r="K159">
            <v>55391</v>
          </cell>
          <cell r="L159">
            <v>55625</v>
          </cell>
          <cell r="M159">
            <v>55684</v>
          </cell>
          <cell r="N159">
            <v>55657</v>
          </cell>
          <cell r="O159">
            <v>55720</v>
          </cell>
        </row>
        <row r="160">
          <cell r="A160">
            <v>1157</v>
          </cell>
          <cell r="B160">
            <v>49</v>
          </cell>
          <cell r="C160">
            <v>49</v>
          </cell>
          <cell r="D160">
            <v>45</v>
          </cell>
          <cell r="E160">
            <v>53</v>
          </cell>
          <cell r="F160">
            <v>58</v>
          </cell>
          <cell r="G160">
            <v>58</v>
          </cell>
          <cell r="H160">
            <v>53</v>
          </cell>
          <cell r="I160">
            <v>49</v>
          </cell>
          <cell r="J160">
            <v>46</v>
          </cell>
          <cell r="K160">
            <v>44</v>
          </cell>
          <cell r="L160">
            <v>42</v>
          </cell>
          <cell r="M160">
            <v>42</v>
          </cell>
          <cell r="N160">
            <v>42</v>
          </cell>
          <cell r="O160">
            <v>34</v>
          </cell>
        </row>
        <row r="161">
          <cell r="A161">
            <v>1158</v>
          </cell>
          <cell r="B161">
            <v>482</v>
          </cell>
          <cell r="C161">
            <v>545</v>
          </cell>
          <cell r="D161">
            <v>595</v>
          </cell>
          <cell r="E161">
            <v>643</v>
          </cell>
          <cell r="F161">
            <v>615</v>
          </cell>
          <cell r="G161">
            <v>601</v>
          </cell>
          <cell r="H161">
            <v>563</v>
          </cell>
          <cell r="I161">
            <v>548</v>
          </cell>
          <cell r="J161">
            <v>589</v>
          </cell>
          <cell r="K161">
            <v>607</v>
          </cell>
          <cell r="L161">
            <v>659</v>
          </cell>
          <cell r="M161">
            <v>690</v>
          </cell>
          <cell r="N161">
            <v>750</v>
          </cell>
          <cell r="O161">
            <v>758</v>
          </cell>
        </row>
        <row r="162">
          <cell r="A162">
            <v>1159</v>
          </cell>
          <cell r="B162">
            <v>876</v>
          </cell>
          <cell r="C162">
            <v>872</v>
          </cell>
          <cell r="D162">
            <v>887</v>
          </cell>
          <cell r="E162">
            <v>895</v>
          </cell>
          <cell r="F162">
            <v>918</v>
          </cell>
          <cell r="G162">
            <v>902</v>
          </cell>
          <cell r="H162">
            <v>900</v>
          </cell>
          <cell r="I162">
            <v>914</v>
          </cell>
          <cell r="J162">
            <v>945</v>
          </cell>
          <cell r="K162">
            <v>970</v>
          </cell>
          <cell r="L162">
            <v>994</v>
          </cell>
          <cell r="M162">
            <v>1012</v>
          </cell>
          <cell r="N162">
            <v>1031</v>
          </cell>
          <cell r="O162">
            <v>1038</v>
          </cell>
        </row>
        <row r="163">
          <cell r="A163">
            <v>1160</v>
          </cell>
          <cell r="B163">
            <v>3478</v>
          </cell>
          <cell r="C163">
            <v>3464</v>
          </cell>
          <cell r="D163">
            <v>3455</v>
          </cell>
          <cell r="E163">
            <v>3458</v>
          </cell>
          <cell r="F163">
            <v>3476</v>
          </cell>
          <cell r="G163">
            <v>3449</v>
          </cell>
          <cell r="H163">
            <v>3390</v>
          </cell>
          <cell r="I163">
            <v>3413</v>
          </cell>
          <cell r="J163">
            <v>3509</v>
          </cell>
          <cell r="K163">
            <v>3511</v>
          </cell>
          <cell r="L163">
            <v>3504</v>
          </cell>
          <cell r="M163">
            <v>3472</v>
          </cell>
          <cell r="N163">
            <v>3462</v>
          </cell>
          <cell r="O163">
            <v>3439</v>
          </cell>
        </row>
        <row r="164">
          <cell r="A164">
            <v>1161</v>
          </cell>
          <cell r="B164">
            <v>5297</v>
          </cell>
          <cell r="C164">
            <v>5301</v>
          </cell>
          <cell r="D164">
            <v>5272</v>
          </cell>
          <cell r="E164">
            <v>5309</v>
          </cell>
          <cell r="F164">
            <v>5310</v>
          </cell>
          <cell r="G164">
            <v>5307</v>
          </cell>
          <cell r="H164">
            <v>5348</v>
          </cell>
          <cell r="I164">
            <v>5401</v>
          </cell>
          <cell r="J164">
            <v>5487</v>
          </cell>
          <cell r="K164">
            <v>5453</v>
          </cell>
          <cell r="L164">
            <v>5422</v>
          </cell>
          <cell r="M164">
            <v>5383</v>
          </cell>
          <cell r="N164">
            <v>5400</v>
          </cell>
          <cell r="O164">
            <v>5406</v>
          </cell>
        </row>
        <row r="165">
          <cell r="A165">
            <v>1162</v>
          </cell>
          <cell r="B165">
            <v>838</v>
          </cell>
          <cell r="C165">
            <v>828</v>
          </cell>
          <cell r="D165">
            <v>829</v>
          </cell>
          <cell r="E165">
            <v>859</v>
          </cell>
          <cell r="F165">
            <v>884</v>
          </cell>
          <cell r="G165">
            <v>903</v>
          </cell>
          <cell r="H165">
            <v>878</v>
          </cell>
          <cell r="I165">
            <v>867</v>
          </cell>
          <cell r="J165">
            <v>872</v>
          </cell>
          <cell r="K165">
            <v>873</v>
          </cell>
          <cell r="L165">
            <v>864</v>
          </cell>
          <cell r="M165">
            <v>875</v>
          </cell>
          <cell r="N165">
            <v>899</v>
          </cell>
          <cell r="O165">
            <v>881</v>
          </cell>
        </row>
        <row r="166">
          <cell r="A166">
            <v>1163</v>
          </cell>
          <cell r="B166">
            <v>775</v>
          </cell>
          <cell r="C166">
            <v>750</v>
          </cell>
          <cell r="D166">
            <v>760</v>
          </cell>
          <cell r="E166">
            <v>781</v>
          </cell>
          <cell r="F166">
            <v>809</v>
          </cell>
          <cell r="G166">
            <v>818</v>
          </cell>
          <cell r="H166">
            <v>795</v>
          </cell>
          <cell r="I166">
            <v>801</v>
          </cell>
          <cell r="J166">
            <v>797</v>
          </cell>
          <cell r="K166">
            <v>796</v>
          </cell>
          <cell r="L166">
            <v>813</v>
          </cell>
          <cell r="M166">
            <v>806</v>
          </cell>
          <cell r="N166">
            <v>818</v>
          </cell>
          <cell r="O166">
            <v>816</v>
          </cell>
        </row>
        <row r="167">
          <cell r="A167">
            <v>1164</v>
          </cell>
          <cell r="B167">
            <v>46976</v>
          </cell>
          <cell r="C167">
            <v>47509</v>
          </cell>
          <cell r="D167">
            <v>47781</v>
          </cell>
          <cell r="E167">
            <v>47738</v>
          </cell>
          <cell r="F167">
            <v>48084</v>
          </cell>
          <cell r="G167">
            <v>48028</v>
          </cell>
          <cell r="H167">
            <v>48034</v>
          </cell>
          <cell r="I167">
            <v>47700</v>
          </cell>
          <cell r="J167">
            <v>48264</v>
          </cell>
          <cell r="K167">
            <v>48360</v>
          </cell>
          <cell r="L167">
            <v>48155</v>
          </cell>
          <cell r="M167">
            <v>48011</v>
          </cell>
          <cell r="N167">
            <v>47784</v>
          </cell>
          <cell r="O167">
            <v>47657</v>
          </cell>
        </row>
        <row r="168">
          <cell r="A168">
            <v>1165</v>
          </cell>
          <cell r="B168">
            <v>225</v>
          </cell>
          <cell r="C168">
            <v>215</v>
          </cell>
          <cell r="D168">
            <v>205</v>
          </cell>
          <cell r="E168">
            <v>207</v>
          </cell>
          <cell r="F168">
            <v>212</v>
          </cell>
          <cell r="G168">
            <v>199</v>
          </cell>
          <cell r="H168">
            <v>197</v>
          </cell>
          <cell r="I168">
            <v>186</v>
          </cell>
          <cell r="J168">
            <v>180</v>
          </cell>
          <cell r="K168">
            <v>179</v>
          </cell>
          <cell r="L168">
            <v>178</v>
          </cell>
          <cell r="M168">
            <v>180</v>
          </cell>
          <cell r="N168">
            <v>167</v>
          </cell>
          <cell r="O168">
            <v>166</v>
          </cell>
        </row>
        <row r="169">
          <cell r="A169">
            <v>1166</v>
          </cell>
          <cell r="B169">
            <v>6238</v>
          </cell>
          <cell r="C169">
            <v>6230</v>
          </cell>
          <cell r="D169">
            <v>6237</v>
          </cell>
          <cell r="E169">
            <v>6336</v>
          </cell>
          <cell r="F169">
            <v>6416</v>
          </cell>
          <cell r="G169">
            <v>6431</v>
          </cell>
          <cell r="H169">
            <v>6552</v>
          </cell>
          <cell r="I169">
            <v>6598</v>
          </cell>
          <cell r="J169">
            <v>6746</v>
          </cell>
          <cell r="K169">
            <v>6833</v>
          </cell>
          <cell r="L169">
            <v>6848</v>
          </cell>
          <cell r="M169">
            <v>6883</v>
          </cell>
          <cell r="N169">
            <v>6896</v>
          </cell>
          <cell r="O169">
            <v>6894</v>
          </cell>
        </row>
        <row r="170">
          <cell r="A170">
            <v>1167</v>
          </cell>
          <cell r="B170">
            <v>331</v>
          </cell>
          <cell r="C170">
            <v>327</v>
          </cell>
          <cell r="D170">
            <v>333</v>
          </cell>
          <cell r="E170">
            <v>344</v>
          </cell>
          <cell r="F170">
            <v>354</v>
          </cell>
          <cell r="G170">
            <v>341</v>
          </cell>
          <cell r="H170">
            <v>335</v>
          </cell>
          <cell r="I170">
            <v>330</v>
          </cell>
          <cell r="J170">
            <v>331</v>
          </cell>
          <cell r="K170">
            <v>324</v>
          </cell>
          <cell r="L170">
            <v>320</v>
          </cell>
          <cell r="M170">
            <v>318</v>
          </cell>
          <cell r="N170">
            <v>308</v>
          </cell>
          <cell r="O170">
            <v>298</v>
          </cell>
        </row>
        <row r="171">
          <cell r="A171">
            <v>1168</v>
          </cell>
          <cell r="B171">
            <v>7645</v>
          </cell>
          <cell r="C171">
            <v>7661</v>
          </cell>
          <cell r="D171">
            <v>7749</v>
          </cell>
          <cell r="E171">
            <v>7780</v>
          </cell>
          <cell r="F171">
            <v>7813</v>
          </cell>
          <cell r="G171">
            <v>7819</v>
          </cell>
          <cell r="H171">
            <v>7793</v>
          </cell>
          <cell r="I171">
            <v>7779</v>
          </cell>
          <cell r="J171">
            <v>7833</v>
          </cell>
          <cell r="K171">
            <v>7834</v>
          </cell>
          <cell r="L171">
            <v>7813</v>
          </cell>
          <cell r="M171">
            <v>7923</v>
          </cell>
          <cell r="N171">
            <v>7980</v>
          </cell>
          <cell r="O171">
            <v>8026</v>
          </cell>
        </row>
        <row r="172">
          <cell r="A172">
            <v>1169</v>
          </cell>
          <cell r="B172">
            <v>543</v>
          </cell>
          <cell r="C172">
            <v>540</v>
          </cell>
          <cell r="D172">
            <v>545</v>
          </cell>
          <cell r="E172">
            <v>560</v>
          </cell>
          <cell r="F172">
            <v>567</v>
          </cell>
          <cell r="G172">
            <v>571</v>
          </cell>
          <cell r="H172">
            <v>565</v>
          </cell>
          <cell r="I172">
            <v>553</v>
          </cell>
          <cell r="J172">
            <v>577</v>
          </cell>
          <cell r="K172">
            <v>578</v>
          </cell>
          <cell r="L172">
            <v>578</v>
          </cell>
          <cell r="M172">
            <v>573</v>
          </cell>
          <cell r="N172">
            <v>552</v>
          </cell>
          <cell r="O172">
            <v>544</v>
          </cell>
        </row>
        <row r="173">
          <cell r="A173">
            <v>1170</v>
          </cell>
          <cell r="B173">
            <v>1242</v>
          </cell>
          <cell r="C173">
            <v>1250</v>
          </cell>
          <cell r="D173">
            <v>1290</v>
          </cell>
          <cell r="E173">
            <v>1332</v>
          </cell>
          <cell r="F173">
            <v>1416</v>
          </cell>
          <cell r="G173">
            <v>1386</v>
          </cell>
          <cell r="H173">
            <v>1418</v>
          </cell>
          <cell r="I173">
            <v>1422</v>
          </cell>
          <cell r="J173">
            <v>1427</v>
          </cell>
          <cell r="K173">
            <v>1433</v>
          </cell>
          <cell r="L173">
            <v>1448</v>
          </cell>
          <cell r="M173">
            <v>1448</v>
          </cell>
          <cell r="N173">
            <v>1425</v>
          </cell>
          <cell r="O173">
            <v>1469</v>
          </cell>
        </row>
        <row r="174">
          <cell r="A174">
            <v>1171</v>
          </cell>
          <cell r="B174">
            <v>21494</v>
          </cell>
          <cell r="C174">
            <v>21585</v>
          </cell>
          <cell r="D174">
            <v>21552</v>
          </cell>
          <cell r="E174">
            <v>21691</v>
          </cell>
          <cell r="F174">
            <v>21689</v>
          </cell>
          <cell r="G174">
            <v>21555</v>
          </cell>
          <cell r="H174">
            <v>21488</v>
          </cell>
          <cell r="I174">
            <v>21748</v>
          </cell>
          <cell r="J174">
            <v>21976</v>
          </cell>
          <cell r="K174">
            <v>22144</v>
          </cell>
          <cell r="L174">
            <v>22034</v>
          </cell>
          <cell r="M174">
            <v>22168</v>
          </cell>
          <cell r="N174">
            <v>22454</v>
          </cell>
          <cell r="O174">
            <v>22794</v>
          </cell>
        </row>
        <row r="175">
          <cell r="A175">
            <v>1172</v>
          </cell>
          <cell r="B175">
            <v>801</v>
          </cell>
          <cell r="C175">
            <v>794</v>
          </cell>
          <cell r="D175">
            <v>774</v>
          </cell>
          <cell r="E175">
            <v>803</v>
          </cell>
          <cell r="F175">
            <v>813</v>
          </cell>
          <cell r="G175">
            <v>803</v>
          </cell>
          <cell r="H175">
            <v>825</v>
          </cell>
          <cell r="I175">
            <v>829</v>
          </cell>
          <cell r="J175">
            <v>820</v>
          </cell>
          <cell r="K175">
            <v>828</v>
          </cell>
          <cell r="L175">
            <v>841</v>
          </cell>
          <cell r="M175">
            <v>816</v>
          </cell>
          <cell r="N175">
            <v>827</v>
          </cell>
          <cell r="O175">
            <v>822</v>
          </cell>
        </row>
        <row r="176">
          <cell r="A176">
            <v>1173</v>
          </cell>
          <cell r="B176">
            <v>885</v>
          </cell>
          <cell r="C176">
            <v>919</v>
          </cell>
          <cell r="D176">
            <v>948</v>
          </cell>
          <cell r="E176">
            <v>1004</v>
          </cell>
          <cell r="F176">
            <v>1028</v>
          </cell>
          <cell r="G176">
            <v>1043</v>
          </cell>
          <cell r="H176">
            <v>1083</v>
          </cell>
          <cell r="I176">
            <v>1123</v>
          </cell>
          <cell r="J176">
            <v>1154</v>
          </cell>
          <cell r="K176">
            <v>1141</v>
          </cell>
          <cell r="L176">
            <v>1129</v>
          </cell>
          <cell r="M176">
            <v>1133</v>
          </cell>
          <cell r="N176">
            <v>1136</v>
          </cell>
          <cell r="O176">
            <v>1123</v>
          </cell>
        </row>
        <row r="177">
          <cell r="A177">
            <v>1174</v>
          </cell>
          <cell r="B177">
            <v>721</v>
          </cell>
          <cell r="C177">
            <v>729</v>
          </cell>
          <cell r="D177">
            <v>738</v>
          </cell>
          <cell r="E177">
            <v>746</v>
          </cell>
          <cell r="F177">
            <v>751</v>
          </cell>
          <cell r="G177">
            <v>778</v>
          </cell>
          <cell r="H177">
            <v>812</v>
          </cell>
          <cell r="I177">
            <v>827</v>
          </cell>
          <cell r="J177">
            <v>846</v>
          </cell>
          <cell r="K177">
            <v>854</v>
          </cell>
          <cell r="L177">
            <v>900</v>
          </cell>
          <cell r="M177">
            <v>891</v>
          </cell>
          <cell r="N177">
            <v>910</v>
          </cell>
          <cell r="O177">
            <v>936</v>
          </cell>
        </row>
        <row r="178">
          <cell r="A178">
            <v>1175</v>
          </cell>
          <cell r="B178">
            <v>2566</v>
          </cell>
          <cell r="C178">
            <v>2637</v>
          </cell>
          <cell r="D178">
            <v>2672</v>
          </cell>
          <cell r="E178">
            <v>2694</v>
          </cell>
          <cell r="F178">
            <v>2734</v>
          </cell>
          <cell r="G178">
            <v>2775</v>
          </cell>
          <cell r="H178">
            <v>2891</v>
          </cell>
          <cell r="I178">
            <v>2923</v>
          </cell>
          <cell r="J178">
            <v>3079</v>
          </cell>
          <cell r="K178">
            <v>3123</v>
          </cell>
          <cell r="L178">
            <v>3135</v>
          </cell>
          <cell r="M178">
            <v>3131</v>
          </cell>
          <cell r="N178">
            <v>3152</v>
          </cell>
          <cell r="O178">
            <v>3220</v>
          </cell>
        </row>
        <row r="179">
          <cell r="A179">
            <v>1176</v>
          </cell>
          <cell r="B179">
            <v>1140</v>
          </cell>
          <cell r="C179">
            <v>1161</v>
          </cell>
          <cell r="D179">
            <v>1164</v>
          </cell>
          <cell r="E179">
            <v>1156</v>
          </cell>
          <cell r="F179">
            <v>1171</v>
          </cell>
          <cell r="G179">
            <v>1180</v>
          </cell>
          <cell r="H179">
            <v>1221</v>
          </cell>
          <cell r="I179">
            <v>1210</v>
          </cell>
          <cell r="J179">
            <v>1229</v>
          </cell>
          <cell r="K179">
            <v>1204</v>
          </cell>
          <cell r="L179">
            <v>1223</v>
          </cell>
          <cell r="M179">
            <v>1231</v>
          </cell>
          <cell r="N179">
            <v>1238</v>
          </cell>
          <cell r="O179">
            <v>1214</v>
          </cell>
        </row>
        <row r="180">
          <cell r="A180">
            <v>1177</v>
          </cell>
          <cell r="B180">
            <v>790</v>
          </cell>
          <cell r="C180">
            <v>783</v>
          </cell>
          <cell r="D180">
            <v>781</v>
          </cell>
          <cell r="E180">
            <v>777</v>
          </cell>
          <cell r="F180">
            <v>798</v>
          </cell>
          <cell r="G180">
            <v>824</v>
          </cell>
          <cell r="H180">
            <v>834</v>
          </cell>
          <cell r="I180">
            <v>822</v>
          </cell>
          <cell r="J180">
            <v>835</v>
          </cell>
          <cell r="K180">
            <v>849</v>
          </cell>
          <cell r="L180">
            <v>847</v>
          </cell>
          <cell r="M180">
            <v>839</v>
          </cell>
          <cell r="N180">
            <v>837</v>
          </cell>
          <cell r="O180">
            <v>852</v>
          </cell>
        </row>
        <row r="181">
          <cell r="A181">
            <v>1178</v>
          </cell>
          <cell r="B181">
            <v>1897</v>
          </cell>
          <cell r="C181">
            <v>1904</v>
          </cell>
          <cell r="D181">
            <v>1876</v>
          </cell>
          <cell r="E181">
            <v>1923</v>
          </cell>
          <cell r="F181">
            <v>1935</v>
          </cell>
          <cell r="G181">
            <v>1952</v>
          </cell>
          <cell r="H181">
            <v>1940</v>
          </cell>
          <cell r="I181">
            <v>1938</v>
          </cell>
          <cell r="J181">
            <v>1935</v>
          </cell>
          <cell r="K181">
            <v>1924</v>
          </cell>
          <cell r="L181">
            <v>1940</v>
          </cell>
          <cell r="M181">
            <v>1960</v>
          </cell>
          <cell r="N181">
            <v>1982</v>
          </cell>
          <cell r="O181">
            <v>2011</v>
          </cell>
        </row>
        <row r="182">
          <cell r="A182">
            <v>1179</v>
          </cell>
          <cell r="B182">
            <v>490</v>
          </cell>
          <cell r="C182">
            <v>476</v>
          </cell>
          <cell r="D182">
            <v>461</v>
          </cell>
          <cell r="E182">
            <v>476</v>
          </cell>
          <cell r="F182">
            <v>474</v>
          </cell>
          <cell r="G182">
            <v>467</v>
          </cell>
          <cell r="H182">
            <v>472</v>
          </cell>
          <cell r="I182">
            <v>472</v>
          </cell>
          <cell r="J182">
            <v>479</v>
          </cell>
          <cell r="K182">
            <v>477</v>
          </cell>
          <cell r="L182">
            <v>493</v>
          </cell>
          <cell r="M182">
            <v>482</v>
          </cell>
          <cell r="N182">
            <v>459</v>
          </cell>
          <cell r="O182">
            <v>452</v>
          </cell>
        </row>
        <row r="183">
          <cell r="A183">
            <v>1180</v>
          </cell>
          <cell r="B183">
            <v>944</v>
          </cell>
          <cell r="C183">
            <v>940</v>
          </cell>
          <cell r="D183">
            <v>913</v>
          </cell>
          <cell r="E183">
            <v>906</v>
          </cell>
          <cell r="F183">
            <v>944</v>
          </cell>
          <cell r="G183">
            <v>926</v>
          </cell>
          <cell r="H183">
            <v>914</v>
          </cell>
          <cell r="I183">
            <v>972</v>
          </cell>
          <cell r="J183">
            <v>1054</v>
          </cell>
          <cell r="K183">
            <v>1095</v>
          </cell>
          <cell r="L183">
            <v>1106</v>
          </cell>
          <cell r="M183">
            <v>1086</v>
          </cell>
          <cell r="N183">
            <v>1118</v>
          </cell>
          <cell r="O183">
            <v>1106</v>
          </cell>
        </row>
        <row r="184">
          <cell r="A184">
            <v>1181</v>
          </cell>
          <cell r="B184">
            <v>3788</v>
          </cell>
          <cell r="C184">
            <v>3785</v>
          </cell>
          <cell r="D184">
            <v>3756</v>
          </cell>
          <cell r="E184">
            <v>3794</v>
          </cell>
          <cell r="F184">
            <v>3809</v>
          </cell>
          <cell r="G184">
            <v>3809</v>
          </cell>
          <cell r="H184">
            <v>3805</v>
          </cell>
          <cell r="I184">
            <v>3809</v>
          </cell>
          <cell r="J184">
            <v>3839</v>
          </cell>
          <cell r="K184">
            <v>3839</v>
          </cell>
          <cell r="L184">
            <v>3832</v>
          </cell>
          <cell r="M184">
            <v>3881</v>
          </cell>
          <cell r="N184">
            <v>3886</v>
          </cell>
          <cell r="O184">
            <v>3947</v>
          </cell>
        </row>
        <row r="185">
          <cell r="A185">
            <v>1182</v>
          </cell>
          <cell r="B185">
            <v>251</v>
          </cell>
          <cell r="C185">
            <v>230</v>
          </cell>
          <cell r="D185">
            <v>223</v>
          </cell>
          <cell r="E185">
            <v>244</v>
          </cell>
          <cell r="F185">
            <v>251</v>
          </cell>
          <cell r="G185">
            <v>238</v>
          </cell>
          <cell r="H185">
            <v>240</v>
          </cell>
          <cell r="I185">
            <v>250</v>
          </cell>
          <cell r="J185">
            <v>247</v>
          </cell>
          <cell r="K185">
            <v>233</v>
          </cell>
          <cell r="L185">
            <v>228</v>
          </cell>
          <cell r="M185">
            <v>218</v>
          </cell>
          <cell r="N185">
            <v>208</v>
          </cell>
          <cell r="O185">
            <v>205</v>
          </cell>
        </row>
        <row r="186">
          <cell r="A186">
            <v>1183</v>
          </cell>
          <cell r="B186">
            <v>3597</v>
          </cell>
          <cell r="C186">
            <v>3645</v>
          </cell>
          <cell r="D186">
            <v>3684</v>
          </cell>
          <cell r="E186">
            <v>3727</v>
          </cell>
          <cell r="F186">
            <v>3740</v>
          </cell>
          <cell r="G186">
            <v>3725</v>
          </cell>
          <cell r="H186">
            <v>3716</v>
          </cell>
          <cell r="I186">
            <v>3741</v>
          </cell>
          <cell r="J186">
            <v>3739</v>
          </cell>
          <cell r="K186">
            <v>3788</v>
          </cell>
          <cell r="L186">
            <v>3814</v>
          </cell>
          <cell r="M186">
            <v>3867</v>
          </cell>
          <cell r="N186">
            <v>3878</v>
          </cell>
          <cell r="O186">
            <v>3930</v>
          </cell>
        </row>
        <row r="187">
          <cell r="A187">
            <v>1184</v>
          </cell>
          <cell r="B187">
            <v>3792</v>
          </cell>
          <cell r="C187">
            <v>3749</v>
          </cell>
          <cell r="D187">
            <v>3723</v>
          </cell>
          <cell r="E187">
            <v>3668</v>
          </cell>
          <cell r="F187">
            <v>3600</v>
          </cell>
          <cell r="G187">
            <v>3510</v>
          </cell>
          <cell r="H187">
            <v>3473</v>
          </cell>
          <cell r="I187">
            <v>3439</v>
          </cell>
          <cell r="J187">
            <v>3478</v>
          </cell>
          <cell r="K187">
            <v>3464</v>
          </cell>
          <cell r="L187">
            <v>3408</v>
          </cell>
          <cell r="M187">
            <v>3407</v>
          </cell>
          <cell r="N187">
            <v>3396</v>
          </cell>
          <cell r="O187">
            <v>3410</v>
          </cell>
        </row>
        <row r="188">
          <cell r="A188">
            <v>1185</v>
          </cell>
          <cell r="B188">
            <v>531</v>
          </cell>
          <cell r="C188">
            <v>544</v>
          </cell>
          <cell r="D188">
            <v>557</v>
          </cell>
          <cell r="E188">
            <v>561</v>
          </cell>
          <cell r="F188">
            <v>576</v>
          </cell>
          <cell r="G188">
            <v>595</v>
          </cell>
          <cell r="H188">
            <v>587</v>
          </cell>
          <cell r="I188">
            <v>580</v>
          </cell>
          <cell r="J188">
            <v>574</v>
          </cell>
          <cell r="K188">
            <v>566</v>
          </cell>
          <cell r="L188">
            <v>559</v>
          </cell>
          <cell r="M188">
            <v>564</v>
          </cell>
          <cell r="N188">
            <v>563</v>
          </cell>
          <cell r="O188">
            <v>559</v>
          </cell>
        </row>
        <row r="189">
          <cell r="A189">
            <v>1186</v>
          </cell>
          <cell r="B189">
            <v>780</v>
          </cell>
          <cell r="C189">
            <v>771</v>
          </cell>
          <cell r="D189">
            <v>764</v>
          </cell>
          <cell r="E189">
            <v>762</v>
          </cell>
          <cell r="F189">
            <v>786</v>
          </cell>
          <cell r="G189">
            <v>793</v>
          </cell>
          <cell r="H189">
            <v>771</v>
          </cell>
          <cell r="I189">
            <v>775</v>
          </cell>
          <cell r="J189">
            <v>764</v>
          </cell>
          <cell r="K189">
            <v>768</v>
          </cell>
          <cell r="L189">
            <v>746</v>
          </cell>
          <cell r="M189">
            <v>740</v>
          </cell>
          <cell r="N189">
            <v>720</v>
          </cell>
          <cell r="O189">
            <v>707</v>
          </cell>
        </row>
        <row r="190">
          <cell r="A190">
            <v>1187</v>
          </cell>
          <cell r="B190">
            <v>687</v>
          </cell>
          <cell r="C190">
            <v>694</v>
          </cell>
          <cell r="D190">
            <v>702</v>
          </cell>
          <cell r="E190">
            <v>705</v>
          </cell>
          <cell r="F190">
            <v>714</v>
          </cell>
          <cell r="G190">
            <v>746</v>
          </cell>
          <cell r="H190">
            <v>751</v>
          </cell>
          <cell r="I190">
            <v>752</v>
          </cell>
          <cell r="J190">
            <v>767</v>
          </cell>
          <cell r="K190">
            <v>778</v>
          </cell>
          <cell r="L190">
            <v>778</v>
          </cell>
          <cell r="M190">
            <v>766</v>
          </cell>
          <cell r="N190">
            <v>778</v>
          </cell>
          <cell r="O190">
            <v>795</v>
          </cell>
        </row>
        <row r="191">
          <cell r="A191">
            <v>1188</v>
          </cell>
          <cell r="B191">
            <v>675</v>
          </cell>
          <cell r="C191">
            <v>633</v>
          </cell>
          <cell r="D191">
            <v>603</v>
          </cell>
          <cell r="E191">
            <v>590</v>
          </cell>
          <cell r="F191">
            <v>617</v>
          </cell>
          <cell r="G191">
            <v>624</v>
          </cell>
          <cell r="H191">
            <v>641</v>
          </cell>
          <cell r="I191">
            <v>622</v>
          </cell>
          <cell r="J191">
            <v>634</v>
          </cell>
          <cell r="K191">
            <v>610</v>
          </cell>
          <cell r="L191">
            <v>622</v>
          </cell>
          <cell r="M191">
            <v>613</v>
          </cell>
          <cell r="N191">
            <v>602</v>
          </cell>
          <cell r="O191">
            <v>603</v>
          </cell>
        </row>
        <row r="192">
          <cell r="A192">
            <v>1189</v>
          </cell>
          <cell r="B192">
            <v>11310</v>
          </cell>
          <cell r="C192">
            <v>11254</v>
          </cell>
          <cell r="D192">
            <v>11226</v>
          </cell>
          <cell r="E192">
            <v>11242</v>
          </cell>
          <cell r="F192">
            <v>11360</v>
          </cell>
          <cell r="G192">
            <v>11595</v>
          </cell>
          <cell r="H192">
            <v>11948</v>
          </cell>
          <cell r="I192">
            <v>12309</v>
          </cell>
          <cell r="J192">
            <v>12879</v>
          </cell>
          <cell r="K192">
            <v>13507</v>
          </cell>
          <cell r="L192">
            <v>13788</v>
          </cell>
          <cell r="M192">
            <v>14006</v>
          </cell>
          <cell r="N192">
            <v>14132</v>
          </cell>
          <cell r="O192">
            <v>14478</v>
          </cell>
        </row>
        <row r="193">
          <cell r="A193">
            <v>1190</v>
          </cell>
          <cell r="B193">
            <v>2948</v>
          </cell>
          <cell r="C193">
            <v>2923</v>
          </cell>
          <cell r="D193">
            <v>2937</v>
          </cell>
          <cell r="E193">
            <v>2938</v>
          </cell>
          <cell r="F193">
            <v>2982</v>
          </cell>
          <cell r="G193">
            <v>2970</v>
          </cell>
          <cell r="H193">
            <v>2967</v>
          </cell>
          <cell r="I193">
            <v>2974</v>
          </cell>
          <cell r="J193">
            <v>3045</v>
          </cell>
          <cell r="K193">
            <v>3051</v>
          </cell>
          <cell r="L193">
            <v>3065</v>
          </cell>
          <cell r="M193">
            <v>3047</v>
          </cell>
          <cell r="N193">
            <v>3031</v>
          </cell>
          <cell r="O193">
            <v>3015</v>
          </cell>
        </row>
        <row r="194">
          <cell r="A194">
            <v>1191</v>
          </cell>
          <cell r="B194">
            <v>33574</v>
          </cell>
          <cell r="C194">
            <v>33565</v>
          </cell>
          <cell r="D194">
            <v>33451</v>
          </cell>
          <cell r="E194">
            <v>33455</v>
          </cell>
          <cell r="F194">
            <v>33293</v>
          </cell>
          <cell r="G194">
            <v>33611</v>
          </cell>
          <cell r="H194">
            <v>33727</v>
          </cell>
          <cell r="I194">
            <v>33779</v>
          </cell>
          <cell r="J194">
            <v>34200</v>
          </cell>
          <cell r="K194">
            <v>34460</v>
          </cell>
          <cell r="L194">
            <v>34830</v>
          </cell>
          <cell r="M194">
            <v>34917</v>
          </cell>
          <cell r="N194">
            <v>34832</v>
          </cell>
          <cell r="O194">
            <v>34806</v>
          </cell>
        </row>
        <row r="195">
          <cell r="A195">
            <v>1192</v>
          </cell>
          <cell r="B195">
            <v>8260</v>
          </cell>
          <cell r="C195">
            <v>8254</v>
          </cell>
          <cell r="D195">
            <v>8238</v>
          </cell>
          <cell r="E195">
            <v>8286</v>
          </cell>
          <cell r="F195">
            <v>8330</v>
          </cell>
          <cell r="G195">
            <v>8328</v>
          </cell>
          <cell r="H195">
            <v>8381</v>
          </cell>
          <cell r="I195">
            <v>8333</v>
          </cell>
          <cell r="J195">
            <v>8383</v>
          </cell>
          <cell r="K195">
            <v>8443</v>
          </cell>
          <cell r="L195">
            <v>8452</v>
          </cell>
          <cell r="M195">
            <v>8451</v>
          </cell>
          <cell r="N195">
            <v>8447</v>
          </cell>
          <cell r="O195">
            <v>8529</v>
          </cell>
        </row>
        <row r="196">
          <cell r="A196">
            <v>1193</v>
          </cell>
          <cell r="B196">
            <v>3167</v>
          </cell>
          <cell r="C196">
            <v>3230</v>
          </cell>
          <cell r="D196">
            <v>3241</v>
          </cell>
          <cell r="E196">
            <v>3289</v>
          </cell>
          <cell r="F196">
            <v>3373</v>
          </cell>
          <cell r="G196">
            <v>3416</v>
          </cell>
          <cell r="H196">
            <v>3548</v>
          </cell>
          <cell r="I196">
            <v>3525</v>
          </cell>
          <cell r="J196">
            <v>3605</v>
          </cell>
          <cell r="K196">
            <v>3608</v>
          </cell>
          <cell r="L196">
            <v>3635</v>
          </cell>
          <cell r="M196">
            <v>3702</v>
          </cell>
          <cell r="N196">
            <v>3713</v>
          </cell>
          <cell r="O196">
            <v>3711</v>
          </cell>
        </row>
        <row r="197">
          <cell r="A197">
            <v>1194</v>
          </cell>
          <cell r="B197">
            <v>15696</v>
          </cell>
          <cell r="C197">
            <v>15959</v>
          </cell>
          <cell r="D197">
            <v>16128</v>
          </cell>
          <cell r="E197">
            <v>16370</v>
          </cell>
          <cell r="F197">
            <v>16615</v>
          </cell>
          <cell r="G197">
            <v>16807</v>
          </cell>
          <cell r="H197">
            <v>17178</v>
          </cell>
          <cell r="I197">
            <v>17242</v>
          </cell>
          <cell r="J197">
            <v>17472</v>
          </cell>
          <cell r="K197">
            <v>17907</v>
          </cell>
          <cell r="L197">
            <v>18040</v>
          </cell>
          <cell r="M197">
            <v>18110</v>
          </cell>
          <cell r="N197">
            <v>18174</v>
          </cell>
          <cell r="O197">
            <v>18246</v>
          </cell>
        </row>
        <row r="198">
          <cell r="A198">
            <v>1195</v>
          </cell>
          <cell r="B198">
            <v>3074</v>
          </cell>
          <cell r="C198">
            <v>3094</v>
          </cell>
          <cell r="D198">
            <v>3139</v>
          </cell>
          <cell r="E198">
            <v>3123</v>
          </cell>
          <cell r="F198">
            <v>3146</v>
          </cell>
          <cell r="G198">
            <v>3180</v>
          </cell>
          <cell r="H198">
            <v>3226</v>
          </cell>
          <cell r="I198">
            <v>3234</v>
          </cell>
          <cell r="J198">
            <v>3308</v>
          </cell>
          <cell r="K198">
            <v>3348</v>
          </cell>
          <cell r="L198">
            <v>3399</v>
          </cell>
          <cell r="M198">
            <v>3421</v>
          </cell>
          <cell r="N198">
            <v>3467</v>
          </cell>
          <cell r="O198">
            <v>3455</v>
          </cell>
        </row>
        <row r="199">
          <cell r="A199">
            <v>1196</v>
          </cell>
          <cell r="B199">
            <v>1240</v>
          </cell>
          <cell r="C199">
            <v>1257</v>
          </cell>
          <cell r="D199">
            <v>1253</v>
          </cell>
          <cell r="E199">
            <v>1267</v>
          </cell>
          <cell r="F199">
            <v>1293</v>
          </cell>
          <cell r="G199">
            <v>1284</v>
          </cell>
          <cell r="H199">
            <v>1294</v>
          </cell>
          <cell r="I199">
            <v>1318</v>
          </cell>
          <cell r="J199">
            <v>1338</v>
          </cell>
          <cell r="K199">
            <v>1365</v>
          </cell>
          <cell r="L199">
            <v>1347</v>
          </cell>
          <cell r="M199">
            <v>1369</v>
          </cell>
          <cell r="N199">
            <v>1379</v>
          </cell>
          <cell r="O199">
            <v>1373</v>
          </cell>
        </row>
        <row r="200">
          <cell r="A200">
            <v>1197</v>
          </cell>
          <cell r="B200">
            <v>8972</v>
          </cell>
          <cell r="C200">
            <v>8966</v>
          </cell>
          <cell r="D200">
            <v>8983</v>
          </cell>
          <cell r="E200">
            <v>9020</v>
          </cell>
          <cell r="F200">
            <v>9132</v>
          </cell>
          <cell r="G200">
            <v>9230</v>
          </cell>
          <cell r="H200">
            <v>9303</v>
          </cell>
          <cell r="I200">
            <v>9417</v>
          </cell>
          <cell r="J200">
            <v>9800</v>
          </cell>
          <cell r="K200">
            <v>10036</v>
          </cell>
          <cell r="L200">
            <v>10120</v>
          </cell>
          <cell r="M200">
            <v>10086</v>
          </cell>
          <cell r="N200">
            <v>10229</v>
          </cell>
          <cell r="O200">
            <v>10520</v>
          </cell>
        </row>
        <row r="201">
          <cell r="A201">
            <v>1198</v>
          </cell>
          <cell r="B201">
            <v>1091</v>
          </cell>
          <cell r="C201">
            <v>1094</v>
          </cell>
          <cell r="D201">
            <v>1080</v>
          </cell>
          <cell r="E201">
            <v>1125</v>
          </cell>
          <cell r="F201">
            <v>1132</v>
          </cell>
          <cell r="G201">
            <v>1118</v>
          </cell>
          <cell r="H201">
            <v>1094</v>
          </cell>
          <cell r="I201">
            <v>1106</v>
          </cell>
          <cell r="J201">
            <v>1137</v>
          </cell>
          <cell r="K201">
            <v>1140</v>
          </cell>
          <cell r="L201">
            <v>1105</v>
          </cell>
          <cell r="M201">
            <v>1077</v>
          </cell>
          <cell r="N201">
            <v>1071</v>
          </cell>
          <cell r="O201">
            <v>1067</v>
          </cell>
        </row>
        <row r="202">
          <cell r="A202">
            <v>1199</v>
          </cell>
          <cell r="B202">
            <v>3753</v>
          </cell>
          <cell r="C202">
            <v>3760</v>
          </cell>
          <cell r="D202">
            <v>3752</v>
          </cell>
          <cell r="E202">
            <v>3779</v>
          </cell>
          <cell r="F202">
            <v>3759</v>
          </cell>
          <cell r="G202">
            <v>3823</v>
          </cell>
          <cell r="H202">
            <v>3823</v>
          </cell>
          <cell r="I202">
            <v>3730</v>
          </cell>
          <cell r="J202">
            <v>3774</v>
          </cell>
          <cell r="K202">
            <v>3801</v>
          </cell>
          <cell r="L202">
            <v>3730</v>
          </cell>
          <cell r="M202">
            <v>3708</v>
          </cell>
          <cell r="N202">
            <v>3647</v>
          </cell>
          <cell r="O202">
            <v>3620</v>
          </cell>
        </row>
        <row r="203">
          <cell r="A203">
            <v>1200</v>
          </cell>
          <cell r="B203">
            <v>954</v>
          </cell>
          <cell r="C203">
            <v>948</v>
          </cell>
          <cell r="D203">
            <v>936</v>
          </cell>
          <cell r="E203">
            <v>943</v>
          </cell>
          <cell r="F203">
            <v>974</v>
          </cell>
          <cell r="G203">
            <v>981</v>
          </cell>
          <cell r="H203">
            <v>986</v>
          </cell>
          <cell r="I203">
            <v>1018</v>
          </cell>
          <cell r="J203">
            <v>1046</v>
          </cell>
          <cell r="K203">
            <v>1068</v>
          </cell>
          <cell r="L203">
            <v>1098</v>
          </cell>
          <cell r="M203">
            <v>1113</v>
          </cell>
          <cell r="N203">
            <v>1114</v>
          </cell>
          <cell r="O203">
            <v>1147</v>
          </cell>
        </row>
        <row r="204">
          <cell r="A204">
            <v>1201</v>
          </cell>
          <cell r="B204">
            <v>444</v>
          </cell>
          <cell r="C204">
            <v>442</v>
          </cell>
          <cell r="D204">
            <v>448</v>
          </cell>
          <cell r="E204">
            <v>465</v>
          </cell>
          <cell r="F204">
            <v>516</v>
          </cell>
          <cell r="G204">
            <v>541</v>
          </cell>
          <cell r="H204">
            <v>574</v>
          </cell>
          <cell r="I204">
            <v>608</v>
          </cell>
          <cell r="J204">
            <v>661</v>
          </cell>
          <cell r="K204">
            <v>683</v>
          </cell>
          <cell r="L204">
            <v>718</v>
          </cell>
          <cell r="M204">
            <v>713</v>
          </cell>
          <cell r="N204">
            <v>726</v>
          </cell>
          <cell r="O204">
            <v>713</v>
          </cell>
        </row>
        <row r="205">
          <cell r="A205">
            <v>1202</v>
          </cell>
          <cell r="B205">
            <v>321</v>
          </cell>
          <cell r="C205">
            <v>315</v>
          </cell>
          <cell r="D205">
            <v>316</v>
          </cell>
          <cell r="E205">
            <v>347</v>
          </cell>
          <cell r="F205">
            <v>351</v>
          </cell>
          <cell r="G205">
            <v>350</v>
          </cell>
          <cell r="H205">
            <v>333</v>
          </cell>
          <cell r="I205">
            <v>302</v>
          </cell>
          <cell r="J205">
            <v>293</v>
          </cell>
          <cell r="K205">
            <v>279</v>
          </cell>
          <cell r="L205">
            <v>274</v>
          </cell>
          <cell r="M205">
            <v>265</v>
          </cell>
          <cell r="N205">
            <v>272</v>
          </cell>
          <cell r="O205">
            <v>268</v>
          </cell>
        </row>
        <row r="206">
          <cell r="A206">
            <v>1203</v>
          </cell>
          <cell r="B206">
            <v>1786</v>
          </cell>
          <cell r="C206">
            <v>1793</v>
          </cell>
          <cell r="D206">
            <v>1787</v>
          </cell>
          <cell r="E206">
            <v>1832</v>
          </cell>
          <cell r="F206">
            <v>1839</v>
          </cell>
          <cell r="G206">
            <v>1826</v>
          </cell>
          <cell r="H206">
            <v>1826</v>
          </cell>
          <cell r="I206">
            <v>1831</v>
          </cell>
          <cell r="J206">
            <v>1890</v>
          </cell>
          <cell r="K206">
            <v>1912</v>
          </cell>
          <cell r="L206">
            <v>1890</v>
          </cell>
          <cell r="M206">
            <v>1926</v>
          </cell>
          <cell r="N206">
            <v>1940</v>
          </cell>
          <cell r="O206">
            <v>1928</v>
          </cell>
        </row>
        <row r="207">
          <cell r="A207">
            <v>1204</v>
          </cell>
          <cell r="B207">
            <v>263</v>
          </cell>
          <cell r="C207">
            <v>266</v>
          </cell>
          <cell r="D207">
            <v>260</v>
          </cell>
          <cell r="E207">
            <v>267</v>
          </cell>
          <cell r="F207">
            <v>267</v>
          </cell>
          <cell r="G207">
            <v>257</v>
          </cell>
          <cell r="H207">
            <v>234</v>
          </cell>
          <cell r="I207">
            <v>234</v>
          </cell>
          <cell r="J207">
            <v>253</v>
          </cell>
          <cell r="K207">
            <v>250</v>
          </cell>
          <cell r="L207">
            <v>243</v>
          </cell>
          <cell r="M207">
            <v>247</v>
          </cell>
          <cell r="N207">
            <v>241</v>
          </cell>
          <cell r="O207">
            <v>241</v>
          </cell>
        </row>
        <row r="208">
          <cell r="A208">
            <v>1205</v>
          </cell>
          <cell r="B208">
            <v>1154</v>
          </cell>
          <cell r="C208">
            <v>1167</v>
          </cell>
          <cell r="D208">
            <v>1219</v>
          </cell>
          <cell r="E208">
            <v>1266</v>
          </cell>
          <cell r="F208">
            <v>1278</v>
          </cell>
          <cell r="G208">
            <v>1278</v>
          </cell>
          <cell r="H208">
            <v>1294</v>
          </cell>
          <cell r="I208">
            <v>1271</v>
          </cell>
          <cell r="J208">
            <v>1274</v>
          </cell>
          <cell r="K208">
            <v>1280</v>
          </cell>
          <cell r="L208">
            <v>1283</v>
          </cell>
          <cell r="M208">
            <v>1304</v>
          </cell>
          <cell r="N208">
            <v>1278</v>
          </cell>
          <cell r="O208">
            <v>1298</v>
          </cell>
        </row>
        <row r="209">
          <cell r="A209">
            <v>1206</v>
          </cell>
          <cell r="B209">
            <v>750</v>
          </cell>
          <cell r="C209">
            <v>752</v>
          </cell>
          <cell r="D209">
            <v>752</v>
          </cell>
          <cell r="E209">
            <v>755</v>
          </cell>
          <cell r="F209">
            <v>776</v>
          </cell>
          <cell r="G209">
            <v>807</v>
          </cell>
          <cell r="H209">
            <v>800</v>
          </cell>
          <cell r="I209">
            <v>796</v>
          </cell>
          <cell r="J209">
            <v>804</v>
          </cell>
          <cell r="K209">
            <v>811</v>
          </cell>
          <cell r="L209">
            <v>796</v>
          </cell>
          <cell r="M209">
            <v>792</v>
          </cell>
          <cell r="N209">
            <v>783</v>
          </cell>
          <cell r="O209">
            <v>770</v>
          </cell>
        </row>
        <row r="210">
          <cell r="A210">
            <v>1207</v>
          </cell>
          <cell r="B210">
            <v>599</v>
          </cell>
          <cell r="C210">
            <v>610</v>
          </cell>
          <cell r="D210">
            <v>598</v>
          </cell>
          <cell r="E210">
            <v>607</v>
          </cell>
          <cell r="F210">
            <v>594</v>
          </cell>
          <cell r="G210">
            <v>600</v>
          </cell>
          <cell r="H210">
            <v>596</v>
          </cell>
          <cell r="I210">
            <v>588</v>
          </cell>
          <cell r="J210">
            <v>588</v>
          </cell>
          <cell r="K210">
            <v>589</v>
          </cell>
          <cell r="L210">
            <v>580</v>
          </cell>
          <cell r="M210">
            <v>561</v>
          </cell>
          <cell r="N210">
            <v>546</v>
          </cell>
          <cell r="O210">
            <v>553</v>
          </cell>
        </row>
        <row r="211">
          <cell r="A211">
            <v>1208</v>
          </cell>
          <cell r="B211">
            <v>317</v>
          </cell>
          <cell r="C211">
            <v>322</v>
          </cell>
          <cell r="D211">
            <v>322</v>
          </cell>
          <cell r="E211">
            <v>326</v>
          </cell>
          <cell r="F211">
            <v>333</v>
          </cell>
          <cell r="G211">
            <v>342</v>
          </cell>
          <cell r="H211">
            <v>327</v>
          </cell>
          <cell r="I211">
            <v>333</v>
          </cell>
          <cell r="J211">
            <v>333</v>
          </cell>
          <cell r="K211">
            <v>334</v>
          </cell>
          <cell r="L211">
            <v>338</v>
          </cell>
          <cell r="M211">
            <v>338</v>
          </cell>
          <cell r="N211">
            <v>330</v>
          </cell>
          <cell r="O211">
            <v>339</v>
          </cell>
        </row>
        <row r="212">
          <cell r="A212">
            <v>1209</v>
          </cell>
          <cell r="B212">
            <v>402</v>
          </cell>
          <cell r="C212">
            <v>408</v>
          </cell>
          <cell r="D212">
            <v>397</v>
          </cell>
          <cell r="E212">
            <v>390</v>
          </cell>
          <cell r="F212">
            <v>379</v>
          </cell>
          <cell r="G212">
            <v>370</v>
          </cell>
          <cell r="H212">
            <v>364</v>
          </cell>
          <cell r="I212">
            <v>353</v>
          </cell>
          <cell r="J212">
            <v>359</v>
          </cell>
          <cell r="K212">
            <v>367</v>
          </cell>
          <cell r="L212">
            <v>364</v>
          </cell>
          <cell r="M212">
            <v>366</v>
          </cell>
          <cell r="N212">
            <v>358</v>
          </cell>
          <cell r="O212">
            <v>376</v>
          </cell>
        </row>
        <row r="213">
          <cell r="A213">
            <v>1210</v>
          </cell>
          <cell r="B213">
            <v>1066</v>
          </cell>
          <cell r="C213">
            <v>1087</v>
          </cell>
          <cell r="D213">
            <v>1079</v>
          </cell>
          <cell r="E213">
            <v>1047</v>
          </cell>
          <cell r="F213">
            <v>1062</v>
          </cell>
          <cell r="G213">
            <v>1059</v>
          </cell>
          <cell r="H213">
            <v>1059</v>
          </cell>
          <cell r="I213">
            <v>1069</v>
          </cell>
          <cell r="J213">
            <v>1063</v>
          </cell>
          <cell r="K213">
            <v>1069</v>
          </cell>
          <cell r="L213">
            <v>1081</v>
          </cell>
          <cell r="M213">
            <v>1072</v>
          </cell>
          <cell r="N213">
            <v>1044</v>
          </cell>
          <cell r="O213">
            <v>1034</v>
          </cell>
        </row>
        <row r="214">
          <cell r="A214">
            <v>1211</v>
          </cell>
          <cell r="B214">
            <v>1381</v>
          </cell>
          <cell r="C214">
            <v>1397</v>
          </cell>
          <cell r="D214">
            <v>1434</v>
          </cell>
          <cell r="E214">
            <v>1454</v>
          </cell>
          <cell r="F214">
            <v>1496</v>
          </cell>
          <cell r="G214">
            <v>1511</v>
          </cell>
          <cell r="H214">
            <v>1540</v>
          </cell>
          <cell r="I214">
            <v>1582</v>
          </cell>
          <cell r="J214">
            <v>1602</v>
          </cell>
          <cell r="K214">
            <v>1649</v>
          </cell>
          <cell r="L214">
            <v>1664</v>
          </cell>
          <cell r="M214">
            <v>1685</v>
          </cell>
          <cell r="N214">
            <v>1695</v>
          </cell>
          <cell r="O214">
            <v>1766</v>
          </cell>
        </row>
        <row r="215">
          <cell r="A215">
            <v>1212</v>
          </cell>
          <cell r="B215">
            <v>97</v>
          </cell>
          <cell r="C215">
            <v>88</v>
          </cell>
          <cell r="D215">
            <v>85</v>
          </cell>
          <cell r="E215">
            <v>90</v>
          </cell>
          <cell r="F215">
            <v>86</v>
          </cell>
          <cell r="G215">
            <v>86</v>
          </cell>
          <cell r="H215">
            <v>86</v>
          </cell>
          <cell r="I215">
            <v>83</v>
          </cell>
          <cell r="J215">
            <v>80</v>
          </cell>
          <cell r="K215">
            <v>80</v>
          </cell>
          <cell r="L215">
            <v>74</v>
          </cell>
          <cell r="M215">
            <v>70</v>
          </cell>
          <cell r="N215">
            <v>67</v>
          </cell>
          <cell r="O215">
            <v>67</v>
          </cell>
        </row>
        <row r="216">
          <cell r="A216">
            <v>1213</v>
          </cell>
          <cell r="B216">
            <v>939</v>
          </cell>
          <cell r="C216">
            <v>957</v>
          </cell>
          <cell r="D216">
            <v>968</v>
          </cell>
          <cell r="E216">
            <v>974</v>
          </cell>
          <cell r="F216">
            <v>984</v>
          </cell>
          <cell r="G216">
            <v>1003</v>
          </cell>
          <cell r="H216">
            <v>1023</v>
          </cell>
          <cell r="I216">
            <v>1030</v>
          </cell>
          <cell r="J216">
            <v>1055</v>
          </cell>
          <cell r="K216">
            <v>1076</v>
          </cell>
          <cell r="L216">
            <v>1117</v>
          </cell>
          <cell r="M216">
            <v>1152</v>
          </cell>
          <cell r="N216">
            <v>1153</v>
          </cell>
          <cell r="O216">
            <v>1153</v>
          </cell>
        </row>
        <row r="217">
          <cell r="A217">
            <v>1214</v>
          </cell>
          <cell r="B217">
            <v>17429</v>
          </cell>
          <cell r="C217">
            <v>17515</v>
          </cell>
          <cell r="D217">
            <v>17607</v>
          </cell>
          <cell r="E217">
            <v>17689</v>
          </cell>
          <cell r="F217">
            <v>17862</v>
          </cell>
          <cell r="G217">
            <v>17979</v>
          </cell>
          <cell r="H217">
            <v>18077</v>
          </cell>
          <cell r="I217">
            <v>18103</v>
          </cell>
          <cell r="J217">
            <v>18584</v>
          </cell>
          <cell r="K217">
            <v>18783</v>
          </cell>
          <cell r="L217">
            <v>18939</v>
          </cell>
          <cell r="M217">
            <v>19183</v>
          </cell>
          <cell r="N217">
            <v>19303</v>
          </cell>
          <cell r="O217">
            <v>19454</v>
          </cell>
        </row>
        <row r="218">
          <cell r="A218">
            <v>1215</v>
          </cell>
          <cell r="B218">
            <v>3811</v>
          </cell>
          <cell r="C218">
            <v>3810</v>
          </cell>
          <cell r="D218">
            <v>3818</v>
          </cell>
          <cell r="E218">
            <v>3864</v>
          </cell>
          <cell r="F218">
            <v>3881</v>
          </cell>
          <cell r="G218">
            <v>3854</v>
          </cell>
          <cell r="H218">
            <v>3902</v>
          </cell>
          <cell r="I218">
            <v>3881</v>
          </cell>
          <cell r="J218">
            <v>3921</v>
          </cell>
          <cell r="K218">
            <v>3946</v>
          </cell>
          <cell r="L218">
            <v>4049</v>
          </cell>
          <cell r="M218">
            <v>4146</v>
          </cell>
          <cell r="N218">
            <v>4227</v>
          </cell>
          <cell r="O218">
            <v>4379</v>
          </cell>
        </row>
        <row r="219">
          <cell r="A219">
            <v>1216</v>
          </cell>
          <cell r="B219">
            <v>2682</v>
          </cell>
          <cell r="C219">
            <v>2709</v>
          </cell>
          <cell r="D219">
            <v>2676</v>
          </cell>
          <cell r="E219">
            <v>2651</v>
          </cell>
          <cell r="F219">
            <v>2620</v>
          </cell>
          <cell r="G219">
            <v>2594</v>
          </cell>
          <cell r="H219">
            <v>2611</v>
          </cell>
          <cell r="I219">
            <v>2643</v>
          </cell>
          <cell r="J219">
            <v>2720</v>
          </cell>
          <cell r="K219">
            <v>2727</v>
          </cell>
          <cell r="L219">
            <v>2748</v>
          </cell>
          <cell r="M219">
            <v>2711</v>
          </cell>
          <cell r="N219">
            <v>2667</v>
          </cell>
          <cell r="O219">
            <v>2688</v>
          </cell>
        </row>
        <row r="220">
          <cell r="A220">
            <v>1217</v>
          </cell>
          <cell r="B220">
            <v>12020</v>
          </cell>
          <cell r="C220">
            <v>12029</v>
          </cell>
          <cell r="D220">
            <v>11985</v>
          </cell>
          <cell r="E220">
            <v>11870</v>
          </cell>
          <cell r="F220">
            <v>11925</v>
          </cell>
          <cell r="G220">
            <v>11884</v>
          </cell>
          <cell r="H220">
            <v>11920</v>
          </cell>
          <cell r="I220">
            <v>11946</v>
          </cell>
          <cell r="J220">
            <v>12126</v>
          </cell>
          <cell r="K220">
            <v>12299</v>
          </cell>
          <cell r="L220">
            <v>12304</v>
          </cell>
          <cell r="M220">
            <v>12262</v>
          </cell>
          <cell r="N220">
            <v>12312</v>
          </cell>
          <cell r="O220">
            <v>12503</v>
          </cell>
        </row>
        <row r="221">
          <cell r="A221">
            <v>1218</v>
          </cell>
          <cell r="B221">
            <v>1407</v>
          </cell>
          <cell r="C221">
            <v>1422</v>
          </cell>
          <cell r="D221">
            <v>1425</v>
          </cell>
          <cell r="E221">
            <v>1450</v>
          </cell>
          <cell r="F221">
            <v>1509</v>
          </cell>
          <cell r="G221">
            <v>1527</v>
          </cell>
          <cell r="H221">
            <v>1528</v>
          </cell>
          <cell r="I221">
            <v>1583</v>
          </cell>
          <cell r="J221">
            <v>1624</v>
          </cell>
          <cell r="K221">
            <v>1662</v>
          </cell>
          <cell r="L221">
            <v>1657</v>
          </cell>
          <cell r="M221">
            <v>1663</v>
          </cell>
          <cell r="N221">
            <v>1624</v>
          </cell>
          <cell r="O221">
            <v>1583</v>
          </cell>
        </row>
        <row r="222">
          <cell r="A222">
            <v>1219</v>
          </cell>
          <cell r="B222">
            <v>50488</v>
          </cell>
          <cell r="C222">
            <v>50198</v>
          </cell>
          <cell r="D222">
            <v>49793</v>
          </cell>
          <cell r="E222">
            <v>49635</v>
          </cell>
          <cell r="F222">
            <v>49462</v>
          </cell>
          <cell r="G222">
            <v>49261</v>
          </cell>
          <cell r="H222">
            <v>48815</v>
          </cell>
          <cell r="I222">
            <v>48559</v>
          </cell>
          <cell r="J222">
            <v>48801</v>
          </cell>
          <cell r="K222">
            <v>48783</v>
          </cell>
          <cell r="L222">
            <v>48590</v>
          </cell>
          <cell r="M222">
            <v>48505</v>
          </cell>
          <cell r="N222">
            <v>48469</v>
          </cell>
          <cell r="O222">
            <v>48756</v>
          </cell>
        </row>
        <row r="223">
          <cell r="A223">
            <v>1220</v>
          </cell>
          <cell r="B223">
            <v>2939</v>
          </cell>
          <cell r="C223">
            <v>2946</v>
          </cell>
          <cell r="D223">
            <v>3022</v>
          </cell>
          <cell r="E223">
            <v>3056</v>
          </cell>
          <cell r="F223">
            <v>3059</v>
          </cell>
          <cell r="G223">
            <v>3064</v>
          </cell>
          <cell r="H223">
            <v>3047</v>
          </cell>
          <cell r="I223">
            <v>3027</v>
          </cell>
          <cell r="J223">
            <v>3050</v>
          </cell>
          <cell r="K223">
            <v>3037</v>
          </cell>
          <cell r="L223">
            <v>3011</v>
          </cell>
          <cell r="M223">
            <v>3014</v>
          </cell>
          <cell r="N223">
            <v>2978</v>
          </cell>
          <cell r="O223">
            <v>3070</v>
          </cell>
        </row>
        <row r="224">
          <cell r="A224">
            <v>1221</v>
          </cell>
          <cell r="B224">
            <v>1637</v>
          </cell>
          <cell r="C224">
            <v>1654</v>
          </cell>
          <cell r="D224">
            <v>1627</v>
          </cell>
          <cell r="E224">
            <v>1636</v>
          </cell>
          <cell r="F224">
            <v>1649</v>
          </cell>
          <cell r="G224">
            <v>1671</v>
          </cell>
          <cell r="H224">
            <v>1695</v>
          </cell>
          <cell r="I224">
            <v>1703</v>
          </cell>
          <cell r="J224">
            <v>1752</v>
          </cell>
          <cell r="K224">
            <v>1777</v>
          </cell>
          <cell r="L224">
            <v>1761</v>
          </cell>
          <cell r="M224">
            <v>1744</v>
          </cell>
          <cell r="N224">
            <v>1748</v>
          </cell>
          <cell r="O224">
            <v>1744</v>
          </cell>
        </row>
        <row r="225">
          <cell r="A225">
            <v>1222</v>
          </cell>
          <cell r="B225">
            <v>1962</v>
          </cell>
          <cell r="C225">
            <v>1966</v>
          </cell>
          <cell r="D225">
            <v>1982</v>
          </cell>
          <cell r="E225">
            <v>1980</v>
          </cell>
          <cell r="F225">
            <v>2022</v>
          </cell>
          <cell r="G225">
            <v>2014</v>
          </cell>
          <cell r="H225">
            <v>1982</v>
          </cell>
          <cell r="I225">
            <v>1990</v>
          </cell>
          <cell r="J225">
            <v>2033</v>
          </cell>
          <cell r="K225">
            <v>2049</v>
          </cell>
          <cell r="L225">
            <v>2029</v>
          </cell>
          <cell r="M225">
            <v>1999</v>
          </cell>
          <cell r="N225">
            <v>1992</v>
          </cell>
          <cell r="O225">
            <v>2005</v>
          </cell>
        </row>
        <row r="226">
          <cell r="A226">
            <v>1223</v>
          </cell>
          <cell r="B226">
            <v>2987</v>
          </cell>
          <cell r="C226">
            <v>2989</v>
          </cell>
          <cell r="D226">
            <v>2935</v>
          </cell>
          <cell r="E226">
            <v>2911</v>
          </cell>
          <cell r="F226">
            <v>2964</v>
          </cell>
          <cell r="G226">
            <v>2955</v>
          </cell>
          <cell r="H226">
            <v>2914</v>
          </cell>
          <cell r="I226">
            <v>2937</v>
          </cell>
          <cell r="J226">
            <v>2935</v>
          </cell>
          <cell r="K226">
            <v>2962</v>
          </cell>
          <cell r="L226">
            <v>2959</v>
          </cell>
          <cell r="M226">
            <v>2950</v>
          </cell>
          <cell r="N226">
            <v>2931</v>
          </cell>
          <cell r="O226">
            <v>2880</v>
          </cell>
        </row>
        <row r="227">
          <cell r="A227">
            <v>1224</v>
          </cell>
          <cell r="B227">
            <v>407</v>
          </cell>
          <cell r="C227">
            <v>386</v>
          </cell>
          <cell r="D227">
            <v>372</v>
          </cell>
          <cell r="E227">
            <v>375</v>
          </cell>
          <cell r="F227">
            <v>363</v>
          </cell>
          <cell r="G227">
            <v>348</v>
          </cell>
          <cell r="H227">
            <v>338</v>
          </cell>
          <cell r="I227">
            <v>338</v>
          </cell>
          <cell r="J227">
            <v>325</v>
          </cell>
          <cell r="K227">
            <v>320</v>
          </cell>
          <cell r="L227">
            <v>316</v>
          </cell>
          <cell r="M227">
            <v>309</v>
          </cell>
          <cell r="N227">
            <v>319</v>
          </cell>
          <cell r="O227">
            <v>315</v>
          </cell>
        </row>
        <row r="228">
          <cell r="A228">
            <v>1225</v>
          </cell>
          <cell r="B228">
            <v>1690</v>
          </cell>
          <cell r="C228">
            <v>1668</v>
          </cell>
          <cell r="D228">
            <v>1648</v>
          </cell>
          <cell r="E228">
            <v>1636</v>
          </cell>
          <cell r="F228">
            <v>1670</v>
          </cell>
          <cell r="G228">
            <v>1665</v>
          </cell>
          <cell r="H228">
            <v>1710</v>
          </cell>
          <cell r="I228">
            <v>1719</v>
          </cell>
          <cell r="J228">
            <v>1753</v>
          </cell>
          <cell r="K228">
            <v>1788</v>
          </cell>
          <cell r="L228">
            <v>1820</v>
          </cell>
          <cell r="M228">
            <v>1825</v>
          </cell>
          <cell r="N228">
            <v>1835</v>
          </cell>
          <cell r="O228">
            <v>1855</v>
          </cell>
        </row>
        <row r="229">
          <cell r="A229">
            <v>1226</v>
          </cell>
          <cell r="B229">
            <v>270</v>
          </cell>
          <cell r="C229">
            <v>264</v>
          </cell>
          <cell r="D229">
            <v>259</v>
          </cell>
          <cell r="E229">
            <v>273</v>
          </cell>
          <cell r="F229">
            <v>263</v>
          </cell>
          <cell r="G229">
            <v>270</v>
          </cell>
          <cell r="H229">
            <v>262</v>
          </cell>
          <cell r="I229">
            <v>262</v>
          </cell>
          <cell r="J229">
            <v>255</v>
          </cell>
          <cell r="K229">
            <v>278</v>
          </cell>
          <cell r="L229">
            <v>258</v>
          </cell>
          <cell r="M229">
            <v>249</v>
          </cell>
          <cell r="N229">
            <v>253</v>
          </cell>
          <cell r="O229">
            <v>251</v>
          </cell>
        </row>
        <row r="230">
          <cell r="A230">
            <v>1227</v>
          </cell>
          <cell r="B230">
            <v>986</v>
          </cell>
          <cell r="C230">
            <v>978</v>
          </cell>
          <cell r="D230">
            <v>952</v>
          </cell>
          <cell r="E230">
            <v>941</v>
          </cell>
          <cell r="F230">
            <v>954</v>
          </cell>
          <cell r="G230">
            <v>931</v>
          </cell>
          <cell r="H230">
            <v>921</v>
          </cell>
          <cell r="I230">
            <v>906</v>
          </cell>
          <cell r="J230">
            <v>900</v>
          </cell>
          <cell r="K230">
            <v>919</v>
          </cell>
          <cell r="L230">
            <v>899</v>
          </cell>
          <cell r="M230">
            <v>890</v>
          </cell>
          <cell r="N230">
            <v>891</v>
          </cell>
          <cell r="O230">
            <v>881</v>
          </cell>
        </row>
        <row r="231">
          <cell r="A231">
            <v>1228</v>
          </cell>
          <cell r="B231">
            <v>3635</v>
          </cell>
          <cell r="C231">
            <v>3628</v>
          </cell>
          <cell r="D231">
            <v>3615</v>
          </cell>
          <cell r="E231">
            <v>3634</v>
          </cell>
          <cell r="F231">
            <v>3671</v>
          </cell>
          <cell r="G231">
            <v>3761</v>
          </cell>
          <cell r="H231">
            <v>3820</v>
          </cell>
          <cell r="I231">
            <v>3959</v>
          </cell>
          <cell r="J231">
            <v>4344</v>
          </cell>
          <cell r="K231">
            <v>4494</v>
          </cell>
          <cell r="L231">
            <v>4516</v>
          </cell>
          <cell r="M231">
            <v>4563</v>
          </cell>
          <cell r="N231">
            <v>4642</v>
          </cell>
          <cell r="O231">
            <v>4684</v>
          </cell>
        </row>
        <row r="232">
          <cell r="A232">
            <v>1229</v>
          </cell>
          <cell r="B232">
            <v>1960</v>
          </cell>
          <cell r="C232">
            <v>1998</v>
          </cell>
          <cell r="D232">
            <v>2050</v>
          </cell>
          <cell r="E232">
            <v>2111</v>
          </cell>
          <cell r="F232">
            <v>2192</v>
          </cell>
          <cell r="G232">
            <v>2236</v>
          </cell>
          <cell r="H232">
            <v>2243</v>
          </cell>
          <cell r="I232">
            <v>2320</v>
          </cell>
          <cell r="J232">
            <v>2390</v>
          </cell>
          <cell r="K232">
            <v>2423</v>
          </cell>
          <cell r="L232">
            <v>2440</v>
          </cell>
          <cell r="M232">
            <v>2408</v>
          </cell>
          <cell r="N232">
            <v>2408</v>
          </cell>
          <cell r="O232">
            <v>2404</v>
          </cell>
        </row>
        <row r="233">
          <cell r="A233">
            <v>1230</v>
          </cell>
          <cell r="B233">
            <v>771</v>
          </cell>
          <cell r="C233">
            <v>765</v>
          </cell>
          <cell r="D233">
            <v>770</v>
          </cell>
          <cell r="E233">
            <v>768</v>
          </cell>
          <cell r="F233">
            <v>794</v>
          </cell>
          <cell r="G233">
            <v>795</v>
          </cell>
          <cell r="H233">
            <v>797</v>
          </cell>
          <cell r="I233">
            <v>789</v>
          </cell>
          <cell r="J233">
            <v>787</v>
          </cell>
          <cell r="K233">
            <v>780</v>
          </cell>
          <cell r="L233">
            <v>773</v>
          </cell>
          <cell r="M233">
            <v>762</v>
          </cell>
          <cell r="N233">
            <v>772</v>
          </cell>
          <cell r="O233">
            <v>785</v>
          </cell>
        </row>
        <row r="234">
          <cell r="A234">
            <v>1231</v>
          </cell>
          <cell r="B234">
            <v>1691</v>
          </cell>
          <cell r="C234">
            <v>1662</v>
          </cell>
          <cell r="D234">
            <v>1670</v>
          </cell>
          <cell r="E234">
            <v>1691</v>
          </cell>
          <cell r="F234">
            <v>1702</v>
          </cell>
          <cell r="G234">
            <v>1676</v>
          </cell>
          <cell r="H234">
            <v>1719</v>
          </cell>
          <cell r="I234">
            <v>1732</v>
          </cell>
          <cell r="J234">
            <v>1755</v>
          </cell>
          <cell r="K234">
            <v>1783</v>
          </cell>
          <cell r="L234">
            <v>1774</v>
          </cell>
          <cell r="M234">
            <v>1776</v>
          </cell>
          <cell r="N234">
            <v>1788</v>
          </cell>
          <cell r="O234">
            <v>1799</v>
          </cell>
        </row>
        <row r="235">
          <cell r="A235">
            <v>1232</v>
          </cell>
          <cell r="B235">
            <v>462</v>
          </cell>
          <cell r="C235">
            <v>464</v>
          </cell>
          <cell r="D235">
            <v>470</v>
          </cell>
          <cell r="E235">
            <v>492</v>
          </cell>
          <cell r="F235">
            <v>517</v>
          </cell>
          <cell r="G235">
            <v>544</v>
          </cell>
          <cell r="H235">
            <v>530</v>
          </cell>
          <cell r="I235">
            <v>541</v>
          </cell>
          <cell r="J235">
            <v>577</v>
          </cell>
          <cell r="K235">
            <v>569</v>
          </cell>
          <cell r="L235">
            <v>552</v>
          </cell>
          <cell r="M235">
            <v>569</v>
          </cell>
          <cell r="N235">
            <v>577</v>
          </cell>
          <cell r="O235">
            <v>585</v>
          </cell>
        </row>
        <row r="236">
          <cell r="A236">
            <v>1233</v>
          </cell>
          <cell r="B236">
            <v>554</v>
          </cell>
          <cell r="C236">
            <v>542</v>
          </cell>
          <cell r="D236">
            <v>527</v>
          </cell>
          <cell r="E236">
            <v>508</v>
          </cell>
          <cell r="F236">
            <v>530</v>
          </cell>
          <cell r="G236">
            <v>547</v>
          </cell>
          <cell r="H236">
            <v>565</v>
          </cell>
          <cell r="I236">
            <v>544</v>
          </cell>
          <cell r="J236">
            <v>563</v>
          </cell>
          <cell r="K236">
            <v>535</v>
          </cell>
          <cell r="L236">
            <v>536</v>
          </cell>
          <cell r="M236">
            <v>537</v>
          </cell>
          <cell r="N236">
            <v>520</v>
          </cell>
          <cell r="O236">
            <v>514</v>
          </cell>
        </row>
        <row r="237">
          <cell r="A237">
            <v>1234</v>
          </cell>
          <cell r="B237">
            <v>83</v>
          </cell>
          <cell r="C237">
            <v>79</v>
          </cell>
          <cell r="D237">
            <v>79</v>
          </cell>
          <cell r="E237">
            <v>82</v>
          </cell>
          <cell r="F237">
            <v>81</v>
          </cell>
          <cell r="G237">
            <v>76</v>
          </cell>
          <cell r="H237">
            <v>77</v>
          </cell>
          <cell r="I237">
            <v>78</v>
          </cell>
          <cell r="J237">
            <v>77</v>
          </cell>
          <cell r="K237">
            <v>82</v>
          </cell>
          <cell r="L237">
            <v>82</v>
          </cell>
          <cell r="M237">
            <v>78</v>
          </cell>
          <cell r="N237">
            <v>77</v>
          </cell>
          <cell r="O237">
            <v>75</v>
          </cell>
        </row>
        <row r="238">
          <cell r="A238">
            <v>1235</v>
          </cell>
          <cell r="B238">
            <v>1459</v>
          </cell>
          <cell r="C238">
            <v>1453</v>
          </cell>
          <cell r="D238">
            <v>1472</v>
          </cell>
          <cell r="E238">
            <v>1502</v>
          </cell>
          <cell r="F238">
            <v>1513</v>
          </cell>
          <cell r="G238">
            <v>1496</v>
          </cell>
          <cell r="H238">
            <v>1517</v>
          </cell>
          <cell r="I238">
            <v>1539</v>
          </cell>
          <cell r="J238">
            <v>1593</v>
          </cell>
          <cell r="K238">
            <v>1618</v>
          </cell>
          <cell r="L238">
            <v>1642</v>
          </cell>
          <cell r="M238">
            <v>1645</v>
          </cell>
          <cell r="N238">
            <v>1619</v>
          </cell>
          <cell r="O238">
            <v>1627</v>
          </cell>
        </row>
        <row r="239">
          <cell r="A239">
            <v>1236</v>
          </cell>
          <cell r="B239">
            <v>5189</v>
          </cell>
          <cell r="C239">
            <v>5166</v>
          </cell>
          <cell r="D239">
            <v>5140</v>
          </cell>
          <cell r="E239">
            <v>5166</v>
          </cell>
          <cell r="F239">
            <v>5235</v>
          </cell>
          <cell r="G239">
            <v>5303</v>
          </cell>
          <cell r="H239">
            <v>5309</v>
          </cell>
          <cell r="I239">
            <v>5344</v>
          </cell>
          <cell r="J239">
            <v>5518</v>
          </cell>
          <cell r="K239">
            <v>5548</v>
          </cell>
          <cell r="L239">
            <v>5544</v>
          </cell>
          <cell r="M239">
            <v>5613</v>
          </cell>
          <cell r="N239">
            <v>5608</v>
          </cell>
          <cell r="O239">
            <v>5727</v>
          </cell>
        </row>
        <row r="240">
          <cell r="A240">
            <v>1237</v>
          </cell>
          <cell r="B240">
            <v>3550</v>
          </cell>
          <cell r="C240">
            <v>3533</v>
          </cell>
          <cell r="D240">
            <v>3550</v>
          </cell>
          <cell r="E240">
            <v>3551</v>
          </cell>
          <cell r="F240">
            <v>3530</v>
          </cell>
          <cell r="G240">
            <v>3527</v>
          </cell>
          <cell r="H240">
            <v>3621</v>
          </cell>
          <cell r="I240">
            <v>3653</v>
          </cell>
          <cell r="J240">
            <v>3787</v>
          </cell>
          <cell r="K240">
            <v>3840</v>
          </cell>
          <cell r="L240">
            <v>3891</v>
          </cell>
          <cell r="M240">
            <v>3916</v>
          </cell>
          <cell r="N240">
            <v>3866</v>
          </cell>
          <cell r="O240">
            <v>3980</v>
          </cell>
        </row>
        <row r="241">
          <cell r="A241">
            <v>1238</v>
          </cell>
          <cell r="B241">
            <v>379</v>
          </cell>
          <cell r="C241">
            <v>366</v>
          </cell>
          <cell r="D241">
            <v>358</v>
          </cell>
          <cell r="E241">
            <v>369</v>
          </cell>
          <cell r="F241">
            <v>386</v>
          </cell>
          <cell r="G241">
            <v>375</v>
          </cell>
          <cell r="H241">
            <v>381</v>
          </cell>
          <cell r="I241">
            <v>389</v>
          </cell>
          <cell r="J241">
            <v>374</v>
          </cell>
          <cell r="K241">
            <v>377</v>
          </cell>
          <cell r="L241">
            <v>377</v>
          </cell>
          <cell r="M241">
            <v>373</v>
          </cell>
          <cell r="N241">
            <v>377</v>
          </cell>
          <cell r="O241">
            <v>382</v>
          </cell>
        </row>
        <row r="242">
          <cell r="A242">
            <v>1239</v>
          </cell>
          <cell r="B242">
            <v>405</v>
          </cell>
          <cell r="C242">
            <v>417</v>
          </cell>
          <cell r="D242">
            <v>429</v>
          </cell>
          <cell r="E242">
            <v>461</v>
          </cell>
          <cell r="F242">
            <v>485</v>
          </cell>
          <cell r="G242">
            <v>503</v>
          </cell>
          <cell r="H242">
            <v>512</v>
          </cell>
          <cell r="I242">
            <v>537</v>
          </cell>
          <cell r="J242">
            <v>577</v>
          </cell>
          <cell r="K242">
            <v>586</v>
          </cell>
          <cell r="L242">
            <v>566</v>
          </cell>
          <cell r="M242">
            <v>576</v>
          </cell>
          <cell r="N242">
            <v>564</v>
          </cell>
          <cell r="O242">
            <v>569</v>
          </cell>
        </row>
        <row r="243">
          <cell r="A243">
            <v>1240</v>
          </cell>
          <cell r="B243">
            <v>4229</v>
          </cell>
          <cell r="C243">
            <v>4278</v>
          </cell>
          <cell r="D243">
            <v>4353</v>
          </cell>
          <cell r="E243">
            <v>4370</v>
          </cell>
          <cell r="F243">
            <v>4386</v>
          </cell>
          <cell r="G243">
            <v>4374</v>
          </cell>
          <cell r="H243">
            <v>4396</v>
          </cell>
          <cell r="I243">
            <v>4511</v>
          </cell>
          <cell r="J243">
            <v>4628</v>
          </cell>
          <cell r="K243">
            <v>4705</v>
          </cell>
          <cell r="L243">
            <v>4709</v>
          </cell>
          <cell r="M243">
            <v>4753</v>
          </cell>
          <cell r="N243">
            <v>4834</v>
          </cell>
          <cell r="O243">
            <v>4995</v>
          </cell>
        </row>
        <row r="244">
          <cell r="A244">
            <v>1241</v>
          </cell>
          <cell r="B244">
            <v>3669</v>
          </cell>
          <cell r="C244">
            <v>3711</v>
          </cell>
          <cell r="D244">
            <v>3685</v>
          </cell>
          <cell r="E244">
            <v>3720</v>
          </cell>
          <cell r="F244">
            <v>3728</v>
          </cell>
          <cell r="G244">
            <v>3753</v>
          </cell>
          <cell r="H244">
            <v>3729</v>
          </cell>
          <cell r="I244">
            <v>3703</v>
          </cell>
          <cell r="J244">
            <v>3787</v>
          </cell>
          <cell r="K244">
            <v>3780</v>
          </cell>
          <cell r="L244">
            <v>3781</v>
          </cell>
          <cell r="M244">
            <v>3758</v>
          </cell>
          <cell r="N244">
            <v>3803</v>
          </cell>
          <cell r="O244">
            <v>3795</v>
          </cell>
        </row>
        <row r="245">
          <cell r="A245">
            <v>1242</v>
          </cell>
          <cell r="B245">
            <v>1817</v>
          </cell>
          <cell r="C245">
            <v>1826</v>
          </cell>
          <cell r="D245">
            <v>1831</v>
          </cell>
          <cell r="E245">
            <v>1894</v>
          </cell>
          <cell r="F245">
            <v>1879</v>
          </cell>
          <cell r="G245">
            <v>1870</v>
          </cell>
          <cell r="H245">
            <v>1898</v>
          </cell>
          <cell r="I245">
            <v>1905</v>
          </cell>
          <cell r="J245">
            <v>1881</v>
          </cell>
          <cell r="K245">
            <v>1829</v>
          </cell>
          <cell r="L245">
            <v>1833</v>
          </cell>
          <cell r="M245">
            <v>1872</v>
          </cell>
          <cell r="N245">
            <v>1879</v>
          </cell>
          <cell r="O245">
            <v>1867</v>
          </cell>
        </row>
        <row r="246">
          <cell r="A246">
            <v>1243</v>
          </cell>
          <cell r="B246">
            <v>2588</v>
          </cell>
          <cell r="C246">
            <v>2612</v>
          </cell>
          <cell r="D246">
            <v>2599</v>
          </cell>
          <cell r="E246">
            <v>2611</v>
          </cell>
          <cell r="F246">
            <v>2601</v>
          </cell>
          <cell r="G246">
            <v>2611</v>
          </cell>
          <cell r="H246">
            <v>2638</v>
          </cell>
          <cell r="I246">
            <v>2701</v>
          </cell>
          <cell r="J246">
            <v>2826</v>
          </cell>
          <cell r="K246">
            <v>2934</v>
          </cell>
          <cell r="L246">
            <v>3015</v>
          </cell>
          <cell r="M246">
            <v>3029</v>
          </cell>
          <cell r="N246">
            <v>3020</v>
          </cell>
          <cell r="O246">
            <v>3104</v>
          </cell>
        </row>
        <row r="247">
          <cell r="A247">
            <v>1244</v>
          </cell>
          <cell r="B247">
            <v>2368</v>
          </cell>
          <cell r="C247">
            <v>2389</v>
          </cell>
          <cell r="D247">
            <v>2394</v>
          </cell>
          <cell r="E247">
            <v>2473</v>
          </cell>
          <cell r="F247">
            <v>2492</v>
          </cell>
          <cell r="G247">
            <v>2501</v>
          </cell>
          <cell r="H247">
            <v>2490</v>
          </cell>
          <cell r="I247">
            <v>2522</v>
          </cell>
          <cell r="J247">
            <v>2589</v>
          </cell>
          <cell r="K247">
            <v>2670</v>
          </cell>
          <cell r="L247">
            <v>2690</v>
          </cell>
          <cell r="M247">
            <v>2728</v>
          </cell>
          <cell r="N247">
            <v>2696</v>
          </cell>
          <cell r="O247">
            <v>2704</v>
          </cell>
        </row>
        <row r="248">
          <cell r="A248">
            <v>1245</v>
          </cell>
          <cell r="B248">
            <v>913</v>
          </cell>
          <cell r="C248">
            <v>949</v>
          </cell>
          <cell r="D248">
            <v>945</v>
          </cell>
          <cell r="E248">
            <v>985</v>
          </cell>
          <cell r="F248">
            <v>1003</v>
          </cell>
          <cell r="G248">
            <v>1022</v>
          </cell>
          <cell r="H248">
            <v>1035</v>
          </cell>
          <cell r="I248">
            <v>1022</v>
          </cell>
          <cell r="J248">
            <v>1057</v>
          </cell>
          <cell r="K248">
            <v>1065</v>
          </cell>
          <cell r="L248">
            <v>1067</v>
          </cell>
          <cell r="M248">
            <v>1036</v>
          </cell>
          <cell r="N248">
            <v>1043</v>
          </cell>
          <cell r="O248">
            <v>1045</v>
          </cell>
        </row>
        <row r="249">
          <cell r="A249">
            <v>1246</v>
          </cell>
          <cell r="B249">
            <v>3071</v>
          </cell>
          <cell r="C249">
            <v>3091</v>
          </cell>
          <cell r="D249">
            <v>3081</v>
          </cell>
          <cell r="E249">
            <v>3112</v>
          </cell>
          <cell r="F249">
            <v>3116</v>
          </cell>
          <cell r="G249">
            <v>3118</v>
          </cell>
          <cell r="H249">
            <v>3155</v>
          </cell>
          <cell r="I249">
            <v>3150</v>
          </cell>
          <cell r="J249">
            <v>3290</v>
          </cell>
          <cell r="K249">
            <v>3333</v>
          </cell>
          <cell r="L249">
            <v>3359</v>
          </cell>
          <cell r="M249">
            <v>3354</v>
          </cell>
          <cell r="N249">
            <v>3402</v>
          </cell>
          <cell r="O249">
            <v>3411</v>
          </cell>
        </row>
        <row r="250">
          <cell r="A250">
            <v>1247</v>
          </cell>
          <cell r="B250">
            <v>754</v>
          </cell>
          <cell r="C250">
            <v>753</v>
          </cell>
          <cell r="D250">
            <v>763</v>
          </cell>
          <cell r="E250">
            <v>813</v>
          </cell>
          <cell r="F250">
            <v>829</v>
          </cell>
          <cell r="G250">
            <v>839</v>
          </cell>
          <cell r="H250">
            <v>841</v>
          </cell>
          <cell r="I250">
            <v>868</v>
          </cell>
          <cell r="J250">
            <v>879</v>
          </cell>
          <cell r="K250">
            <v>857</v>
          </cell>
          <cell r="L250">
            <v>865</v>
          </cell>
          <cell r="M250">
            <v>862</v>
          </cell>
          <cell r="N250">
            <v>850</v>
          </cell>
          <cell r="O250">
            <v>859</v>
          </cell>
        </row>
        <row r="251">
          <cell r="A251">
            <v>1248</v>
          </cell>
          <cell r="B251">
            <v>7031</v>
          </cell>
          <cell r="C251">
            <v>7150</v>
          </cell>
          <cell r="D251">
            <v>7238</v>
          </cell>
          <cell r="E251">
            <v>7244</v>
          </cell>
          <cell r="F251">
            <v>7323</v>
          </cell>
          <cell r="G251">
            <v>7480</v>
          </cell>
          <cell r="H251">
            <v>7806</v>
          </cell>
          <cell r="I251">
            <v>8076</v>
          </cell>
          <cell r="J251">
            <v>8680</v>
          </cell>
          <cell r="K251">
            <v>8906</v>
          </cell>
          <cell r="L251">
            <v>9269</v>
          </cell>
          <cell r="M251">
            <v>9513</v>
          </cell>
          <cell r="N251">
            <v>9623</v>
          </cell>
          <cell r="O251">
            <v>9690</v>
          </cell>
        </row>
        <row r="252">
          <cell r="A252">
            <v>1249</v>
          </cell>
          <cell r="B252">
            <v>17696</v>
          </cell>
          <cell r="C252">
            <v>17879</v>
          </cell>
          <cell r="D252">
            <v>17799</v>
          </cell>
          <cell r="E252">
            <v>17928</v>
          </cell>
          <cell r="F252">
            <v>18200</v>
          </cell>
          <cell r="G252">
            <v>18228</v>
          </cell>
          <cell r="H252">
            <v>18498</v>
          </cell>
          <cell r="I252">
            <v>18531</v>
          </cell>
          <cell r="J252">
            <v>18880</v>
          </cell>
          <cell r="K252">
            <v>19140</v>
          </cell>
          <cell r="L252">
            <v>19095</v>
          </cell>
          <cell r="M252">
            <v>19065</v>
          </cell>
          <cell r="N252">
            <v>18899</v>
          </cell>
          <cell r="O252">
            <v>18970</v>
          </cell>
        </row>
        <row r="253">
          <cell r="A253">
            <v>1250</v>
          </cell>
          <cell r="B253">
            <v>1441</v>
          </cell>
          <cell r="C253">
            <v>1471</v>
          </cell>
          <cell r="D253">
            <v>1476</v>
          </cell>
          <cell r="E253">
            <v>1499</v>
          </cell>
          <cell r="F253">
            <v>1482</v>
          </cell>
          <cell r="G253">
            <v>1484</v>
          </cell>
          <cell r="H253">
            <v>1466</v>
          </cell>
          <cell r="I253">
            <v>1453</v>
          </cell>
          <cell r="J253">
            <v>1464</v>
          </cell>
          <cell r="K253">
            <v>1455</v>
          </cell>
          <cell r="L253">
            <v>1434</v>
          </cell>
          <cell r="M253">
            <v>1425</v>
          </cell>
          <cell r="N253">
            <v>1428</v>
          </cell>
          <cell r="O253">
            <v>1423</v>
          </cell>
        </row>
        <row r="254">
          <cell r="A254">
            <v>1251</v>
          </cell>
          <cell r="B254">
            <v>275</v>
          </cell>
          <cell r="C254">
            <v>276</v>
          </cell>
          <cell r="D254">
            <v>271</v>
          </cell>
          <cell r="E254">
            <v>285</v>
          </cell>
          <cell r="F254">
            <v>274</v>
          </cell>
          <cell r="G254">
            <v>282</v>
          </cell>
          <cell r="H254">
            <v>279</v>
          </cell>
          <cell r="I254">
            <v>272</v>
          </cell>
          <cell r="J254">
            <v>274</v>
          </cell>
          <cell r="K254">
            <v>284</v>
          </cell>
          <cell r="L254">
            <v>274</v>
          </cell>
          <cell r="M254">
            <v>282</v>
          </cell>
          <cell r="N254">
            <v>279</v>
          </cell>
          <cell r="O254">
            <v>278</v>
          </cell>
        </row>
        <row r="255">
          <cell r="A255">
            <v>1252</v>
          </cell>
          <cell r="B255">
            <v>2727</v>
          </cell>
          <cell r="C255">
            <v>2769</v>
          </cell>
          <cell r="D255">
            <v>2816</v>
          </cell>
          <cell r="E255">
            <v>2888</v>
          </cell>
          <cell r="F255">
            <v>2947</v>
          </cell>
          <cell r="G255">
            <v>2953</v>
          </cell>
          <cell r="H255">
            <v>2980</v>
          </cell>
          <cell r="I255">
            <v>3006</v>
          </cell>
          <cell r="J255">
            <v>3038</v>
          </cell>
          <cell r="K255">
            <v>3049</v>
          </cell>
          <cell r="L255">
            <v>3090</v>
          </cell>
          <cell r="M255">
            <v>3120</v>
          </cell>
          <cell r="N255">
            <v>3085</v>
          </cell>
          <cell r="O255">
            <v>3090</v>
          </cell>
        </row>
        <row r="256">
          <cell r="A256">
            <v>1253</v>
          </cell>
          <cell r="B256">
            <v>1769</v>
          </cell>
          <cell r="C256">
            <v>1792</v>
          </cell>
          <cell r="D256">
            <v>1795</v>
          </cell>
          <cell r="E256">
            <v>1810</v>
          </cell>
          <cell r="F256">
            <v>1862</v>
          </cell>
          <cell r="G256">
            <v>1866</v>
          </cell>
          <cell r="H256">
            <v>1895</v>
          </cell>
          <cell r="I256">
            <v>1891</v>
          </cell>
          <cell r="J256">
            <v>1915</v>
          </cell>
          <cell r="K256">
            <v>1902</v>
          </cell>
          <cell r="L256">
            <v>1909</v>
          </cell>
          <cell r="M256">
            <v>1903</v>
          </cell>
          <cell r="N256">
            <v>1911</v>
          </cell>
          <cell r="O256">
            <v>1940</v>
          </cell>
        </row>
        <row r="257">
          <cell r="A257">
            <v>1254</v>
          </cell>
          <cell r="B257">
            <v>3364</v>
          </cell>
          <cell r="C257">
            <v>3400</v>
          </cell>
          <cell r="D257">
            <v>3383</v>
          </cell>
          <cell r="E257">
            <v>3390</v>
          </cell>
          <cell r="F257">
            <v>3420</v>
          </cell>
          <cell r="G257">
            <v>3398</v>
          </cell>
          <cell r="H257">
            <v>3414</v>
          </cell>
          <cell r="I257">
            <v>3423</v>
          </cell>
          <cell r="J257">
            <v>3477</v>
          </cell>
          <cell r="K257">
            <v>3532</v>
          </cell>
          <cell r="L257">
            <v>3567</v>
          </cell>
          <cell r="M257">
            <v>3600</v>
          </cell>
          <cell r="N257">
            <v>3609</v>
          </cell>
          <cell r="O257">
            <v>3602</v>
          </cell>
        </row>
        <row r="258">
          <cell r="A258">
            <v>1255</v>
          </cell>
          <cell r="B258">
            <v>4202</v>
          </cell>
          <cell r="C258">
            <v>4241</v>
          </cell>
          <cell r="D258">
            <v>4265</v>
          </cell>
          <cell r="E258">
            <v>4276</v>
          </cell>
          <cell r="F258">
            <v>4290</v>
          </cell>
          <cell r="G258">
            <v>4374</v>
          </cell>
          <cell r="H258">
            <v>4545</v>
          </cell>
          <cell r="I258">
            <v>4649</v>
          </cell>
          <cell r="J258">
            <v>4710</v>
          </cell>
          <cell r="K258">
            <v>4779</v>
          </cell>
          <cell r="L258">
            <v>4786</v>
          </cell>
          <cell r="M258">
            <v>4761</v>
          </cell>
          <cell r="N258">
            <v>4715</v>
          </cell>
          <cell r="O258">
            <v>4747</v>
          </cell>
        </row>
        <row r="259">
          <cell r="A259">
            <v>1256</v>
          </cell>
          <cell r="B259">
            <v>3972</v>
          </cell>
          <cell r="C259">
            <v>4030</v>
          </cell>
          <cell r="D259">
            <v>4015</v>
          </cell>
          <cell r="E259">
            <v>4058</v>
          </cell>
          <cell r="F259">
            <v>4085</v>
          </cell>
          <cell r="G259">
            <v>4091</v>
          </cell>
          <cell r="H259">
            <v>4072</v>
          </cell>
          <cell r="I259">
            <v>4122</v>
          </cell>
          <cell r="J259">
            <v>4230</v>
          </cell>
          <cell r="K259">
            <v>4273</v>
          </cell>
          <cell r="L259">
            <v>4275</v>
          </cell>
          <cell r="M259">
            <v>4352</v>
          </cell>
          <cell r="N259">
            <v>4317</v>
          </cell>
          <cell r="O259">
            <v>4325</v>
          </cell>
        </row>
        <row r="260">
          <cell r="A260">
            <v>1257</v>
          </cell>
          <cell r="B260">
            <v>10188</v>
          </cell>
          <cell r="C260">
            <v>10202</v>
          </cell>
          <cell r="D260">
            <v>10208</v>
          </cell>
          <cell r="E260">
            <v>10266</v>
          </cell>
          <cell r="F260">
            <v>10350</v>
          </cell>
          <cell r="G260">
            <v>10296</v>
          </cell>
          <cell r="H260">
            <v>10247</v>
          </cell>
          <cell r="I260">
            <v>10235</v>
          </cell>
          <cell r="J260">
            <v>10382</v>
          </cell>
          <cell r="K260">
            <v>10489</v>
          </cell>
          <cell r="L260">
            <v>10497</v>
          </cell>
          <cell r="M260">
            <v>10642</v>
          </cell>
          <cell r="N260">
            <v>10750</v>
          </cell>
          <cell r="O260">
            <v>10808</v>
          </cell>
        </row>
        <row r="261">
          <cell r="A261">
            <v>1258</v>
          </cell>
          <cell r="B261">
            <v>183</v>
          </cell>
          <cell r="C261">
            <v>185</v>
          </cell>
          <cell r="D261">
            <v>182</v>
          </cell>
          <cell r="E261">
            <v>200</v>
          </cell>
          <cell r="F261">
            <v>206</v>
          </cell>
          <cell r="G261">
            <v>223</v>
          </cell>
          <cell r="H261">
            <v>215</v>
          </cell>
          <cell r="I261">
            <v>223</v>
          </cell>
          <cell r="J261">
            <v>234</v>
          </cell>
          <cell r="K261">
            <v>219</v>
          </cell>
          <cell r="L261">
            <v>227</v>
          </cell>
          <cell r="M261">
            <v>222</v>
          </cell>
          <cell r="N261">
            <v>218</v>
          </cell>
          <cell r="O261">
            <v>221</v>
          </cell>
        </row>
        <row r="262">
          <cell r="A262">
            <v>1259</v>
          </cell>
          <cell r="B262">
            <v>966</v>
          </cell>
          <cell r="C262">
            <v>978</v>
          </cell>
          <cell r="D262">
            <v>980</v>
          </cell>
          <cell r="E262">
            <v>995</v>
          </cell>
          <cell r="F262">
            <v>1020</v>
          </cell>
          <cell r="G262">
            <v>1078</v>
          </cell>
          <cell r="H262">
            <v>1119</v>
          </cell>
          <cell r="I262">
            <v>1129</v>
          </cell>
          <cell r="J262">
            <v>1126</v>
          </cell>
          <cell r="K262">
            <v>1129</v>
          </cell>
          <cell r="L262">
            <v>1129</v>
          </cell>
          <cell r="M262">
            <v>1111</v>
          </cell>
          <cell r="N262">
            <v>1104</v>
          </cell>
          <cell r="O262">
            <v>1083</v>
          </cell>
        </row>
        <row r="263">
          <cell r="A263">
            <v>1260</v>
          </cell>
          <cell r="B263">
            <v>3081</v>
          </cell>
          <cell r="C263">
            <v>3076</v>
          </cell>
          <cell r="D263">
            <v>3070</v>
          </cell>
          <cell r="E263">
            <v>3075</v>
          </cell>
          <cell r="F263">
            <v>3119</v>
          </cell>
          <cell r="G263">
            <v>3152</v>
          </cell>
          <cell r="H263">
            <v>3181</v>
          </cell>
          <cell r="I263">
            <v>3221</v>
          </cell>
          <cell r="J263">
            <v>3285</v>
          </cell>
          <cell r="K263">
            <v>3347</v>
          </cell>
          <cell r="L263">
            <v>3321</v>
          </cell>
          <cell r="M263">
            <v>3295</v>
          </cell>
          <cell r="N263">
            <v>3287</v>
          </cell>
          <cell r="O263">
            <v>3319</v>
          </cell>
        </row>
        <row r="264">
          <cell r="A264">
            <v>1261</v>
          </cell>
          <cell r="B264">
            <v>707</v>
          </cell>
          <cell r="C264">
            <v>724</v>
          </cell>
          <cell r="D264">
            <v>738</v>
          </cell>
          <cell r="E264">
            <v>759</v>
          </cell>
          <cell r="F264">
            <v>772</v>
          </cell>
          <cell r="G264">
            <v>785</v>
          </cell>
          <cell r="H264">
            <v>770</v>
          </cell>
          <cell r="I264">
            <v>776</v>
          </cell>
          <cell r="J264">
            <v>782</v>
          </cell>
          <cell r="K264">
            <v>791</v>
          </cell>
          <cell r="L264">
            <v>790</v>
          </cell>
          <cell r="M264">
            <v>814</v>
          </cell>
          <cell r="N264">
            <v>814</v>
          </cell>
          <cell r="O264">
            <v>814</v>
          </cell>
        </row>
        <row r="265">
          <cell r="A265">
            <v>1262</v>
          </cell>
          <cell r="B265">
            <v>1446</v>
          </cell>
          <cell r="C265">
            <v>1464</v>
          </cell>
          <cell r="D265">
            <v>1428</v>
          </cell>
          <cell r="E265">
            <v>1464</v>
          </cell>
          <cell r="F265">
            <v>1501</v>
          </cell>
          <cell r="G265">
            <v>1516</v>
          </cell>
          <cell r="H265">
            <v>1522</v>
          </cell>
          <cell r="I265">
            <v>1515</v>
          </cell>
          <cell r="J265">
            <v>1510</v>
          </cell>
          <cell r="K265">
            <v>1498</v>
          </cell>
          <cell r="L265">
            <v>1484</v>
          </cell>
          <cell r="M265">
            <v>1493</v>
          </cell>
          <cell r="N265">
            <v>1512</v>
          </cell>
          <cell r="O265">
            <v>1490</v>
          </cell>
        </row>
        <row r="266">
          <cell r="A266">
            <v>1263</v>
          </cell>
          <cell r="B266">
            <v>877</v>
          </cell>
          <cell r="C266">
            <v>864</v>
          </cell>
          <cell r="D266">
            <v>839</v>
          </cell>
          <cell r="E266">
            <v>817</v>
          </cell>
          <cell r="F266">
            <v>836</v>
          </cell>
          <cell r="G266">
            <v>855</v>
          </cell>
          <cell r="H266">
            <v>889</v>
          </cell>
          <cell r="I266">
            <v>882</v>
          </cell>
          <cell r="J266">
            <v>853</v>
          </cell>
          <cell r="K266">
            <v>867</v>
          </cell>
          <cell r="L266">
            <v>849</v>
          </cell>
          <cell r="M266">
            <v>846</v>
          </cell>
          <cell r="N266">
            <v>843</v>
          </cell>
          <cell r="O266">
            <v>853</v>
          </cell>
        </row>
        <row r="267">
          <cell r="A267">
            <v>1264</v>
          </cell>
          <cell r="B267">
            <v>530</v>
          </cell>
          <cell r="C267">
            <v>514</v>
          </cell>
          <cell r="D267">
            <v>515</v>
          </cell>
          <cell r="E267">
            <v>502</v>
          </cell>
          <cell r="F267">
            <v>503</v>
          </cell>
          <cell r="G267">
            <v>501</v>
          </cell>
          <cell r="H267">
            <v>504</v>
          </cell>
          <cell r="I267">
            <v>511</v>
          </cell>
          <cell r="J267">
            <v>544</v>
          </cell>
          <cell r="K267">
            <v>532</v>
          </cell>
          <cell r="L267">
            <v>524</v>
          </cell>
          <cell r="M267">
            <v>513</v>
          </cell>
          <cell r="N267">
            <v>499</v>
          </cell>
          <cell r="O267">
            <v>494</v>
          </cell>
        </row>
        <row r="268">
          <cell r="A268">
            <v>1265</v>
          </cell>
          <cell r="B268">
            <v>46889</v>
          </cell>
          <cell r="C268">
            <v>46739</v>
          </cell>
          <cell r="D268">
            <v>46931</v>
          </cell>
          <cell r="E268">
            <v>46855</v>
          </cell>
          <cell r="F268">
            <v>46873</v>
          </cell>
          <cell r="G268">
            <v>46914</v>
          </cell>
          <cell r="H268">
            <v>46934</v>
          </cell>
          <cell r="I268">
            <v>46685</v>
          </cell>
          <cell r="J268">
            <v>46637</v>
          </cell>
          <cell r="K268">
            <v>46730</v>
          </cell>
          <cell r="L268">
            <v>46823</v>
          </cell>
          <cell r="M268">
            <v>46812</v>
          </cell>
          <cell r="N268">
            <v>46832</v>
          </cell>
          <cell r="O268">
            <v>46954</v>
          </cell>
        </row>
        <row r="269">
          <cell r="A269">
            <v>1266</v>
          </cell>
          <cell r="B269">
            <v>1602</v>
          </cell>
          <cell r="C269">
            <v>1593</v>
          </cell>
          <cell r="D269">
            <v>1574</v>
          </cell>
          <cell r="E269">
            <v>1575</v>
          </cell>
          <cell r="F269">
            <v>1571</v>
          </cell>
          <cell r="G269">
            <v>1569</v>
          </cell>
          <cell r="H269">
            <v>1561</v>
          </cell>
          <cell r="I269">
            <v>1565</v>
          </cell>
          <cell r="J269">
            <v>1549</v>
          </cell>
          <cell r="K269">
            <v>1525</v>
          </cell>
          <cell r="L269">
            <v>1525</v>
          </cell>
          <cell r="M269">
            <v>1547</v>
          </cell>
          <cell r="N269">
            <v>1531</v>
          </cell>
          <cell r="O269">
            <v>1554</v>
          </cell>
        </row>
        <row r="270">
          <cell r="A270">
            <v>1267</v>
          </cell>
          <cell r="B270">
            <v>1193</v>
          </cell>
          <cell r="C270">
            <v>1191</v>
          </cell>
          <cell r="D270">
            <v>1161</v>
          </cell>
          <cell r="E270">
            <v>1144</v>
          </cell>
          <cell r="F270">
            <v>1152</v>
          </cell>
          <cell r="G270">
            <v>1203</v>
          </cell>
          <cell r="H270">
            <v>1155</v>
          </cell>
          <cell r="I270">
            <v>1143</v>
          </cell>
          <cell r="J270">
            <v>1142</v>
          </cell>
          <cell r="K270">
            <v>1142</v>
          </cell>
          <cell r="L270">
            <v>1132</v>
          </cell>
          <cell r="M270">
            <v>1106</v>
          </cell>
          <cell r="N270">
            <v>1081</v>
          </cell>
          <cell r="O270">
            <v>1074</v>
          </cell>
        </row>
        <row r="271">
          <cell r="A271">
            <v>1268</v>
          </cell>
          <cell r="B271">
            <v>264</v>
          </cell>
          <cell r="C271">
            <v>253</v>
          </cell>
          <cell r="D271">
            <v>259</v>
          </cell>
          <cell r="E271">
            <v>269</v>
          </cell>
          <cell r="F271">
            <v>273</v>
          </cell>
          <cell r="G271">
            <v>272</v>
          </cell>
          <cell r="H271">
            <v>271</v>
          </cell>
          <cell r="I271">
            <v>272</v>
          </cell>
          <cell r="J271">
            <v>266</v>
          </cell>
          <cell r="K271">
            <v>270</v>
          </cell>
          <cell r="L271">
            <v>267</v>
          </cell>
          <cell r="M271">
            <v>273</v>
          </cell>
          <cell r="N271">
            <v>265</v>
          </cell>
          <cell r="O271">
            <v>260</v>
          </cell>
        </row>
        <row r="272">
          <cell r="A272">
            <v>1269</v>
          </cell>
          <cell r="B272">
            <v>6023</v>
          </cell>
          <cell r="C272">
            <v>6027</v>
          </cell>
          <cell r="D272">
            <v>6023</v>
          </cell>
          <cell r="E272">
            <v>6016</v>
          </cell>
          <cell r="F272">
            <v>6023</v>
          </cell>
          <cell r="G272">
            <v>6069</v>
          </cell>
          <cell r="H272">
            <v>6070</v>
          </cell>
          <cell r="I272">
            <v>6115</v>
          </cell>
          <cell r="J272">
            <v>6232</v>
          </cell>
          <cell r="K272">
            <v>6264</v>
          </cell>
          <cell r="L272">
            <v>6277</v>
          </cell>
          <cell r="M272">
            <v>6280</v>
          </cell>
          <cell r="N272">
            <v>6314</v>
          </cell>
          <cell r="O272">
            <v>6352</v>
          </cell>
        </row>
        <row r="273">
          <cell r="A273">
            <v>1270</v>
          </cell>
          <cell r="B273">
            <v>6568</v>
          </cell>
          <cell r="C273">
            <v>6550</v>
          </cell>
          <cell r="D273">
            <v>6559</v>
          </cell>
          <cell r="E273">
            <v>6539</v>
          </cell>
          <cell r="F273">
            <v>6624</v>
          </cell>
          <cell r="G273">
            <v>6619</v>
          </cell>
          <cell r="H273">
            <v>6611</v>
          </cell>
          <cell r="I273">
            <v>6608</v>
          </cell>
          <cell r="J273">
            <v>6663</v>
          </cell>
          <cell r="K273">
            <v>6730</v>
          </cell>
          <cell r="L273">
            <v>6700</v>
          </cell>
          <cell r="M273">
            <v>6665</v>
          </cell>
          <cell r="N273">
            <v>6626</v>
          </cell>
          <cell r="O273">
            <v>6602</v>
          </cell>
        </row>
        <row r="274">
          <cell r="A274">
            <v>1271</v>
          </cell>
          <cell r="B274">
            <v>819</v>
          </cell>
          <cell r="C274">
            <v>845</v>
          </cell>
          <cell r="D274">
            <v>811</v>
          </cell>
          <cell r="E274">
            <v>832</v>
          </cell>
          <cell r="F274">
            <v>835</v>
          </cell>
          <cell r="G274">
            <v>842</v>
          </cell>
          <cell r="H274">
            <v>833</v>
          </cell>
          <cell r="I274">
            <v>809</v>
          </cell>
          <cell r="J274">
            <v>799</v>
          </cell>
          <cell r="K274">
            <v>799</v>
          </cell>
          <cell r="L274">
            <v>780</v>
          </cell>
          <cell r="M274">
            <v>793</v>
          </cell>
          <cell r="N274">
            <v>812</v>
          </cell>
          <cell r="O274">
            <v>787</v>
          </cell>
        </row>
        <row r="275">
          <cell r="A275">
            <v>1272</v>
          </cell>
          <cell r="B275">
            <v>879285</v>
          </cell>
          <cell r="C275">
            <v>870798</v>
          </cell>
          <cell r="D275">
            <v>866134</v>
          </cell>
          <cell r="E275">
            <v>863207</v>
          </cell>
          <cell r="F275">
            <v>869724</v>
          </cell>
          <cell r="G275">
            <v>870633</v>
          </cell>
          <cell r="H275">
            <v>868684</v>
          </cell>
          <cell r="I275">
            <v>868037</v>
          </cell>
          <cell r="J275">
            <v>876282</v>
          </cell>
          <cell r="K275">
            <v>876940</v>
          </cell>
          <cell r="L275">
            <v>877359</v>
          </cell>
          <cell r="M275">
            <v>874320</v>
          </cell>
          <cell r="N275">
            <v>869312</v>
          </cell>
          <cell r="O275">
            <v>872091</v>
          </cell>
        </row>
        <row r="276">
          <cell r="A276">
            <v>1273</v>
          </cell>
          <cell r="B276">
            <v>2328</v>
          </cell>
          <cell r="C276">
            <v>2335</v>
          </cell>
          <cell r="D276">
            <v>2368</v>
          </cell>
          <cell r="E276">
            <v>2409</v>
          </cell>
          <cell r="F276">
            <v>2403</v>
          </cell>
          <cell r="G276">
            <v>2466</v>
          </cell>
          <cell r="H276">
            <v>2458</v>
          </cell>
          <cell r="I276">
            <v>2480</v>
          </cell>
          <cell r="J276">
            <v>2527</v>
          </cell>
          <cell r="K276">
            <v>2594</v>
          </cell>
          <cell r="L276">
            <v>2657</v>
          </cell>
          <cell r="M276">
            <v>2716</v>
          </cell>
          <cell r="N276">
            <v>2833</v>
          </cell>
          <cell r="O276">
            <v>2854</v>
          </cell>
        </row>
        <row r="277">
          <cell r="A277">
            <v>1274</v>
          </cell>
          <cell r="B277">
            <v>620</v>
          </cell>
          <cell r="C277">
            <v>623</v>
          </cell>
          <cell r="D277">
            <v>625</v>
          </cell>
          <cell r="E277">
            <v>623</v>
          </cell>
          <cell r="F277">
            <v>624</v>
          </cell>
          <cell r="G277">
            <v>628</v>
          </cell>
          <cell r="H277">
            <v>602</v>
          </cell>
          <cell r="I277">
            <v>592</v>
          </cell>
          <cell r="J277">
            <v>588</v>
          </cell>
          <cell r="K277">
            <v>597</v>
          </cell>
          <cell r="L277">
            <v>587</v>
          </cell>
          <cell r="M277">
            <v>593</v>
          </cell>
          <cell r="N277">
            <v>592</v>
          </cell>
          <cell r="O277">
            <v>594</v>
          </cell>
        </row>
        <row r="278">
          <cell r="A278">
            <v>1275</v>
          </cell>
          <cell r="B278">
            <v>4545</v>
          </cell>
          <cell r="C278">
            <v>4589</v>
          </cell>
          <cell r="D278">
            <v>4554</v>
          </cell>
          <cell r="E278">
            <v>4537</v>
          </cell>
          <cell r="F278">
            <v>4542</v>
          </cell>
          <cell r="G278">
            <v>4557</v>
          </cell>
          <cell r="H278">
            <v>4552</v>
          </cell>
          <cell r="I278">
            <v>4446</v>
          </cell>
          <cell r="J278">
            <v>4519</v>
          </cell>
          <cell r="K278">
            <v>4524</v>
          </cell>
          <cell r="L278">
            <v>4535</v>
          </cell>
          <cell r="M278">
            <v>4590</v>
          </cell>
          <cell r="N278">
            <v>4514</v>
          </cell>
          <cell r="O278">
            <v>4539</v>
          </cell>
        </row>
        <row r="279">
          <cell r="A279">
            <v>1276</v>
          </cell>
          <cell r="B279">
            <v>3230</v>
          </cell>
          <cell r="C279">
            <v>3275</v>
          </cell>
          <cell r="D279">
            <v>3323</v>
          </cell>
          <cell r="E279">
            <v>3360</v>
          </cell>
          <cell r="F279">
            <v>3500</v>
          </cell>
          <cell r="G279">
            <v>3561</v>
          </cell>
          <cell r="H279">
            <v>3565</v>
          </cell>
          <cell r="I279">
            <v>3608</v>
          </cell>
          <cell r="J279">
            <v>3694</v>
          </cell>
          <cell r="K279">
            <v>3792</v>
          </cell>
          <cell r="L279">
            <v>3794</v>
          </cell>
          <cell r="M279">
            <v>3814</v>
          </cell>
          <cell r="N279">
            <v>3877</v>
          </cell>
          <cell r="O279">
            <v>3877</v>
          </cell>
        </row>
        <row r="280">
          <cell r="A280">
            <v>1277</v>
          </cell>
          <cell r="B280">
            <v>145</v>
          </cell>
          <cell r="C280">
            <v>148</v>
          </cell>
          <cell r="D280">
            <v>139</v>
          </cell>
          <cell r="E280">
            <v>145</v>
          </cell>
          <cell r="F280">
            <v>148</v>
          </cell>
          <cell r="G280">
            <v>147</v>
          </cell>
          <cell r="H280">
            <v>149</v>
          </cell>
          <cell r="I280">
            <v>139</v>
          </cell>
          <cell r="J280">
            <v>142</v>
          </cell>
          <cell r="K280">
            <v>141</v>
          </cell>
          <cell r="L280">
            <v>135</v>
          </cell>
          <cell r="M280">
            <v>130</v>
          </cell>
          <cell r="N280">
            <v>132</v>
          </cell>
          <cell r="O280">
            <v>121</v>
          </cell>
        </row>
        <row r="281">
          <cell r="A281">
            <v>1278</v>
          </cell>
          <cell r="B281">
            <v>406</v>
          </cell>
          <cell r="C281">
            <v>386</v>
          </cell>
          <cell r="D281">
            <v>379</v>
          </cell>
          <cell r="E281">
            <v>377</v>
          </cell>
          <cell r="F281">
            <v>370</v>
          </cell>
          <cell r="G281">
            <v>373</v>
          </cell>
          <cell r="H281">
            <v>365</v>
          </cell>
          <cell r="I281">
            <v>355</v>
          </cell>
          <cell r="J281">
            <v>353</v>
          </cell>
          <cell r="K281">
            <v>348</v>
          </cell>
          <cell r="L281">
            <v>349</v>
          </cell>
          <cell r="M281">
            <v>348</v>
          </cell>
          <cell r="N281">
            <v>351</v>
          </cell>
          <cell r="O281">
            <v>354</v>
          </cell>
        </row>
        <row r="282">
          <cell r="A282">
            <v>1279</v>
          </cell>
          <cell r="B282">
            <v>546</v>
          </cell>
          <cell r="C282">
            <v>549</v>
          </cell>
          <cell r="D282">
            <v>541</v>
          </cell>
          <cell r="E282">
            <v>554</v>
          </cell>
          <cell r="F282">
            <v>556</v>
          </cell>
          <cell r="G282">
            <v>544</v>
          </cell>
          <cell r="H282">
            <v>546</v>
          </cell>
          <cell r="I282">
            <v>565</v>
          </cell>
          <cell r="J282">
            <v>567</v>
          </cell>
          <cell r="K282">
            <v>566</v>
          </cell>
          <cell r="L282">
            <v>564</v>
          </cell>
          <cell r="M282">
            <v>564</v>
          </cell>
          <cell r="N282">
            <v>547</v>
          </cell>
          <cell r="O282">
            <v>540</v>
          </cell>
        </row>
        <row r="283">
          <cell r="A283">
            <v>1280</v>
          </cell>
          <cell r="B283">
            <v>9821</v>
          </cell>
          <cell r="C283">
            <v>10105</v>
          </cell>
          <cell r="D283">
            <v>10368</v>
          </cell>
          <cell r="E283">
            <v>10703</v>
          </cell>
          <cell r="F283">
            <v>11015</v>
          </cell>
          <cell r="G283">
            <v>11104</v>
          </cell>
          <cell r="H283">
            <v>11071</v>
          </cell>
          <cell r="I283">
            <v>11030</v>
          </cell>
          <cell r="J283">
            <v>11060</v>
          </cell>
          <cell r="K283">
            <v>11062</v>
          </cell>
          <cell r="L283">
            <v>10980</v>
          </cell>
          <cell r="M283">
            <v>10894</v>
          </cell>
          <cell r="N283">
            <v>10895</v>
          </cell>
          <cell r="O283">
            <v>11108</v>
          </cell>
        </row>
        <row r="284">
          <cell r="A284">
            <v>1281</v>
          </cell>
          <cell r="B284">
            <v>218</v>
          </cell>
          <cell r="C284">
            <v>209</v>
          </cell>
          <cell r="D284">
            <v>200</v>
          </cell>
          <cell r="E284">
            <v>198</v>
          </cell>
          <cell r="F284">
            <v>199</v>
          </cell>
          <cell r="G284">
            <v>190</v>
          </cell>
          <cell r="H284">
            <v>182</v>
          </cell>
          <cell r="I284">
            <v>175</v>
          </cell>
          <cell r="J284">
            <v>184</v>
          </cell>
          <cell r="K284">
            <v>181</v>
          </cell>
          <cell r="L284">
            <v>185</v>
          </cell>
          <cell r="M284">
            <v>190</v>
          </cell>
          <cell r="N284">
            <v>185</v>
          </cell>
          <cell r="O284">
            <v>190</v>
          </cell>
        </row>
        <row r="285">
          <cell r="A285">
            <v>1282</v>
          </cell>
          <cell r="B285">
            <v>277</v>
          </cell>
          <cell r="C285">
            <v>262</v>
          </cell>
          <cell r="D285">
            <v>250</v>
          </cell>
          <cell r="E285">
            <v>260</v>
          </cell>
          <cell r="F285">
            <v>254</v>
          </cell>
          <cell r="G285">
            <v>256</v>
          </cell>
          <cell r="H285">
            <v>250</v>
          </cell>
          <cell r="I285">
            <v>245</v>
          </cell>
          <cell r="J285">
            <v>240</v>
          </cell>
          <cell r="K285">
            <v>233</v>
          </cell>
          <cell r="L285">
            <v>225</v>
          </cell>
          <cell r="M285">
            <v>224</v>
          </cell>
          <cell r="N285">
            <v>219</v>
          </cell>
          <cell r="O285">
            <v>215</v>
          </cell>
        </row>
        <row r="286">
          <cell r="A286">
            <v>1283</v>
          </cell>
          <cell r="B286">
            <v>1297</v>
          </cell>
          <cell r="C286">
            <v>1324</v>
          </cell>
          <cell r="D286">
            <v>1352</v>
          </cell>
          <cell r="E286">
            <v>1363</v>
          </cell>
          <cell r="F286">
            <v>1424</v>
          </cell>
          <cell r="G286">
            <v>1421</v>
          </cell>
          <cell r="H286">
            <v>1401</v>
          </cell>
          <cell r="I286">
            <v>1435</v>
          </cell>
          <cell r="J286">
            <v>1485</v>
          </cell>
          <cell r="K286">
            <v>1507</v>
          </cell>
          <cell r="L286">
            <v>1494</v>
          </cell>
          <cell r="M286">
            <v>1471</v>
          </cell>
          <cell r="N286">
            <v>1452</v>
          </cell>
          <cell r="O286">
            <v>1423</v>
          </cell>
        </row>
        <row r="287">
          <cell r="A287">
            <v>1284</v>
          </cell>
          <cell r="B287">
            <v>3452</v>
          </cell>
          <cell r="C287">
            <v>3533</v>
          </cell>
          <cell r="D287">
            <v>3535</v>
          </cell>
          <cell r="E287">
            <v>3584</v>
          </cell>
          <cell r="F287">
            <v>3616</v>
          </cell>
          <cell r="G287">
            <v>3655</v>
          </cell>
          <cell r="H287">
            <v>3703</v>
          </cell>
          <cell r="I287">
            <v>3760</v>
          </cell>
          <cell r="J287">
            <v>3811</v>
          </cell>
          <cell r="K287">
            <v>3828</v>
          </cell>
          <cell r="L287">
            <v>3807</v>
          </cell>
          <cell r="M287">
            <v>3848</v>
          </cell>
          <cell r="N287">
            <v>3811</v>
          </cell>
          <cell r="O287">
            <v>3860</v>
          </cell>
        </row>
        <row r="288">
          <cell r="A288">
            <v>1285</v>
          </cell>
          <cell r="B288">
            <v>668</v>
          </cell>
          <cell r="C288">
            <v>711</v>
          </cell>
          <cell r="D288">
            <v>729</v>
          </cell>
          <cell r="E288">
            <v>778</v>
          </cell>
          <cell r="F288">
            <v>796</v>
          </cell>
          <cell r="G288">
            <v>831</v>
          </cell>
          <cell r="H288">
            <v>868</v>
          </cell>
          <cell r="I288">
            <v>886</v>
          </cell>
          <cell r="J288">
            <v>932</v>
          </cell>
          <cell r="K288">
            <v>928</v>
          </cell>
          <cell r="L288">
            <v>927</v>
          </cell>
          <cell r="M288">
            <v>943</v>
          </cell>
          <cell r="N288">
            <v>957</v>
          </cell>
          <cell r="O288">
            <v>945</v>
          </cell>
        </row>
        <row r="289">
          <cell r="A289">
            <v>1286</v>
          </cell>
          <cell r="B289">
            <v>748</v>
          </cell>
          <cell r="C289">
            <v>746</v>
          </cell>
          <cell r="D289">
            <v>731</v>
          </cell>
          <cell r="E289">
            <v>730</v>
          </cell>
          <cell r="F289">
            <v>733</v>
          </cell>
          <cell r="G289">
            <v>745</v>
          </cell>
          <cell r="H289">
            <v>740</v>
          </cell>
          <cell r="I289">
            <v>762</v>
          </cell>
          <cell r="J289">
            <v>771</v>
          </cell>
          <cell r="K289">
            <v>754</v>
          </cell>
          <cell r="L289">
            <v>768</v>
          </cell>
          <cell r="M289">
            <v>801</v>
          </cell>
          <cell r="N289">
            <v>781</v>
          </cell>
          <cell r="O289">
            <v>781</v>
          </cell>
        </row>
        <row r="290">
          <cell r="A290">
            <v>1287</v>
          </cell>
          <cell r="B290">
            <v>3183</v>
          </cell>
          <cell r="C290">
            <v>3153</v>
          </cell>
          <cell r="D290">
            <v>3134</v>
          </cell>
          <cell r="E290">
            <v>3121</v>
          </cell>
          <cell r="F290">
            <v>3141</v>
          </cell>
          <cell r="G290">
            <v>3145</v>
          </cell>
          <cell r="H290">
            <v>3146</v>
          </cell>
          <cell r="I290">
            <v>3166</v>
          </cell>
          <cell r="J290">
            <v>3141</v>
          </cell>
          <cell r="K290">
            <v>3181</v>
          </cell>
          <cell r="L290">
            <v>3220</v>
          </cell>
          <cell r="M290">
            <v>3174</v>
          </cell>
          <cell r="N290">
            <v>3160</v>
          </cell>
          <cell r="O290">
            <v>3191</v>
          </cell>
        </row>
        <row r="291">
          <cell r="A291">
            <v>1288</v>
          </cell>
          <cell r="B291">
            <v>137</v>
          </cell>
          <cell r="C291">
            <v>133</v>
          </cell>
          <cell r="D291">
            <v>127</v>
          </cell>
          <cell r="E291">
            <v>127</v>
          </cell>
          <cell r="F291">
            <v>128</v>
          </cell>
          <cell r="G291">
            <v>129</v>
          </cell>
          <cell r="H291">
            <v>125</v>
          </cell>
          <cell r="I291">
            <v>128</v>
          </cell>
          <cell r="J291">
            <v>120</v>
          </cell>
          <cell r="K291">
            <v>115</v>
          </cell>
          <cell r="L291">
            <v>119</v>
          </cell>
          <cell r="M291">
            <v>110</v>
          </cell>
          <cell r="N291">
            <v>110</v>
          </cell>
          <cell r="O291">
            <v>110</v>
          </cell>
        </row>
        <row r="292">
          <cell r="A292">
            <v>1289</v>
          </cell>
          <cell r="B292">
            <v>680</v>
          </cell>
          <cell r="C292">
            <v>685</v>
          </cell>
          <cell r="D292">
            <v>695</v>
          </cell>
          <cell r="E292">
            <v>718</v>
          </cell>
          <cell r="F292">
            <v>748</v>
          </cell>
          <cell r="G292">
            <v>765</v>
          </cell>
          <cell r="H292">
            <v>801</v>
          </cell>
          <cell r="I292">
            <v>805</v>
          </cell>
          <cell r="J292">
            <v>826</v>
          </cell>
          <cell r="K292">
            <v>839</v>
          </cell>
          <cell r="L292">
            <v>824</v>
          </cell>
          <cell r="M292">
            <v>830</v>
          </cell>
          <cell r="N292">
            <v>842</v>
          </cell>
          <cell r="O292">
            <v>819</v>
          </cell>
        </row>
        <row r="293">
          <cell r="A293">
            <v>1290</v>
          </cell>
          <cell r="B293">
            <v>1407</v>
          </cell>
          <cell r="C293">
            <v>1402</v>
          </cell>
          <cell r="D293">
            <v>1404</v>
          </cell>
          <cell r="E293">
            <v>1434</v>
          </cell>
          <cell r="F293">
            <v>1478</v>
          </cell>
          <cell r="G293">
            <v>1526</v>
          </cell>
          <cell r="H293">
            <v>1530</v>
          </cell>
          <cell r="I293">
            <v>1533</v>
          </cell>
          <cell r="J293">
            <v>1538</v>
          </cell>
          <cell r="K293">
            <v>1542</v>
          </cell>
          <cell r="L293">
            <v>1497</v>
          </cell>
          <cell r="M293">
            <v>1507</v>
          </cell>
          <cell r="N293">
            <v>1473</v>
          </cell>
          <cell r="O293">
            <v>1446</v>
          </cell>
        </row>
        <row r="294">
          <cell r="A294">
            <v>1291</v>
          </cell>
          <cell r="B294">
            <v>982</v>
          </cell>
          <cell r="C294">
            <v>975</v>
          </cell>
          <cell r="D294">
            <v>972</v>
          </cell>
          <cell r="E294">
            <v>971</v>
          </cell>
          <cell r="F294">
            <v>985</v>
          </cell>
          <cell r="G294">
            <v>970</v>
          </cell>
          <cell r="H294">
            <v>965</v>
          </cell>
          <cell r="I294">
            <v>959</v>
          </cell>
          <cell r="J294">
            <v>968</v>
          </cell>
          <cell r="K294">
            <v>967</v>
          </cell>
          <cell r="L294">
            <v>964</v>
          </cell>
          <cell r="M294">
            <v>955</v>
          </cell>
          <cell r="N294">
            <v>956</v>
          </cell>
          <cell r="O294">
            <v>956</v>
          </cell>
        </row>
        <row r="295">
          <cell r="A295">
            <v>1292</v>
          </cell>
          <cell r="B295">
            <v>35680</v>
          </cell>
          <cell r="C295">
            <v>35731</v>
          </cell>
          <cell r="D295">
            <v>35637</v>
          </cell>
          <cell r="E295">
            <v>35333</v>
          </cell>
          <cell r="F295">
            <v>34964</v>
          </cell>
          <cell r="G295">
            <v>34670</v>
          </cell>
          <cell r="H295">
            <v>34605</v>
          </cell>
          <cell r="I295">
            <v>34173</v>
          </cell>
          <cell r="J295">
            <v>33825</v>
          </cell>
          <cell r="K295">
            <v>33859</v>
          </cell>
          <cell r="L295">
            <v>33928</v>
          </cell>
          <cell r="M295">
            <v>33771</v>
          </cell>
          <cell r="N295">
            <v>33698</v>
          </cell>
          <cell r="O295">
            <v>34244</v>
          </cell>
        </row>
        <row r="296">
          <cell r="A296">
            <v>1293</v>
          </cell>
          <cell r="B296">
            <v>4400</v>
          </cell>
          <cell r="C296">
            <v>4454</v>
          </cell>
          <cell r="D296">
            <v>4476</v>
          </cell>
          <cell r="E296">
            <v>4509</v>
          </cell>
          <cell r="F296">
            <v>4516</v>
          </cell>
          <cell r="G296">
            <v>4614</v>
          </cell>
          <cell r="H296">
            <v>4641</v>
          </cell>
          <cell r="I296">
            <v>4726</v>
          </cell>
          <cell r="J296">
            <v>4814</v>
          </cell>
          <cell r="K296">
            <v>4889</v>
          </cell>
          <cell r="L296">
            <v>4930</v>
          </cell>
          <cell r="M296">
            <v>4989</v>
          </cell>
          <cell r="N296">
            <v>4944</v>
          </cell>
          <cell r="O296">
            <v>4960</v>
          </cell>
        </row>
        <row r="297">
          <cell r="A297">
            <v>1294</v>
          </cell>
          <cell r="B297">
            <v>1435</v>
          </cell>
          <cell r="C297">
            <v>1477</v>
          </cell>
          <cell r="D297">
            <v>1466</v>
          </cell>
          <cell r="E297">
            <v>1472</v>
          </cell>
          <cell r="F297">
            <v>1461</v>
          </cell>
          <cell r="G297">
            <v>1450</v>
          </cell>
          <cell r="H297">
            <v>1446</v>
          </cell>
          <cell r="I297">
            <v>1453</v>
          </cell>
          <cell r="J297">
            <v>1471</v>
          </cell>
          <cell r="K297">
            <v>1449</v>
          </cell>
          <cell r="L297">
            <v>1438</v>
          </cell>
          <cell r="M297">
            <v>1455</v>
          </cell>
          <cell r="N297">
            <v>1453</v>
          </cell>
          <cell r="O297">
            <v>1453</v>
          </cell>
        </row>
        <row r="298">
          <cell r="A298">
            <v>1295</v>
          </cell>
          <cell r="B298">
            <v>894</v>
          </cell>
          <cell r="C298">
            <v>867</v>
          </cell>
          <cell r="D298">
            <v>861</v>
          </cell>
          <cell r="E298">
            <v>868</v>
          </cell>
          <cell r="F298">
            <v>867</v>
          </cell>
          <cell r="G298">
            <v>871</v>
          </cell>
          <cell r="H298">
            <v>877</v>
          </cell>
          <cell r="I298">
            <v>855</v>
          </cell>
          <cell r="J298">
            <v>866</v>
          </cell>
          <cell r="K298">
            <v>857</v>
          </cell>
          <cell r="L298">
            <v>842</v>
          </cell>
          <cell r="M298">
            <v>831</v>
          </cell>
          <cell r="N298">
            <v>827</v>
          </cell>
          <cell r="O298">
            <v>822</v>
          </cell>
        </row>
        <row r="299">
          <cell r="A299">
            <v>1296</v>
          </cell>
          <cell r="B299">
            <v>252</v>
          </cell>
          <cell r="C299">
            <v>237</v>
          </cell>
          <cell r="D299">
            <v>232</v>
          </cell>
          <cell r="E299">
            <v>245</v>
          </cell>
          <cell r="F299">
            <v>239</v>
          </cell>
          <cell r="G299">
            <v>233</v>
          </cell>
          <cell r="H299">
            <v>224</v>
          </cell>
          <cell r="I299">
            <v>225</v>
          </cell>
          <cell r="J299">
            <v>255</v>
          </cell>
          <cell r="K299">
            <v>249</v>
          </cell>
          <cell r="L299">
            <v>252</v>
          </cell>
          <cell r="M299">
            <v>246</v>
          </cell>
          <cell r="N299">
            <v>253</v>
          </cell>
          <cell r="O299">
            <v>260</v>
          </cell>
        </row>
        <row r="300">
          <cell r="A300">
            <v>1297</v>
          </cell>
          <cell r="B300">
            <v>916</v>
          </cell>
          <cell r="C300">
            <v>899</v>
          </cell>
          <cell r="D300">
            <v>901</v>
          </cell>
          <cell r="E300">
            <v>898</v>
          </cell>
          <cell r="F300">
            <v>912</v>
          </cell>
          <cell r="G300">
            <v>895</v>
          </cell>
          <cell r="H300">
            <v>889</v>
          </cell>
          <cell r="I300">
            <v>907</v>
          </cell>
          <cell r="J300">
            <v>910</v>
          </cell>
          <cell r="K300">
            <v>898</v>
          </cell>
          <cell r="L300">
            <v>899</v>
          </cell>
          <cell r="M300">
            <v>880</v>
          </cell>
          <cell r="N300">
            <v>858</v>
          </cell>
          <cell r="O300">
            <v>863</v>
          </cell>
        </row>
        <row r="301">
          <cell r="A301">
            <v>1298</v>
          </cell>
          <cell r="B301">
            <v>526</v>
          </cell>
          <cell r="C301">
            <v>503</v>
          </cell>
          <cell r="D301">
            <v>520</v>
          </cell>
          <cell r="E301">
            <v>535</v>
          </cell>
          <cell r="F301">
            <v>555</v>
          </cell>
          <cell r="G301">
            <v>542</v>
          </cell>
          <cell r="H301">
            <v>530</v>
          </cell>
          <cell r="I301">
            <v>525</v>
          </cell>
          <cell r="J301">
            <v>526</v>
          </cell>
          <cell r="K301">
            <v>524</v>
          </cell>
          <cell r="L301">
            <v>542</v>
          </cell>
          <cell r="M301">
            <v>491</v>
          </cell>
          <cell r="N301">
            <v>501</v>
          </cell>
          <cell r="O301">
            <v>513</v>
          </cell>
        </row>
        <row r="302">
          <cell r="A302">
            <v>1299</v>
          </cell>
          <cell r="B302">
            <v>5118</v>
          </cell>
          <cell r="C302">
            <v>5060</v>
          </cell>
          <cell r="D302">
            <v>5056</v>
          </cell>
          <cell r="E302">
            <v>5053</v>
          </cell>
          <cell r="F302">
            <v>5092</v>
          </cell>
          <cell r="G302">
            <v>5154</v>
          </cell>
          <cell r="H302">
            <v>5173</v>
          </cell>
          <cell r="I302">
            <v>5168</v>
          </cell>
          <cell r="J302">
            <v>5264</v>
          </cell>
          <cell r="K302">
            <v>5304</v>
          </cell>
          <cell r="L302">
            <v>5271</v>
          </cell>
          <cell r="M302">
            <v>5236</v>
          </cell>
          <cell r="N302">
            <v>5220</v>
          </cell>
          <cell r="O302">
            <v>5236</v>
          </cell>
        </row>
        <row r="303">
          <cell r="A303">
            <v>1300</v>
          </cell>
          <cell r="B303">
            <v>4784</v>
          </cell>
          <cell r="C303">
            <v>4788</v>
          </cell>
          <cell r="D303">
            <v>4782</v>
          </cell>
          <cell r="E303">
            <v>4764</v>
          </cell>
          <cell r="F303">
            <v>4794</v>
          </cell>
          <cell r="G303">
            <v>4820</v>
          </cell>
          <cell r="H303">
            <v>4794</v>
          </cell>
          <cell r="I303">
            <v>4754</v>
          </cell>
          <cell r="J303">
            <v>4816</v>
          </cell>
          <cell r="K303">
            <v>4826</v>
          </cell>
          <cell r="L303">
            <v>4857</v>
          </cell>
          <cell r="M303">
            <v>4826</v>
          </cell>
          <cell r="N303">
            <v>4822</v>
          </cell>
          <cell r="O303">
            <v>4838</v>
          </cell>
        </row>
        <row r="304">
          <cell r="A304">
            <v>1301</v>
          </cell>
          <cell r="B304">
            <v>1006</v>
          </cell>
          <cell r="C304">
            <v>1016</v>
          </cell>
          <cell r="D304">
            <v>1005</v>
          </cell>
          <cell r="E304">
            <v>1010</v>
          </cell>
          <cell r="F304">
            <v>1000</v>
          </cell>
          <cell r="G304">
            <v>1031</v>
          </cell>
          <cell r="H304">
            <v>1049</v>
          </cell>
          <cell r="I304">
            <v>1056</v>
          </cell>
          <cell r="J304">
            <v>1034</v>
          </cell>
          <cell r="K304">
            <v>1043</v>
          </cell>
          <cell r="L304">
            <v>1083</v>
          </cell>
          <cell r="M304">
            <v>1127</v>
          </cell>
          <cell r="N304">
            <v>1139</v>
          </cell>
          <cell r="O304">
            <v>1151</v>
          </cell>
        </row>
        <row r="305">
          <cell r="A305">
            <v>1302</v>
          </cell>
          <cell r="B305">
            <v>2824</v>
          </cell>
          <cell r="C305">
            <v>2841</v>
          </cell>
          <cell r="D305">
            <v>2802</v>
          </cell>
          <cell r="E305">
            <v>2832</v>
          </cell>
          <cell r="F305">
            <v>2859</v>
          </cell>
          <cell r="G305">
            <v>2891</v>
          </cell>
          <cell r="H305">
            <v>2992</v>
          </cell>
          <cell r="I305">
            <v>3056</v>
          </cell>
          <cell r="J305">
            <v>3168</v>
          </cell>
          <cell r="K305">
            <v>3169</v>
          </cell>
          <cell r="L305">
            <v>3190</v>
          </cell>
          <cell r="M305">
            <v>3312</v>
          </cell>
          <cell r="N305">
            <v>3327</v>
          </cell>
          <cell r="O305">
            <v>3395</v>
          </cell>
        </row>
        <row r="306">
          <cell r="A306">
            <v>1303</v>
          </cell>
          <cell r="B306">
            <v>2560</v>
          </cell>
          <cell r="C306">
            <v>2641</v>
          </cell>
          <cell r="D306">
            <v>2716</v>
          </cell>
          <cell r="E306">
            <v>2785</v>
          </cell>
          <cell r="F306">
            <v>2826</v>
          </cell>
          <cell r="G306">
            <v>2882</v>
          </cell>
          <cell r="H306">
            <v>2934</v>
          </cell>
          <cell r="I306">
            <v>2952</v>
          </cell>
          <cell r="J306">
            <v>2993</v>
          </cell>
          <cell r="K306">
            <v>3007</v>
          </cell>
          <cell r="L306">
            <v>2992</v>
          </cell>
          <cell r="M306">
            <v>2986</v>
          </cell>
          <cell r="N306">
            <v>2916</v>
          </cell>
          <cell r="O306">
            <v>2921</v>
          </cell>
        </row>
        <row r="307">
          <cell r="A307">
            <v>1304</v>
          </cell>
          <cell r="B307">
            <v>967</v>
          </cell>
          <cell r="C307">
            <v>969</v>
          </cell>
          <cell r="D307">
            <v>961</v>
          </cell>
          <cell r="E307">
            <v>968</v>
          </cell>
          <cell r="F307">
            <v>986</v>
          </cell>
          <cell r="G307">
            <v>985</v>
          </cell>
          <cell r="H307">
            <v>1015</v>
          </cell>
          <cell r="I307">
            <v>1009</v>
          </cell>
          <cell r="J307">
            <v>1008</v>
          </cell>
          <cell r="K307">
            <v>1011</v>
          </cell>
          <cell r="L307">
            <v>1012</v>
          </cell>
          <cell r="M307">
            <v>1012</v>
          </cell>
          <cell r="N307">
            <v>1025</v>
          </cell>
          <cell r="O307">
            <v>1017</v>
          </cell>
        </row>
        <row r="308">
          <cell r="A308">
            <v>1305</v>
          </cell>
          <cell r="B308">
            <v>2045</v>
          </cell>
          <cell r="C308">
            <v>2052</v>
          </cell>
          <cell r="D308">
            <v>2023</v>
          </cell>
          <cell r="E308">
            <v>2060</v>
          </cell>
          <cell r="F308">
            <v>2060</v>
          </cell>
          <cell r="G308">
            <v>2063</v>
          </cell>
          <cell r="H308">
            <v>2058</v>
          </cell>
          <cell r="I308">
            <v>2042</v>
          </cell>
          <cell r="J308">
            <v>2053</v>
          </cell>
          <cell r="K308">
            <v>2055</v>
          </cell>
          <cell r="L308">
            <v>2053</v>
          </cell>
          <cell r="M308">
            <v>2073</v>
          </cell>
          <cell r="N308">
            <v>2056</v>
          </cell>
          <cell r="O308">
            <v>2082</v>
          </cell>
        </row>
        <row r="309">
          <cell r="A309">
            <v>1306</v>
          </cell>
          <cell r="B309">
            <v>1182</v>
          </cell>
          <cell r="C309">
            <v>1191</v>
          </cell>
          <cell r="D309">
            <v>1185</v>
          </cell>
          <cell r="E309">
            <v>1219</v>
          </cell>
          <cell r="F309">
            <v>1226</v>
          </cell>
          <cell r="G309">
            <v>1216</v>
          </cell>
          <cell r="H309">
            <v>1206</v>
          </cell>
          <cell r="I309">
            <v>1194</v>
          </cell>
          <cell r="J309">
            <v>1200</v>
          </cell>
          <cell r="K309">
            <v>1170</v>
          </cell>
          <cell r="L309">
            <v>1140</v>
          </cell>
          <cell r="M309">
            <v>1119</v>
          </cell>
          <cell r="N309">
            <v>1114</v>
          </cell>
          <cell r="O309">
            <v>1124</v>
          </cell>
        </row>
        <row r="310">
          <cell r="A310">
            <v>1307</v>
          </cell>
          <cell r="B310">
            <v>4160</v>
          </cell>
          <cell r="C310">
            <v>4166</v>
          </cell>
          <cell r="D310">
            <v>4159</v>
          </cell>
          <cell r="E310">
            <v>4200</v>
          </cell>
          <cell r="F310">
            <v>4209</v>
          </cell>
          <cell r="G310">
            <v>4272</v>
          </cell>
          <cell r="H310">
            <v>4193</v>
          </cell>
          <cell r="I310">
            <v>4188</v>
          </cell>
          <cell r="J310">
            <v>4183</v>
          </cell>
          <cell r="K310">
            <v>4181</v>
          </cell>
          <cell r="L310">
            <v>4153</v>
          </cell>
          <cell r="M310">
            <v>4130</v>
          </cell>
          <cell r="N310">
            <v>4145</v>
          </cell>
          <cell r="O310">
            <v>4132</v>
          </cell>
        </row>
        <row r="311">
          <cell r="A311">
            <v>1308</v>
          </cell>
          <cell r="B311">
            <v>4640</v>
          </cell>
          <cell r="C311">
            <v>4654</v>
          </cell>
          <cell r="D311">
            <v>4615</v>
          </cell>
          <cell r="E311">
            <v>4654</v>
          </cell>
          <cell r="F311">
            <v>4761</v>
          </cell>
          <cell r="G311">
            <v>4822</v>
          </cell>
          <cell r="H311">
            <v>4748</v>
          </cell>
          <cell r="I311">
            <v>4781</v>
          </cell>
          <cell r="J311">
            <v>4812</v>
          </cell>
          <cell r="K311">
            <v>4822</v>
          </cell>
          <cell r="L311">
            <v>4828</v>
          </cell>
          <cell r="M311">
            <v>4849</v>
          </cell>
          <cell r="N311">
            <v>4849</v>
          </cell>
          <cell r="O311">
            <v>4898</v>
          </cell>
        </row>
        <row r="312">
          <cell r="A312">
            <v>1309</v>
          </cell>
          <cell r="B312">
            <v>13563</v>
          </cell>
          <cell r="C312">
            <v>13487</v>
          </cell>
          <cell r="D312">
            <v>13413</v>
          </cell>
          <cell r="E312">
            <v>13466</v>
          </cell>
          <cell r="F312">
            <v>13472</v>
          </cell>
          <cell r="G312">
            <v>13455</v>
          </cell>
          <cell r="H312">
            <v>13296</v>
          </cell>
          <cell r="I312">
            <v>13321</v>
          </cell>
          <cell r="J312">
            <v>13521</v>
          </cell>
          <cell r="K312">
            <v>13686</v>
          </cell>
          <cell r="L312">
            <v>13822</v>
          </cell>
          <cell r="M312">
            <v>14002</v>
          </cell>
          <cell r="N312">
            <v>14142</v>
          </cell>
          <cell r="O312">
            <v>14423</v>
          </cell>
        </row>
        <row r="313">
          <cell r="A313">
            <v>1310</v>
          </cell>
          <cell r="B313">
            <v>1062</v>
          </cell>
          <cell r="C313">
            <v>1048</v>
          </cell>
          <cell r="D313">
            <v>1067</v>
          </cell>
          <cell r="E313">
            <v>1090</v>
          </cell>
          <cell r="F313">
            <v>1093</v>
          </cell>
          <cell r="G313">
            <v>1114</v>
          </cell>
          <cell r="H313">
            <v>1143</v>
          </cell>
          <cell r="I313">
            <v>1157</v>
          </cell>
          <cell r="J313">
            <v>1182</v>
          </cell>
          <cell r="K313">
            <v>1190</v>
          </cell>
          <cell r="L313">
            <v>1195</v>
          </cell>
          <cell r="M313">
            <v>1205</v>
          </cell>
          <cell r="N313">
            <v>1186</v>
          </cell>
          <cell r="O313">
            <v>1181</v>
          </cell>
        </row>
        <row r="314">
          <cell r="A314">
            <v>1311</v>
          </cell>
          <cell r="B314">
            <v>1389</v>
          </cell>
          <cell r="C314">
            <v>1418</v>
          </cell>
          <cell r="D314">
            <v>1416</v>
          </cell>
          <cell r="E314">
            <v>1393</v>
          </cell>
          <cell r="F314">
            <v>1350</v>
          </cell>
          <cell r="G314">
            <v>1353</v>
          </cell>
          <cell r="H314">
            <v>1369</v>
          </cell>
          <cell r="I314">
            <v>1381</v>
          </cell>
          <cell r="J314">
            <v>1357</v>
          </cell>
          <cell r="K314">
            <v>1338</v>
          </cell>
          <cell r="L314">
            <v>1346</v>
          </cell>
          <cell r="M314">
            <v>1324</v>
          </cell>
          <cell r="N314">
            <v>1304</v>
          </cell>
          <cell r="O314">
            <v>1296</v>
          </cell>
        </row>
        <row r="315">
          <cell r="A315">
            <v>1312</v>
          </cell>
          <cell r="B315">
            <v>493</v>
          </cell>
          <cell r="C315">
            <v>506</v>
          </cell>
          <cell r="D315">
            <v>491</v>
          </cell>
          <cell r="E315">
            <v>524</v>
          </cell>
          <cell r="F315">
            <v>509</v>
          </cell>
          <cell r="G315">
            <v>507</v>
          </cell>
          <cell r="H315">
            <v>512</v>
          </cell>
          <cell r="I315">
            <v>518</v>
          </cell>
          <cell r="J315">
            <v>541</v>
          </cell>
          <cell r="K315">
            <v>538</v>
          </cell>
          <cell r="L315">
            <v>521</v>
          </cell>
          <cell r="M315">
            <v>541</v>
          </cell>
          <cell r="N315">
            <v>521</v>
          </cell>
          <cell r="O315">
            <v>514</v>
          </cell>
        </row>
        <row r="316">
          <cell r="A316">
            <v>1313</v>
          </cell>
          <cell r="B316">
            <v>1236</v>
          </cell>
          <cell r="C316">
            <v>1231</v>
          </cell>
          <cell r="D316">
            <v>1213</v>
          </cell>
          <cell r="E316">
            <v>1206</v>
          </cell>
          <cell r="F316">
            <v>1215</v>
          </cell>
          <cell r="G316">
            <v>1198</v>
          </cell>
          <cell r="H316">
            <v>1177</v>
          </cell>
          <cell r="I316">
            <v>1174</v>
          </cell>
          <cell r="J316">
            <v>1179</v>
          </cell>
          <cell r="K316">
            <v>1161</v>
          </cell>
          <cell r="L316">
            <v>1148</v>
          </cell>
          <cell r="M316">
            <v>1126</v>
          </cell>
          <cell r="N316">
            <v>1115</v>
          </cell>
          <cell r="O316">
            <v>1087</v>
          </cell>
        </row>
        <row r="317">
          <cell r="A317">
            <v>1314</v>
          </cell>
          <cell r="B317">
            <v>12949</v>
          </cell>
          <cell r="C317">
            <v>13005</v>
          </cell>
          <cell r="D317">
            <v>12995</v>
          </cell>
          <cell r="E317">
            <v>13154</v>
          </cell>
          <cell r="F317">
            <v>13334</v>
          </cell>
          <cell r="G317">
            <v>13457</v>
          </cell>
          <cell r="H317">
            <v>13641</v>
          </cell>
          <cell r="I317">
            <v>13836</v>
          </cell>
          <cell r="J317">
            <v>14239</v>
          </cell>
          <cell r="K317">
            <v>14535</v>
          </cell>
          <cell r="L317">
            <v>14704</v>
          </cell>
          <cell r="M317">
            <v>14815</v>
          </cell>
          <cell r="N317">
            <v>15043</v>
          </cell>
          <cell r="O317">
            <v>15178</v>
          </cell>
        </row>
        <row r="318">
          <cell r="A318">
            <v>1315</v>
          </cell>
          <cell r="B318">
            <v>6907</v>
          </cell>
          <cell r="C318">
            <v>6922</v>
          </cell>
          <cell r="D318">
            <v>6987</v>
          </cell>
          <cell r="E318">
            <v>7182</v>
          </cell>
          <cell r="F318">
            <v>7393</v>
          </cell>
          <cell r="G318">
            <v>7818</v>
          </cell>
          <cell r="H318">
            <v>8108</v>
          </cell>
          <cell r="I318">
            <v>8352</v>
          </cell>
          <cell r="J318">
            <v>8509</v>
          </cell>
          <cell r="K318">
            <v>8651</v>
          </cell>
          <cell r="L318">
            <v>8595</v>
          </cell>
          <cell r="M318">
            <v>8660</v>
          </cell>
          <cell r="N318">
            <v>8685</v>
          </cell>
          <cell r="O318">
            <v>8729</v>
          </cell>
        </row>
      </sheetData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"/>
      <sheetName val="NEW"/>
      <sheetName val="fattori_emissione"/>
      <sheetName val="Sheet1"/>
      <sheetName val="fattore_elettrico"/>
      <sheetName val="Foglio3"/>
    </sheetNames>
    <sheetDataSet>
      <sheetData sheetId="0"/>
      <sheetData sheetId="1"/>
      <sheetData sheetId="2">
        <row r="2">
          <cell r="T2" t="str">
            <v>ISTAT</v>
          </cell>
          <cell r="U2">
            <v>2000</v>
          </cell>
          <cell r="V2">
            <v>2001</v>
          </cell>
          <cell r="W2">
            <v>2002</v>
          </cell>
          <cell r="X2">
            <v>2003</v>
          </cell>
          <cell r="Y2">
            <v>2004</v>
          </cell>
          <cell r="Z2">
            <v>2005</v>
          </cell>
          <cell r="AA2">
            <v>2006</v>
          </cell>
          <cell r="AB2">
            <v>2007</v>
          </cell>
          <cell r="AC2">
            <v>2008</v>
          </cell>
          <cell r="AD2">
            <v>2009</v>
          </cell>
          <cell r="AE2">
            <v>2010</v>
          </cell>
          <cell r="AF2">
            <v>2011</v>
          </cell>
          <cell r="AG2">
            <v>2012</v>
          </cell>
          <cell r="AH2">
            <v>2013</v>
          </cell>
        </row>
        <row r="3">
          <cell r="T3">
            <v>1001</v>
          </cell>
        </row>
        <row r="4">
          <cell r="T4">
            <v>1002</v>
          </cell>
        </row>
        <row r="5">
          <cell r="T5">
            <v>1003</v>
          </cell>
        </row>
        <row r="6">
          <cell r="T6">
            <v>1004</v>
          </cell>
        </row>
        <row r="7">
          <cell r="T7">
            <v>1005</v>
          </cell>
        </row>
        <row r="8">
          <cell r="T8">
            <v>1006</v>
          </cell>
        </row>
        <row r="9">
          <cell r="T9">
            <v>1007</v>
          </cell>
        </row>
        <row r="10">
          <cell r="T10">
            <v>1008</v>
          </cell>
        </row>
        <row r="11">
          <cell r="T11">
            <v>1009</v>
          </cell>
        </row>
        <row r="12">
          <cell r="T12">
            <v>1010</v>
          </cell>
        </row>
        <row r="13">
          <cell r="T13">
            <v>1011</v>
          </cell>
        </row>
        <row r="14">
          <cell r="T14">
            <v>1012</v>
          </cell>
        </row>
        <row r="15">
          <cell r="T15">
            <v>1013</v>
          </cell>
        </row>
        <row r="16">
          <cell r="T16">
            <v>1014</v>
          </cell>
        </row>
        <row r="17">
          <cell r="T17">
            <v>1015</v>
          </cell>
        </row>
        <row r="18">
          <cell r="T18">
            <v>1016</v>
          </cell>
        </row>
        <row r="19">
          <cell r="T19">
            <v>1017</v>
          </cell>
        </row>
        <row r="20">
          <cell r="T20">
            <v>1018</v>
          </cell>
        </row>
        <row r="21">
          <cell r="T21">
            <v>1019</v>
          </cell>
        </row>
        <row r="22">
          <cell r="T22">
            <v>1020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0.15488595061156332</v>
          </cell>
          <cell r="AE22">
            <v>0.15488595061156332</v>
          </cell>
          <cell r="AF22">
            <v>0.15488595061156332</v>
          </cell>
          <cell r="AG22">
            <v>0.15488595061156332</v>
          </cell>
          <cell r="AH22">
            <v>0.15498087737285746</v>
          </cell>
        </row>
        <row r="23">
          <cell r="T23">
            <v>1021</v>
          </cell>
        </row>
        <row r="24">
          <cell r="T24">
            <v>1022</v>
          </cell>
          <cell r="U24">
            <v>0</v>
          </cell>
          <cell r="V24">
            <v>0.17477605580996985</v>
          </cell>
          <cell r="W24">
            <v>0.17068841218539102</v>
          </cell>
          <cell r="X24">
            <v>0.18417700726674324</v>
          </cell>
          <cell r="Y24">
            <v>0.18417700726674327</v>
          </cell>
          <cell r="Z24">
            <v>0.19217407835451528</v>
          </cell>
          <cell r="AA24">
            <v>0.18078455572224969</v>
          </cell>
          <cell r="AB24">
            <v>0.18183525798154593</v>
          </cell>
          <cell r="AC24">
            <v>0.18210586820150382</v>
          </cell>
          <cell r="AD24">
            <v>0.18612418350865687</v>
          </cell>
          <cell r="AE24">
            <v>0.18824883905317946</v>
          </cell>
          <cell r="AF24">
            <v>0.18497128905130703</v>
          </cell>
          <cell r="AG24">
            <v>0.18562435808023975</v>
          </cell>
          <cell r="AH24">
            <v>0.18138066653618123</v>
          </cell>
        </row>
        <row r="25">
          <cell r="T25">
            <v>1023</v>
          </cell>
        </row>
        <row r="26">
          <cell r="T26">
            <v>1024</v>
          </cell>
        </row>
        <row r="27">
          <cell r="T27">
            <v>1025</v>
          </cell>
        </row>
        <row r="28">
          <cell r="T28">
            <v>1026</v>
          </cell>
        </row>
        <row r="29">
          <cell r="T29">
            <v>1027</v>
          </cell>
        </row>
        <row r="30">
          <cell r="T30">
            <v>1028</v>
          </cell>
        </row>
        <row r="31">
          <cell r="T31">
            <v>1029</v>
          </cell>
        </row>
        <row r="32">
          <cell r="T32">
            <v>1030</v>
          </cell>
        </row>
        <row r="33">
          <cell r="T33">
            <v>1031</v>
          </cell>
        </row>
        <row r="34">
          <cell r="T34">
            <v>1032</v>
          </cell>
        </row>
        <row r="35">
          <cell r="T35">
            <v>1033</v>
          </cell>
        </row>
        <row r="36">
          <cell r="T36">
            <v>1034</v>
          </cell>
        </row>
        <row r="37">
          <cell r="T37">
            <v>1035</v>
          </cell>
        </row>
        <row r="38">
          <cell r="T38">
            <v>1036</v>
          </cell>
        </row>
        <row r="39">
          <cell r="T39">
            <v>1037</v>
          </cell>
        </row>
        <row r="40">
          <cell r="T40">
            <v>1038</v>
          </cell>
        </row>
        <row r="41">
          <cell r="T41">
            <v>1039</v>
          </cell>
        </row>
        <row r="42">
          <cell r="T42">
            <v>1040</v>
          </cell>
        </row>
        <row r="43">
          <cell r="T43">
            <v>1041</v>
          </cell>
        </row>
        <row r="44">
          <cell r="T44">
            <v>1042</v>
          </cell>
        </row>
        <row r="45">
          <cell r="T45">
            <v>1043</v>
          </cell>
        </row>
        <row r="46">
          <cell r="T46">
            <v>1044</v>
          </cell>
        </row>
        <row r="47">
          <cell r="T47">
            <v>1045</v>
          </cell>
        </row>
        <row r="48">
          <cell r="T48">
            <v>1046</v>
          </cell>
        </row>
        <row r="49">
          <cell r="T49">
            <v>1047</v>
          </cell>
        </row>
        <row r="50">
          <cell r="T50">
            <v>1048</v>
          </cell>
        </row>
        <row r="51">
          <cell r="T51">
            <v>1049</v>
          </cell>
        </row>
        <row r="52">
          <cell r="T52">
            <v>1050</v>
          </cell>
        </row>
        <row r="53">
          <cell r="T53">
            <v>1051</v>
          </cell>
        </row>
        <row r="54">
          <cell r="T54">
            <v>1052</v>
          </cell>
        </row>
        <row r="55">
          <cell r="T55">
            <v>1053</v>
          </cell>
        </row>
        <row r="56">
          <cell r="T56">
            <v>1054</v>
          </cell>
        </row>
        <row r="57">
          <cell r="T57">
            <v>1055</v>
          </cell>
        </row>
        <row r="58">
          <cell r="T58">
            <v>1056</v>
          </cell>
        </row>
        <row r="59">
          <cell r="T59">
            <v>1057</v>
          </cell>
        </row>
        <row r="60">
          <cell r="T60">
            <v>1058</v>
          </cell>
        </row>
        <row r="61">
          <cell r="T61">
            <v>1059</v>
          </cell>
        </row>
        <row r="62">
          <cell r="T62">
            <v>1060</v>
          </cell>
        </row>
        <row r="63">
          <cell r="T63">
            <v>1061</v>
          </cell>
        </row>
        <row r="64">
          <cell r="T64">
            <v>1062</v>
          </cell>
        </row>
        <row r="65">
          <cell r="T65">
            <v>1063</v>
          </cell>
        </row>
        <row r="66">
          <cell r="T66">
            <v>1064</v>
          </cell>
        </row>
        <row r="67">
          <cell r="T67">
            <v>1065</v>
          </cell>
        </row>
        <row r="68">
          <cell r="T68">
            <v>1066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2.3253488372093026E-2</v>
          </cell>
          <cell r="Z68">
            <v>2.3253488372093026E-2</v>
          </cell>
          <cell r="AA68">
            <v>2.3253488372093026E-2</v>
          </cell>
          <cell r="AB68">
            <v>2.3253488372093026E-2</v>
          </cell>
          <cell r="AC68">
            <v>1.0600341771599416E-2</v>
          </cell>
          <cell r="AD68">
            <v>2.6795981368101896E-2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T69">
            <v>1067</v>
          </cell>
        </row>
        <row r="70">
          <cell r="T70">
            <v>1068</v>
          </cell>
        </row>
        <row r="71">
          <cell r="T71">
            <v>1069</v>
          </cell>
        </row>
        <row r="72">
          <cell r="T72">
            <v>1070</v>
          </cell>
        </row>
        <row r="73">
          <cell r="T73">
            <v>1071</v>
          </cell>
        </row>
        <row r="74">
          <cell r="T74">
            <v>1072</v>
          </cell>
        </row>
        <row r="75">
          <cell r="T75">
            <v>1073</v>
          </cell>
        </row>
        <row r="76">
          <cell r="T76">
            <v>1074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0.14761945524993286</v>
          </cell>
          <cell r="AB76">
            <v>0.15517937433854312</v>
          </cell>
          <cell r="AC76">
            <v>0.15894150327923751</v>
          </cell>
          <cell r="AD76">
            <v>0.15325285087695284</v>
          </cell>
          <cell r="AE76">
            <v>0.159417161504325</v>
          </cell>
          <cell r="AF76">
            <v>0.15709834303824835</v>
          </cell>
          <cell r="AG76">
            <v>0.16059462620882309</v>
          </cell>
          <cell r="AH76">
            <v>0.16314253255968925</v>
          </cell>
        </row>
        <row r="77">
          <cell r="T77">
            <v>1075</v>
          </cell>
        </row>
        <row r="78">
          <cell r="T78">
            <v>1076</v>
          </cell>
        </row>
        <row r="79">
          <cell r="T79">
            <v>1077</v>
          </cell>
        </row>
        <row r="80">
          <cell r="T80">
            <v>1078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0.20884755172561562</v>
          </cell>
          <cell r="AD80">
            <v>0.15233027283309408</v>
          </cell>
          <cell r="AE80">
            <v>0.15335243385526556</v>
          </cell>
          <cell r="AF80">
            <v>0.1489511573042786</v>
          </cell>
          <cell r="AG80">
            <v>0.14618150303418256</v>
          </cell>
          <cell r="AH80">
            <v>0.14759454492284571</v>
          </cell>
        </row>
        <row r="81">
          <cell r="T81">
            <v>1079</v>
          </cell>
        </row>
        <row r="82">
          <cell r="T82">
            <v>1080</v>
          </cell>
        </row>
        <row r="83">
          <cell r="T83">
            <v>1081</v>
          </cell>
        </row>
        <row r="84">
          <cell r="T84">
            <v>1082</v>
          </cell>
        </row>
        <row r="85">
          <cell r="T85">
            <v>1083</v>
          </cell>
        </row>
        <row r="86">
          <cell r="T86">
            <v>1084</v>
          </cell>
        </row>
        <row r="87">
          <cell r="T87">
            <v>1085</v>
          </cell>
        </row>
        <row r="88">
          <cell r="T88">
            <v>1086</v>
          </cell>
        </row>
        <row r="89">
          <cell r="T89">
            <v>1087</v>
          </cell>
        </row>
        <row r="90">
          <cell r="T90">
            <v>1088</v>
          </cell>
        </row>
        <row r="91">
          <cell r="T91">
            <v>1089</v>
          </cell>
        </row>
        <row r="92">
          <cell r="T92">
            <v>1090</v>
          </cell>
          <cell r="U92">
            <v>0</v>
          </cell>
          <cell r="V92">
            <v>0.23549114991737491</v>
          </cell>
          <cell r="W92">
            <v>0.23802367175551695</v>
          </cell>
          <cell r="X92">
            <v>0.22881811506059632</v>
          </cell>
          <cell r="Y92">
            <v>0.2341013948768724</v>
          </cell>
          <cell r="Z92">
            <v>0.2341013948768724</v>
          </cell>
          <cell r="AA92">
            <v>0.214748672417303</v>
          </cell>
          <cell r="AB92">
            <v>0.11983843154961603</v>
          </cell>
          <cell r="AC92">
            <v>0.18161721816542198</v>
          </cell>
          <cell r="AD92">
            <v>0.17893051250954922</v>
          </cell>
          <cell r="AE92">
            <v>0.18057160217470331</v>
          </cell>
          <cell r="AF92">
            <v>0.17250963079921641</v>
          </cell>
          <cell r="AG92">
            <v>0.16944674016792227</v>
          </cell>
          <cell r="AH92">
            <v>0.17492777671514428</v>
          </cell>
        </row>
        <row r="93">
          <cell r="T93">
            <v>1091</v>
          </cell>
        </row>
        <row r="94">
          <cell r="T94">
            <v>1092</v>
          </cell>
          <cell r="U94">
            <v>0.16286200391081204</v>
          </cell>
          <cell r="V94">
            <v>0.16286200391081204</v>
          </cell>
          <cell r="W94">
            <v>0.16286200391081204</v>
          </cell>
          <cell r="X94">
            <v>0.16286200391081204</v>
          </cell>
          <cell r="Y94">
            <v>0.16286200391081204</v>
          </cell>
          <cell r="Z94">
            <v>0.16286200391081204</v>
          </cell>
          <cell r="AA94">
            <v>0.16286200391081204</v>
          </cell>
          <cell r="AB94">
            <v>0.17798799903399437</v>
          </cell>
          <cell r="AC94">
            <v>0.12713325135587333</v>
          </cell>
          <cell r="AD94">
            <v>0.15115594788816175</v>
          </cell>
          <cell r="AE94">
            <v>0.15115594788816175</v>
          </cell>
          <cell r="AF94">
            <v>0.15115594788816175</v>
          </cell>
          <cell r="AG94">
            <v>0.15115594788816175</v>
          </cell>
          <cell r="AH94">
            <v>0.15115594788816175</v>
          </cell>
        </row>
        <row r="95">
          <cell r="T95">
            <v>1093</v>
          </cell>
        </row>
        <row r="96">
          <cell r="T96">
            <v>1094</v>
          </cell>
        </row>
        <row r="97">
          <cell r="T97">
            <v>1095</v>
          </cell>
        </row>
        <row r="98">
          <cell r="T98">
            <v>1096</v>
          </cell>
        </row>
        <row r="99">
          <cell r="T99">
            <v>1097</v>
          </cell>
        </row>
        <row r="100">
          <cell r="T100">
            <v>1098</v>
          </cell>
        </row>
        <row r="101">
          <cell r="T101">
            <v>1099</v>
          </cell>
        </row>
        <row r="102">
          <cell r="T102">
            <v>1100</v>
          </cell>
        </row>
        <row r="103">
          <cell r="T103">
            <v>1101</v>
          </cell>
        </row>
        <row r="104">
          <cell r="T104">
            <v>1102</v>
          </cell>
        </row>
        <row r="105">
          <cell r="T105">
            <v>1103</v>
          </cell>
        </row>
        <row r="106">
          <cell r="T106">
            <v>1104</v>
          </cell>
        </row>
        <row r="107">
          <cell r="T107">
            <v>1105</v>
          </cell>
        </row>
        <row r="108">
          <cell r="T108">
            <v>1106</v>
          </cell>
        </row>
        <row r="109">
          <cell r="T109">
            <v>1107</v>
          </cell>
        </row>
        <row r="110">
          <cell r="T110">
            <v>1108</v>
          </cell>
        </row>
        <row r="111">
          <cell r="T111">
            <v>1109</v>
          </cell>
        </row>
        <row r="112">
          <cell r="T112">
            <v>1110</v>
          </cell>
        </row>
        <row r="113">
          <cell r="T113">
            <v>1111</v>
          </cell>
        </row>
        <row r="114">
          <cell r="T114">
            <v>1112</v>
          </cell>
        </row>
        <row r="115">
          <cell r="T115">
            <v>1113</v>
          </cell>
        </row>
        <row r="116">
          <cell r="T116">
            <v>1114</v>
          </cell>
        </row>
        <row r="117">
          <cell r="T117">
            <v>1115</v>
          </cell>
        </row>
        <row r="118">
          <cell r="T118">
            <v>1116</v>
          </cell>
        </row>
        <row r="119">
          <cell r="T119">
            <v>1117</v>
          </cell>
        </row>
        <row r="120">
          <cell r="T120">
            <v>1118</v>
          </cell>
        </row>
        <row r="121">
          <cell r="T121">
            <v>1119</v>
          </cell>
        </row>
        <row r="122">
          <cell r="T122">
            <v>1120</v>
          </cell>
          <cell r="U122">
            <v>0</v>
          </cell>
          <cell r="V122">
            <v>0.23549114991737491</v>
          </cell>
          <cell r="W122">
            <v>0.23802367175551695</v>
          </cell>
          <cell r="X122">
            <v>0.22881811506059632</v>
          </cell>
          <cell r="Y122">
            <v>0.2341013948768724</v>
          </cell>
          <cell r="Z122">
            <v>0.2341013948768724</v>
          </cell>
          <cell r="AA122">
            <v>0.214748672417303</v>
          </cell>
          <cell r="AB122">
            <v>0.11983843154961603</v>
          </cell>
          <cell r="AC122">
            <v>0.18161721816542198</v>
          </cell>
          <cell r="AD122">
            <v>0.17893051250954922</v>
          </cell>
          <cell r="AE122">
            <v>0.18057160217470331</v>
          </cell>
          <cell r="AF122">
            <v>0.17250963079921641</v>
          </cell>
          <cell r="AG122">
            <v>0.16944674016792227</v>
          </cell>
          <cell r="AH122">
            <v>0.17492777671514428</v>
          </cell>
        </row>
        <row r="123">
          <cell r="T123">
            <v>1121</v>
          </cell>
        </row>
        <row r="124">
          <cell r="T124">
            <v>1122</v>
          </cell>
        </row>
        <row r="125">
          <cell r="T125">
            <v>1123</v>
          </cell>
        </row>
        <row r="126">
          <cell r="T126">
            <v>1124</v>
          </cell>
        </row>
        <row r="127">
          <cell r="T127">
            <v>1125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0.15488595061156332</v>
          </cell>
          <cell r="AE127">
            <v>0.15488595061156332</v>
          </cell>
          <cell r="AF127">
            <v>0.15488595061156332</v>
          </cell>
          <cell r="AG127">
            <v>0.14989098384678565</v>
          </cell>
          <cell r="AH127">
            <v>0.15221941075042741</v>
          </cell>
        </row>
        <row r="128">
          <cell r="T128">
            <v>1126</v>
          </cell>
        </row>
        <row r="129">
          <cell r="T129">
            <v>1127</v>
          </cell>
        </row>
        <row r="130">
          <cell r="T130">
            <v>1128</v>
          </cell>
        </row>
        <row r="131">
          <cell r="T131">
            <v>1129</v>
          </cell>
        </row>
        <row r="132">
          <cell r="T132">
            <v>1130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T133">
            <v>1131</v>
          </cell>
        </row>
        <row r="134">
          <cell r="T134">
            <v>1132</v>
          </cell>
        </row>
        <row r="135">
          <cell r="T135">
            <v>1133</v>
          </cell>
        </row>
        <row r="136">
          <cell r="T136">
            <v>1134</v>
          </cell>
        </row>
        <row r="137">
          <cell r="T137">
            <v>1135</v>
          </cell>
        </row>
        <row r="138">
          <cell r="T138">
            <v>1136</v>
          </cell>
        </row>
        <row r="139">
          <cell r="T139">
            <v>1137</v>
          </cell>
        </row>
        <row r="140">
          <cell r="T140">
            <v>1138</v>
          </cell>
        </row>
        <row r="141">
          <cell r="T141">
            <v>1139</v>
          </cell>
        </row>
        <row r="142">
          <cell r="T142">
            <v>1140</v>
          </cell>
        </row>
        <row r="143">
          <cell r="T143">
            <v>1141</v>
          </cell>
        </row>
        <row r="144">
          <cell r="T144">
            <v>1142</v>
          </cell>
        </row>
        <row r="145">
          <cell r="T145">
            <v>1143</v>
          </cell>
        </row>
        <row r="146">
          <cell r="T146">
            <v>1144</v>
          </cell>
        </row>
        <row r="147">
          <cell r="T147">
            <v>1145</v>
          </cell>
        </row>
        <row r="148">
          <cell r="T148">
            <v>1146</v>
          </cell>
          <cell r="U148">
            <v>0</v>
          </cell>
          <cell r="V148">
            <v>0.19064813050052751</v>
          </cell>
          <cell r="W148">
            <v>0.19064813050052751</v>
          </cell>
          <cell r="X148">
            <v>0.19064813050052751</v>
          </cell>
          <cell r="Y148">
            <v>0.19064813050052751</v>
          </cell>
          <cell r="Z148">
            <v>0.19064813050052754</v>
          </cell>
          <cell r="AA148">
            <v>0.18307511265349366</v>
          </cell>
          <cell r="AB148">
            <v>0.18682158346920782</v>
          </cell>
          <cell r="AC148">
            <v>0.20053240807099743</v>
          </cell>
          <cell r="AD148">
            <v>0.21422853773696759</v>
          </cell>
          <cell r="AE148">
            <v>0.20137221077462991</v>
          </cell>
          <cell r="AF148">
            <v>0.19913249993759502</v>
          </cell>
          <cell r="AG148">
            <v>0.16517149130842745</v>
          </cell>
          <cell r="AH148">
            <v>0.16745672659036423</v>
          </cell>
        </row>
        <row r="149">
          <cell r="T149">
            <v>1147</v>
          </cell>
        </row>
        <row r="150">
          <cell r="T150">
            <v>1148</v>
          </cell>
        </row>
        <row r="151">
          <cell r="T151">
            <v>1149</v>
          </cell>
        </row>
        <row r="152">
          <cell r="T152">
            <v>1150</v>
          </cell>
        </row>
        <row r="153">
          <cell r="T153">
            <v>1151</v>
          </cell>
        </row>
        <row r="154">
          <cell r="T154">
            <v>1152</v>
          </cell>
        </row>
        <row r="155">
          <cell r="T155">
            <v>1153</v>
          </cell>
        </row>
        <row r="156">
          <cell r="T156">
            <v>1154</v>
          </cell>
        </row>
        <row r="157">
          <cell r="T157">
            <v>1155</v>
          </cell>
        </row>
        <row r="158">
          <cell r="T158">
            <v>1156</v>
          </cell>
          <cell r="U158">
            <v>0.20152605031726697</v>
          </cell>
          <cell r="V158">
            <v>0.19766781304971143</v>
          </cell>
          <cell r="W158">
            <v>0.2066748526530329</v>
          </cell>
          <cell r="X158">
            <v>0.19551267191309424</v>
          </cell>
          <cell r="Y158">
            <v>0.20289194644298833</v>
          </cell>
          <cell r="Z158">
            <v>0.17618237975502135</v>
          </cell>
          <cell r="AA158">
            <v>0.1731465738821199</v>
          </cell>
          <cell r="AB158">
            <v>0.16951911288394619</v>
          </cell>
          <cell r="AC158">
            <v>0.16110176031146436</v>
          </cell>
          <cell r="AD158">
            <v>0.15703587900238586</v>
          </cell>
          <cell r="AE158">
            <v>0.15331179834922576</v>
          </cell>
          <cell r="AF158">
            <v>0.15413610377519155</v>
          </cell>
          <cell r="AG158">
            <v>0.15384044304335912</v>
          </cell>
          <cell r="AH158">
            <v>0.15280983433291331</v>
          </cell>
        </row>
        <row r="159">
          <cell r="T159">
            <v>1157</v>
          </cell>
        </row>
        <row r="160">
          <cell r="T160">
            <v>1158</v>
          </cell>
        </row>
        <row r="161">
          <cell r="T161">
            <v>1159</v>
          </cell>
        </row>
        <row r="162">
          <cell r="T162">
            <v>1160</v>
          </cell>
        </row>
        <row r="163">
          <cell r="T163">
            <v>1161</v>
          </cell>
        </row>
        <row r="164">
          <cell r="T164">
            <v>1162</v>
          </cell>
        </row>
        <row r="165">
          <cell r="T165">
            <v>1163</v>
          </cell>
        </row>
        <row r="166">
          <cell r="T166">
            <v>1164</v>
          </cell>
          <cell r="U166">
            <v>0.20152605031726697</v>
          </cell>
          <cell r="V166">
            <v>0.19766781304971143</v>
          </cell>
          <cell r="W166">
            <v>0.2066748526530329</v>
          </cell>
          <cell r="X166">
            <v>0.19551267191309424</v>
          </cell>
          <cell r="Y166">
            <v>0.20289194644298833</v>
          </cell>
          <cell r="Z166">
            <v>0.17618237975502135</v>
          </cell>
          <cell r="AA166">
            <v>0.1731465738821199</v>
          </cell>
          <cell r="AB166">
            <v>0.16951911288394619</v>
          </cell>
          <cell r="AC166">
            <v>0.16110176031146436</v>
          </cell>
          <cell r="AD166">
            <v>0.15703587900238586</v>
          </cell>
          <cell r="AE166">
            <v>0.15331179834922576</v>
          </cell>
          <cell r="AF166">
            <v>0.15413610377519155</v>
          </cell>
          <cell r="AG166">
            <v>0.15384044304335912</v>
          </cell>
          <cell r="AH166">
            <v>0.15280983433291331</v>
          </cell>
        </row>
        <row r="167">
          <cell r="T167">
            <v>1165</v>
          </cell>
        </row>
        <row r="168">
          <cell r="T168">
            <v>1166</v>
          </cell>
        </row>
        <row r="169">
          <cell r="T169">
            <v>1167</v>
          </cell>
        </row>
        <row r="170">
          <cell r="T170">
            <v>1168</v>
          </cell>
        </row>
        <row r="171">
          <cell r="T171">
            <v>1169</v>
          </cell>
        </row>
        <row r="172">
          <cell r="T172">
            <v>1170</v>
          </cell>
        </row>
        <row r="173">
          <cell r="T173">
            <v>1171</v>
          </cell>
        </row>
        <row r="174">
          <cell r="T174">
            <v>1172</v>
          </cell>
        </row>
        <row r="175">
          <cell r="T175">
            <v>1173</v>
          </cell>
        </row>
        <row r="176">
          <cell r="T176">
            <v>1174</v>
          </cell>
        </row>
        <row r="177">
          <cell r="T177">
            <v>1175</v>
          </cell>
        </row>
        <row r="178">
          <cell r="T178">
            <v>1176</v>
          </cell>
        </row>
        <row r="179">
          <cell r="T179">
            <v>1177</v>
          </cell>
        </row>
        <row r="180">
          <cell r="T180">
            <v>1178</v>
          </cell>
        </row>
        <row r="181">
          <cell r="T181">
            <v>1179</v>
          </cell>
        </row>
        <row r="182">
          <cell r="T182">
            <v>1180</v>
          </cell>
        </row>
        <row r="183">
          <cell r="T183">
            <v>1181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0.15488595061156332</v>
          </cell>
          <cell r="AE183">
            <v>0.15488595061156332</v>
          </cell>
          <cell r="AF183">
            <v>0.15488595061156332</v>
          </cell>
          <cell r="AG183">
            <v>0.15488595061156332</v>
          </cell>
          <cell r="AH183">
            <v>0.15498087737285746</v>
          </cell>
        </row>
        <row r="184">
          <cell r="T184">
            <v>1182</v>
          </cell>
        </row>
        <row r="185">
          <cell r="T185">
            <v>1183</v>
          </cell>
        </row>
        <row r="186">
          <cell r="T186">
            <v>1184</v>
          </cell>
        </row>
        <row r="187">
          <cell r="T187">
            <v>1185</v>
          </cell>
        </row>
        <row r="188">
          <cell r="T188">
            <v>1186</v>
          </cell>
        </row>
        <row r="189">
          <cell r="T189">
            <v>1187</v>
          </cell>
        </row>
        <row r="190">
          <cell r="T190">
            <v>1188</v>
          </cell>
        </row>
        <row r="191">
          <cell r="T191">
            <v>1189</v>
          </cell>
        </row>
        <row r="192">
          <cell r="T192">
            <v>1190</v>
          </cell>
        </row>
        <row r="193">
          <cell r="T193">
            <v>1191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1.5129887075108678E-2</v>
          </cell>
          <cell r="AF193">
            <v>1.0768472775734223E-2</v>
          </cell>
          <cell r="AG193">
            <v>1.6191625110085303E-2</v>
          </cell>
          <cell r="AH193">
            <v>2.1315639199671402E-2</v>
          </cell>
        </row>
        <row r="194">
          <cell r="T194">
            <v>1192</v>
          </cell>
        </row>
        <row r="195">
          <cell r="T195">
            <v>1193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0.26321882184561685</v>
          </cell>
          <cell r="AD195">
            <v>0.20476015409537643</v>
          </cell>
          <cell r="AE195">
            <v>0.2116470534482886</v>
          </cell>
          <cell r="AF195">
            <v>0.12248055680875905</v>
          </cell>
          <cell r="AG195">
            <v>0.24420943783763033</v>
          </cell>
          <cell r="AH195">
            <v>0.23358320002036162</v>
          </cell>
        </row>
        <row r="196">
          <cell r="T196">
            <v>1194</v>
          </cell>
        </row>
        <row r="197">
          <cell r="T197">
            <v>1195</v>
          </cell>
        </row>
        <row r="198">
          <cell r="T198">
            <v>1196</v>
          </cell>
        </row>
        <row r="199">
          <cell r="T199">
            <v>1197</v>
          </cell>
        </row>
        <row r="200">
          <cell r="T200">
            <v>1198</v>
          </cell>
          <cell r="U200">
            <v>0.22444444444444445</v>
          </cell>
          <cell r="V200">
            <v>0.22444444444444445</v>
          </cell>
          <cell r="W200">
            <v>0.22444444444444445</v>
          </cell>
          <cell r="X200">
            <v>0.22444444444444445</v>
          </cell>
          <cell r="Y200">
            <v>0.22444444444444445</v>
          </cell>
          <cell r="Z200">
            <v>0.22444444444444445</v>
          </cell>
          <cell r="AA200">
            <v>0.22444444444444445</v>
          </cell>
          <cell r="AB200">
            <v>0.22444444444444445</v>
          </cell>
          <cell r="AC200">
            <v>0.22444444444444445</v>
          </cell>
          <cell r="AD200">
            <v>0.22444444444444445</v>
          </cell>
          <cell r="AE200">
            <v>0.22444444444444445</v>
          </cell>
          <cell r="AF200">
            <v>0.22444444444444445</v>
          </cell>
          <cell r="AG200">
            <v>0.22444444444444445</v>
          </cell>
          <cell r="AH200">
            <v>0.22444444444444445</v>
          </cell>
        </row>
        <row r="201">
          <cell r="T201">
            <v>1199</v>
          </cell>
        </row>
        <row r="202">
          <cell r="T202">
            <v>1200</v>
          </cell>
        </row>
        <row r="203">
          <cell r="T203">
            <v>1201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0.16218760132875248</v>
          </cell>
          <cell r="AB203">
            <v>0.1576146729850578</v>
          </cell>
          <cell r="AC203">
            <v>0.15934075632229866</v>
          </cell>
          <cell r="AD203">
            <v>0.16387722803902241</v>
          </cell>
          <cell r="AE203">
            <v>0.16695369452237604</v>
          </cell>
          <cell r="AF203">
            <v>0.16391775309874512</v>
          </cell>
          <cell r="AG203">
            <v>0.16584576856291139</v>
          </cell>
          <cell r="AH203">
            <v>0.1672228928329228</v>
          </cell>
        </row>
        <row r="204">
          <cell r="T204">
            <v>1202</v>
          </cell>
        </row>
        <row r="205">
          <cell r="T205">
            <v>1203</v>
          </cell>
        </row>
        <row r="206">
          <cell r="T206">
            <v>1204</v>
          </cell>
        </row>
        <row r="207">
          <cell r="T207">
            <v>1205</v>
          </cell>
        </row>
        <row r="208">
          <cell r="T208">
            <v>1206</v>
          </cell>
        </row>
        <row r="209">
          <cell r="T209">
            <v>1207</v>
          </cell>
        </row>
        <row r="210">
          <cell r="T210">
            <v>1208</v>
          </cell>
        </row>
        <row r="211">
          <cell r="T211">
            <v>1209</v>
          </cell>
        </row>
        <row r="212">
          <cell r="T212">
            <v>1210</v>
          </cell>
        </row>
        <row r="213">
          <cell r="T213">
            <v>1211</v>
          </cell>
        </row>
        <row r="214">
          <cell r="T214">
            <v>1212</v>
          </cell>
        </row>
        <row r="215">
          <cell r="T215">
            <v>1213</v>
          </cell>
        </row>
        <row r="216">
          <cell r="T216">
            <v>1214</v>
          </cell>
        </row>
        <row r="217">
          <cell r="T217">
            <v>1215</v>
          </cell>
        </row>
        <row r="218">
          <cell r="T218">
            <v>1216</v>
          </cell>
        </row>
        <row r="219">
          <cell r="T219">
            <v>1217</v>
          </cell>
        </row>
        <row r="220">
          <cell r="T220">
            <v>1218</v>
          </cell>
        </row>
        <row r="221">
          <cell r="T221">
            <v>1219</v>
          </cell>
          <cell r="U221">
            <v>0</v>
          </cell>
          <cell r="V221">
            <v>0.23549114991737491</v>
          </cell>
          <cell r="W221">
            <v>0.23802367175551695</v>
          </cell>
          <cell r="X221">
            <v>0.22881811506059632</v>
          </cell>
          <cell r="Y221">
            <v>0.2341013948768724</v>
          </cell>
          <cell r="Z221">
            <v>0.2341013948768724</v>
          </cell>
          <cell r="AA221">
            <v>0.214748672417303</v>
          </cell>
          <cell r="AB221">
            <v>0.11983843154961603</v>
          </cell>
          <cell r="AC221">
            <v>0.18161721816542198</v>
          </cell>
          <cell r="AD221">
            <v>0.17893051250954922</v>
          </cell>
          <cell r="AE221">
            <v>0.18057160217470331</v>
          </cell>
          <cell r="AF221">
            <v>0.17250963079921641</v>
          </cell>
          <cell r="AG221">
            <v>0.16944674016792227</v>
          </cell>
          <cell r="AH221">
            <v>0.17492777671514428</v>
          </cell>
        </row>
        <row r="222">
          <cell r="T222">
            <v>1220</v>
          </cell>
        </row>
        <row r="223">
          <cell r="T223">
            <v>1221</v>
          </cell>
        </row>
        <row r="224">
          <cell r="T224">
            <v>1222</v>
          </cell>
        </row>
        <row r="225">
          <cell r="T225">
            <v>1223</v>
          </cell>
        </row>
        <row r="226">
          <cell r="T226">
            <v>1224</v>
          </cell>
        </row>
        <row r="227">
          <cell r="T227">
            <v>1225</v>
          </cell>
        </row>
        <row r="228">
          <cell r="T228">
            <v>1226</v>
          </cell>
        </row>
        <row r="229">
          <cell r="T229">
            <v>1227</v>
          </cell>
        </row>
        <row r="230">
          <cell r="T230">
            <v>1228</v>
          </cell>
        </row>
        <row r="231">
          <cell r="T231">
            <v>1229</v>
          </cell>
        </row>
        <row r="232">
          <cell r="T232">
            <v>1230</v>
          </cell>
        </row>
        <row r="233">
          <cell r="T233">
            <v>1231</v>
          </cell>
        </row>
        <row r="234">
          <cell r="T234">
            <v>1232</v>
          </cell>
        </row>
        <row r="235">
          <cell r="T235">
            <v>1233</v>
          </cell>
        </row>
        <row r="236">
          <cell r="T236">
            <v>1234</v>
          </cell>
        </row>
        <row r="237">
          <cell r="T237">
            <v>1235</v>
          </cell>
        </row>
        <row r="238">
          <cell r="T238">
            <v>1236</v>
          </cell>
        </row>
        <row r="239">
          <cell r="T239">
            <v>1237</v>
          </cell>
        </row>
        <row r="240">
          <cell r="T240">
            <v>1238</v>
          </cell>
        </row>
        <row r="241">
          <cell r="T241">
            <v>1239</v>
          </cell>
        </row>
        <row r="242">
          <cell r="T242">
            <v>1240</v>
          </cell>
        </row>
        <row r="243">
          <cell r="T243">
            <v>1241</v>
          </cell>
        </row>
        <row r="244">
          <cell r="T244">
            <v>1242</v>
          </cell>
        </row>
        <row r="245">
          <cell r="T245">
            <v>1243</v>
          </cell>
        </row>
        <row r="246">
          <cell r="T246">
            <v>1244</v>
          </cell>
        </row>
        <row r="247">
          <cell r="T247">
            <v>1245</v>
          </cell>
        </row>
        <row r="248">
          <cell r="T248">
            <v>1246</v>
          </cell>
        </row>
        <row r="249">
          <cell r="T249">
            <v>1247</v>
          </cell>
        </row>
        <row r="250">
          <cell r="T250">
            <v>1248</v>
          </cell>
        </row>
        <row r="251">
          <cell r="T251">
            <v>1249</v>
          </cell>
        </row>
        <row r="252">
          <cell r="T252">
            <v>1250</v>
          </cell>
        </row>
        <row r="253">
          <cell r="T253">
            <v>1251</v>
          </cell>
        </row>
        <row r="254">
          <cell r="T254">
            <v>1252</v>
          </cell>
        </row>
        <row r="255">
          <cell r="T255">
            <v>1253</v>
          </cell>
        </row>
        <row r="256">
          <cell r="T256">
            <v>1254</v>
          </cell>
        </row>
        <row r="257">
          <cell r="T257">
            <v>1255</v>
          </cell>
        </row>
        <row r="258">
          <cell r="T258">
            <v>1256</v>
          </cell>
        </row>
        <row r="259">
          <cell r="T259">
            <v>1257</v>
          </cell>
        </row>
        <row r="260">
          <cell r="T260">
            <v>1258</v>
          </cell>
        </row>
        <row r="261">
          <cell r="T261">
            <v>1259</v>
          </cell>
        </row>
        <row r="262">
          <cell r="T262">
            <v>1260</v>
          </cell>
        </row>
        <row r="263">
          <cell r="T263">
            <v>1261</v>
          </cell>
        </row>
        <row r="264">
          <cell r="T264">
            <v>1262</v>
          </cell>
        </row>
        <row r="265">
          <cell r="T265">
            <v>1263</v>
          </cell>
          <cell r="U265">
            <v>0.15195008097914056</v>
          </cell>
          <cell r="V265">
            <v>0.15239492696645013</v>
          </cell>
          <cell r="W265">
            <v>0.15578455733715019</v>
          </cell>
          <cell r="X265">
            <v>0.15913518642351093</v>
          </cell>
          <cell r="Y265">
            <v>0.16114792133742686</v>
          </cell>
          <cell r="Z265">
            <v>0.1640537703310983</v>
          </cell>
          <cell r="AA265">
            <v>0.18422602932399318</v>
          </cell>
          <cell r="AB265">
            <v>0.17412700338877848</v>
          </cell>
          <cell r="AC265">
            <v>0.18018886637245593</v>
          </cell>
          <cell r="AD265">
            <v>0.1817240449635423</v>
          </cell>
          <cell r="AE265">
            <v>0.16390108834724518</v>
          </cell>
          <cell r="AF265">
            <v>0.16169725151927433</v>
          </cell>
          <cell r="AG265">
            <v>0.16440590813994066</v>
          </cell>
          <cell r="AH265">
            <v>0.16495588643076109</v>
          </cell>
        </row>
        <row r="266">
          <cell r="T266">
            <v>1264</v>
          </cell>
        </row>
        <row r="267">
          <cell r="T267">
            <v>1265</v>
          </cell>
          <cell r="U267">
            <v>0</v>
          </cell>
          <cell r="V267">
            <v>0</v>
          </cell>
          <cell r="W267">
            <v>0</v>
          </cell>
          <cell r="X267">
            <v>0.1984273361831824</v>
          </cell>
          <cell r="Y267">
            <v>0.20411590720326425</v>
          </cell>
          <cell r="Z267">
            <v>0.20411590720326425</v>
          </cell>
          <cell r="AA267">
            <v>0.21377119108096218</v>
          </cell>
          <cell r="AB267">
            <v>0.17870753058939526</v>
          </cell>
          <cell r="AC267">
            <v>0.16738762329808005</v>
          </cell>
          <cell r="AD267">
            <v>0.16701604597804168</v>
          </cell>
          <cell r="AE267">
            <v>0.1659575699527544</v>
          </cell>
          <cell r="AF267">
            <v>0.16832279184562995</v>
          </cell>
          <cell r="AG267">
            <v>0.16649998856453779</v>
          </cell>
          <cell r="AH267">
            <v>0.16887368835690025</v>
          </cell>
        </row>
        <row r="268">
          <cell r="T268">
            <v>1266</v>
          </cell>
        </row>
        <row r="269">
          <cell r="T269">
            <v>1267</v>
          </cell>
        </row>
        <row r="270">
          <cell r="T270">
            <v>1268</v>
          </cell>
        </row>
        <row r="271">
          <cell r="T271">
            <v>1269</v>
          </cell>
        </row>
        <row r="272">
          <cell r="T272">
            <v>1270</v>
          </cell>
        </row>
        <row r="273">
          <cell r="T273">
            <v>1271</v>
          </cell>
        </row>
        <row r="274">
          <cell r="T274">
            <v>1272</v>
          </cell>
          <cell r="U274">
            <v>0.20152605031726697</v>
          </cell>
          <cell r="V274">
            <v>0.19766781304971143</v>
          </cell>
          <cell r="W274">
            <v>0.2066748526530329</v>
          </cell>
          <cell r="X274">
            <v>0.19551267191309424</v>
          </cell>
          <cell r="Y274">
            <v>0.20289194644298833</v>
          </cell>
          <cell r="Z274">
            <v>0.17618237975502135</v>
          </cell>
          <cell r="AA274">
            <v>0.1731465738821199</v>
          </cell>
          <cell r="AB274">
            <v>0.16951911288394619</v>
          </cell>
          <cell r="AC274">
            <v>0.16110176031146436</v>
          </cell>
          <cell r="AD274">
            <v>0.15703587900238586</v>
          </cell>
          <cell r="AE274">
            <v>0.15331179834922576</v>
          </cell>
          <cell r="AF274">
            <v>0.15413610377519155</v>
          </cell>
          <cell r="AG274">
            <v>0.15384044304335912</v>
          </cell>
          <cell r="AH274">
            <v>0.15280983433291331</v>
          </cell>
        </row>
        <row r="275">
          <cell r="T275">
            <v>1273</v>
          </cell>
        </row>
        <row r="276">
          <cell r="T276">
            <v>1274</v>
          </cell>
        </row>
        <row r="277">
          <cell r="T277">
            <v>1275</v>
          </cell>
        </row>
        <row r="278">
          <cell r="T278">
            <v>1276</v>
          </cell>
        </row>
        <row r="279">
          <cell r="T279">
            <v>1277</v>
          </cell>
        </row>
        <row r="280">
          <cell r="T280">
            <v>1278</v>
          </cell>
        </row>
        <row r="281">
          <cell r="T281">
            <v>1279</v>
          </cell>
        </row>
        <row r="282">
          <cell r="T282">
            <v>1280</v>
          </cell>
        </row>
        <row r="283">
          <cell r="T283">
            <v>1281</v>
          </cell>
        </row>
        <row r="284">
          <cell r="T284">
            <v>1282</v>
          </cell>
        </row>
        <row r="285">
          <cell r="T285">
            <v>1283</v>
          </cell>
        </row>
        <row r="286">
          <cell r="T286">
            <v>1284</v>
          </cell>
        </row>
        <row r="287">
          <cell r="T287">
            <v>1285</v>
          </cell>
        </row>
        <row r="288">
          <cell r="T288">
            <v>1286</v>
          </cell>
        </row>
        <row r="289">
          <cell r="T289">
            <v>1287</v>
          </cell>
        </row>
        <row r="290">
          <cell r="T290">
            <v>1288</v>
          </cell>
        </row>
        <row r="291">
          <cell r="T291">
            <v>1289</v>
          </cell>
        </row>
        <row r="292">
          <cell r="T292">
            <v>1290</v>
          </cell>
        </row>
        <row r="293">
          <cell r="T293">
            <v>1291</v>
          </cell>
        </row>
        <row r="294">
          <cell r="T294">
            <v>1292</v>
          </cell>
        </row>
        <row r="295">
          <cell r="T295">
            <v>1293</v>
          </cell>
        </row>
        <row r="296">
          <cell r="T296">
            <v>1294</v>
          </cell>
        </row>
        <row r="297">
          <cell r="T297">
            <v>1295</v>
          </cell>
        </row>
        <row r="298">
          <cell r="T298">
            <v>1296</v>
          </cell>
        </row>
        <row r="299">
          <cell r="T299">
            <v>1297</v>
          </cell>
        </row>
        <row r="300">
          <cell r="T300">
            <v>1298</v>
          </cell>
        </row>
        <row r="301">
          <cell r="T301">
            <v>1299</v>
          </cell>
        </row>
        <row r="302">
          <cell r="T302">
            <v>1300</v>
          </cell>
        </row>
        <row r="303">
          <cell r="T303">
            <v>1301</v>
          </cell>
        </row>
        <row r="304">
          <cell r="T304">
            <v>1302</v>
          </cell>
        </row>
        <row r="305">
          <cell r="T305">
            <v>1303</v>
          </cell>
        </row>
        <row r="306">
          <cell r="T306">
            <v>1304</v>
          </cell>
        </row>
        <row r="307">
          <cell r="T307">
            <v>1305</v>
          </cell>
        </row>
        <row r="308">
          <cell r="T308">
            <v>1306</v>
          </cell>
        </row>
        <row r="309">
          <cell r="T309">
            <v>1307</v>
          </cell>
        </row>
        <row r="310">
          <cell r="T310">
            <v>1308</v>
          </cell>
        </row>
        <row r="311">
          <cell r="T311">
            <v>1309</v>
          </cell>
        </row>
        <row r="312">
          <cell r="T312">
            <v>1310</v>
          </cell>
        </row>
        <row r="313">
          <cell r="T313">
            <v>1311</v>
          </cell>
        </row>
        <row r="314">
          <cell r="T314">
            <v>1312</v>
          </cell>
        </row>
        <row r="315">
          <cell r="T315">
            <v>1313</v>
          </cell>
        </row>
        <row r="316">
          <cell r="T316">
            <v>1314</v>
          </cell>
        </row>
        <row r="317">
          <cell r="T317">
            <v>1315</v>
          </cell>
        </row>
      </sheetData>
      <sheetData sheetId="3">
        <row r="19">
          <cell r="C19">
            <v>7</v>
          </cell>
          <cell r="D19">
            <v>153780.77375065576</v>
          </cell>
          <cell r="E19">
            <v>355268.07824521145</v>
          </cell>
          <cell r="F19">
            <v>0.43285840515204949</v>
          </cell>
        </row>
        <row r="20">
          <cell r="C20">
            <v>8</v>
          </cell>
          <cell r="D20">
            <v>272698.73393527314</v>
          </cell>
          <cell r="E20">
            <v>591607.59720985487</v>
          </cell>
          <cell r="F20">
            <v>0.46094528741919033</v>
          </cell>
        </row>
        <row r="21">
          <cell r="C21">
            <v>9</v>
          </cell>
          <cell r="D21">
            <v>2831639.556072345</v>
          </cell>
          <cell r="E21">
            <v>6026102.9671176979</v>
          </cell>
          <cell r="F21">
            <v>0.4698956475725018</v>
          </cell>
        </row>
        <row r="22">
          <cell r="C22">
            <v>10</v>
          </cell>
          <cell r="D22">
            <v>197765.12312230587</v>
          </cell>
          <cell r="E22">
            <v>425292.68967561598</v>
          </cell>
          <cell r="F22">
            <v>0.46500945801148735</v>
          </cell>
        </row>
        <row r="23">
          <cell r="C23">
            <v>11</v>
          </cell>
          <cell r="D23">
            <v>123042.86198306106</v>
          </cell>
          <cell r="E23">
            <v>297285.03366235853</v>
          </cell>
          <cell r="F23">
            <v>0.4138885179225234</v>
          </cell>
        </row>
        <row r="24">
          <cell r="C24">
            <v>12</v>
          </cell>
          <cell r="D24">
            <v>138963.16765952727</v>
          </cell>
          <cell r="E24">
            <v>303265.6097795408</v>
          </cell>
          <cell r="F24">
            <v>0.4582226377746777</v>
          </cell>
        </row>
        <row r="25">
          <cell r="C25">
            <v>13</v>
          </cell>
          <cell r="D25">
            <v>57994.967984530631</v>
          </cell>
          <cell r="E25">
            <v>122231.73957757829</v>
          </cell>
          <cell r="F25">
            <v>0.47446733708409888</v>
          </cell>
        </row>
        <row r="26">
          <cell r="C26">
            <v>14</v>
          </cell>
          <cell r="D26">
            <v>179830.66994961249</v>
          </cell>
          <cell r="E26">
            <v>418681.30609483627</v>
          </cell>
          <cell r="F26">
            <v>0.42951683615145386</v>
          </cell>
        </row>
        <row r="27">
          <cell r="C27">
            <v>15</v>
          </cell>
          <cell r="D27">
            <v>59962.876631411527</v>
          </cell>
          <cell r="E27">
            <v>142980.19449936136</v>
          </cell>
          <cell r="F27">
            <v>0.41937889958374175</v>
          </cell>
        </row>
        <row r="28">
          <cell r="C28">
            <v>16</v>
          </cell>
          <cell r="D28">
            <v>202578.15944267061</v>
          </cell>
          <cell r="E28">
            <v>471121.69279403234</v>
          </cell>
          <cell r="F28">
            <v>0.42999115205513344</v>
          </cell>
        </row>
        <row r="29">
          <cell r="F29">
            <v>0.46081844505471892</v>
          </cell>
        </row>
      </sheetData>
      <sheetData sheetId="4">
        <row r="4">
          <cell r="A4">
            <v>1001</v>
          </cell>
          <cell r="B4" t="str">
            <v>AGLIE'</v>
          </cell>
          <cell r="C4">
            <v>4.7250000000000005</v>
          </cell>
          <cell r="D4">
            <v>1.26</v>
          </cell>
          <cell r="E4">
            <v>15.88</v>
          </cell>
          <cell r="F4">
            <v>11.66</v>
          </cell>
          <cell r="G4">
            <v>20.65</v>
          </cell>
          <cell r="H4">
            <v>361.19499999999999</v>
          </cell>
          <cell r="I4">
            <v>201.32999999999998</v>
          </cell>
          <cell r="J4">
            <v>26.52</v>
          </cell>
          <cell r="K4">
            <v>5.6700496125000006</v>
          </cell>
          <cell r="L4">
            <v>7.1820628425000006</v>
          </cell>
          <cell r="M4">
            <v>26.238229582500004</v>
          </cell>
          <cell r="N4">
            <v>40.230352012500006</v>
          </cell>
          <cell r="O4">
            <v>65.010568837500003</v>
          </cell>
          <cell r="P4">
            <v>498.448361385</v>
          </cell>
          <cell r="Q4">
            <v>740.04647535000004</v>
          </cell>
          <cell r="R4">
            <v>771.87075381</v>
          </cell>
          <cell r="T4">
            <v>1001</v>
          </cell>
          <cell r="U4">
            <v>0.48300000000000004</v>
          </cell>
          <cell r="V4">
            <v>0.48299999999999998</v>
          </cell>
          <cell r="W4">
            <v>0.48299999999999993</v>
          </cell>
          <cell r="X4">
            <v>0.48299999999999998</v>
          </cell>
          <cell r="Y4">
            <v>0.48299999999999998</v>
          </cell>
          <cell r="Z4">
            <v>0.48299999999999998</v>
          </cell>
          <cell r="AA4">
            <v>0.48281747307632383</v>
          </cell>
          <cell r="AB4">
            <v>0.48276921453310306</v>
          </cell>
          <cell r="AC4">
            <v>0.48214181626059449</v>
          </cell>
          <cell r="AD4">
            <v>0.48144261398480659</v>
          </cell>
          <cell r="AE4">
            <v>0.48059857861194843</v>
          </cell>
          <cell r="AF4">
            <v>0.46753006868640279</v>
          </cell>
          <cell r="AG4">
            <v>0.45995835568502458</v>
          </cell>
          <cell r="AH4">
            <v>0.45791581669120512</v>
          </cell>
        </row>
        <row r="5">
          <cell r="A5">
            <v>1002</v>
          </cell>
          <cell r="B5" t="str">
            <v>AIRASCA</v>
          </cell>
          <cell r="E5">
            <v>21.96</v>
          </cell>
          <cell r="F5">
            <v>22.040000000000003</v>
          </cell>
          <cell r="G5">
            <v>2022.3700000000001</v>
          </cell>
          <cell r="H5">
            <v>2239.9120000000003</v>
          </cell>
          <cell r="I5">
            <v>57.540000000000013</v>
          </cell>
          <cell r="J5">
            <v>23.595000000000002</v>
          </cell>
          <cell r="K5">
            <v>0</v>
          </cell>
          <cell r="L5">
            <v>0</v>
          </cell>
          <cell r="M5">
            <v>26.352230580000004</v>
          </cell>
          <cell r="N5">
            <v>52.80046200000001</v>
          </cell>
          <cell r="O5">
            <v>2479.6656968850002</v>
          </cell>
          <cell r="P5">
            <v>5167.5836159610008</v>
          </cell>
          <cell r="Q5">
            <v>5236.6322201310004</v>
          </cell>
          <cell r="R5">
            <v>5264.9464678785007</v>
          </cell>
          <cell r="T5">
            <v>1002</v>
          </cell>
          <cell r="U5">
            <v>0.48299999999999998</v>
          </cell>
          <cell r="V5">
            <v>0.48299999999999998</v>
          </cell>
          <cell r="W5">
            <v>0.48299999999999998</v>
          </cell>
          <cell r="X5">
            <v>0.48299999999999998</v>
          </cell>
          <cell r="Y5">
            <v>0.48299999999999998</v>
          </cell>
          <cell r="Z5">
            <v>0.48299999999999998</v>
          </cell>
          <cell r="AA5">
            <v>0.48299999999999998</v>
          </cell>
          <cell r="AB5">
            <v>0.48299999999999998</v>
          </cell>
          <cell r="AC5">
            <v>0.48287320145343726</v>
          </cell>
          <cell r="AD5">
            <v>0.4826707136256746</v>
          </cell>
          <cell r="AE5">
            <v>0.46867783515879985</v>
          </cell>
          <cell r="AF5">
            <v>0.45343509407026628</v>
          </cell>
          <cell r="AG5">
            <v>0.45250720506955383</v>
          </cell>
          <cell r="AH5">
            <v>0.44901905417485949</v>
          </cell>
        </row>
        <row r="6">
          <cell r="A6">
            <v>1003</v>
          </cell>
          <cell r="B6" t="str">
            <v>ALA DI STURA</v>
          </cell>
          <cell r="I6">
            <v>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10.800094500000002</v>
          </cell>
          <cell r="R6">
            <v>10.800094500000002</v>
          </cell>
          <cell r="T6">
            <v>1003</v>
          </cell>
          <cell r="U6">
            <v>0.48299999999999998</v>
          </cell>
          <cell r="V6">
            <v>0.48300000000000004</v>
          </cell>
          <cell r="W6">
            <v>0.48299999999999998</v>
          </cell>
          <cell r="X6">
            <v>0.48299999999999998</v>
          </cell>
          <cell r="Y6">
            <v>0.48300000000000004</v>
          </cell>
          <cell r="Z6">
            <v>0.48299999999999998</v>
          </cell>
          <cell r="AA6">
            <v>0.48299999999999998</v>
          </cell>
          <cell r="AB6">
            <v>0.48299999999999998</v>
          </cell>
          <cell r="AC6">
            <v>0.48299999999999998</v>
          </cell>
          <cell r="AD6">
            <v>0.48299999999999998</v>
          </cell>
          <cell r="AE6">
            <v>0.48299999999999998</v>
          </cell>
          <cell r="AF6">
            <v>0.48299999999999998</v>
          </cell>
          <cell r="AG6">
            <v>0.48073544295809406</v>
          </cell>
          <cell r="AH6">
            <v>0.48036453703302329</v>
          </cell>
        </row>
        <row r="7">
          <cell r="A7">
            <v>1004</v>
          </cell>
          <cell r="B7" t="str">
            <v>ALBIANO D'IVREA</v>
          </cell>
          <cell r="E7">
            <v>5.7549999999999999</v>
          </cell>
          <cell r="F7">
            <v>11.31</v>
          </cell>
          <cell r="G7">
            <v>70.2</v>
          </cell>
          <cell r="H7">
            <v>29.860000000000007</v>
          </cell>
          <cell r="I7">
            <v>137.63</v>
          </cell>
          <cell r="J7">
            <v>17.97</v>
          </cell>
          <cell r="K7">
            <v>0</v>
          </cell>
          <cell r="L7">
            <v>0</v>
          </cell>
          <cell r="M7">
            <v>6.9060604274999999</v>
          </cell>
          <cell r="N7">
            <v>20.4781791825</v>
          </cell>
          <cell r="O7">
            <v>104.7189162825</v>
          </cell>
          <cell r="P7">
            <v>140.55122981250003</v>
          </cell>
          <cell r="Q7">
            <v>305.7086749275</v>
          </cell>
          <cell r="R7">
            <v>327.27286361249998</v>
          </cell>
          <cell r="T7">
            <v>1004</v>
          </cell>
          <cell r="U7">
            <v>0.48300000000000004</v>
          </cell>
          <cell r="V7">
            <v>0.48299999999999998</v>
          </cell>
          <cell r="W7">
            <v>0.48299999999999998</v>
          </cell>
          <cell r="X7">
            <v>0.48299999999999998</v>
          </cell>
          <cell r="Y7">
            <v>0.48299999999999998</v>
          </cell>
          <cell r="Z7">
            <v>0.48299999999999998</v>
          </cell>
          <cell r="AA7">
            <v>0.48300000000000004</v>
          </cell>
          <cell r="AB7">
            <v>0.48299999999999998</v>
          </cell>
          <cell r="AC7">
            <v>0.4820832481744039</v>
          </cell>
          <cell r="AD7">
            <v>0.48013347450731197</v>
          </cell>
          <cell r="AE7">
            <v>0.46902898144421645</v>
          </cell>
          <cell r="AF7">
            <v>0.46463674282891565</v>
          </cell>
          <cell r="AG7">
            <v>0.44153217901588016</v>
          </cell>
          <cell r="AH7">
            <v>0.43900151276055011</v>
          </cell>
        </row>
        <row r="8">
          <cell r="A8">
            <v>1005</v>
          </cell>
          <cell r="B8" t="str">
            <v>ALICE SUPERIORE</v>
          </cell>
          <cell r="D8">
            <v>3</v>
          </cell>
          <cell r="E8">
            <v>2.8000000000000003</v>
          </cell>
          <cell r="F8">
            <v>2.85</v>
          </cell>
          <cell r="G8">
            <v>5.89</v>
          </cell>
          <cell r="I8">
            <v>49.82</v>
          </cell>
          <cell r="K8">
            <v>0</v>
          </cell>
          <cell r="L8">
            <v>3.6000315000000001</v>
          </cell>
          <cell r="M8">
            <v>6.9600609000000002</v>
          </cell>
          <cell r="N8">
            <v>10.380090825</v>
          </cell>
          <cell r="O8">
            <v>17.448152669999999</v>
          </cell>
          <cell r="P8">
            <v>17.448152669999999</v>
          </cell>
          <cell r="Q8">
            <v>77.232675779999994</v>
          </cell>
          <cell r="R8">
            <v>77.232675779999994</v>
          </cell>
          <cell r="T8">
            <v>1005</v>
          </cell>
          <cell r="U8">
            <v>0.48299999999999998</v>
          </cell>
          <cell r="V8">
            <v>0.48299999999999998</v>
          </cell>
          <cell r="W8">
            <v>0.48299999999999998</v>
          </cell>
          <cell r="X8">
            <v>0.48299999999999998</v>
          </cell>
          <cell r="Y8">
            <v>0.48299999999999998</v>
          </cell>
          <cell r="Z8">
            <v>0.48299999999999998</v>
          </cell>
          <cell r="AA8">
            <v>0.48299999999999998</v>
          </cell>
          <cell r="AB8">
            <v>0.48154614112499994</v>
          </cell>
          <cell r="AC8">
            <v>0.48017668064616104</v>
          </cell>
          <cell r="AD8">
            <v>0.47898212251257999</v>
          </cell>
          <cell r="AE8">
            <v>0.47624580060236305</v>
          </cell>
          <cell r="AF8">
            <v>0.47611375316461713</v>
          </cell>
          <cell r="AG8">
            <v>0.45242491061757728</v>
          </cell>
          <cell r="AH8">
            <v>0.45209643655258513</v>
          </cell>
        </row>
        <row r="9">
          <cell r="A9">
            <v>1006</v>
          </cell>
          <cell r="B9" t="str">
            <v>ALMESE</v>
          </cell>
          <cell r="C9">
            <v>17.578000000000003</v>
          </cell>
          <cell r="D9">
            <v>11.728</v>
          </cell>
          <cell r="E9">
            <v>86.67</v>
          </cell>
          <cell r="F9">
            <v>80.5</v>
          </cell>
          <cell r="G9">
            <v>259.79599999999999</v>
          </cell>
          <cell r="H9">
            <v>230.21099999999993</v>
          </cell>
          <cell r="I9">
            <v>242.35999999999999</v>
          </cell>
          <cell r="J9">
            <v>36.919999999999995</v>
          </cell>
          <cell r="K9">
            <v>21.093784569000004</v>
          </cell>
          <cell r="L9">
            <v>35.167507713000006</v>
          </cell>
          <cell r="M9">
            <v>139.17241774799999</v>
          </cell>
          <cell r="N9">
            <v>235.77326299799998</v>
          </cell>
          <cell r="O9">
            <v>547.53119085599997</v>
          </cell>
          <cell r="P9">
            <v>823.78680807149988</v>
          </cell>
          <cell r="Q9">
            <v>1114.6213528515</v>
          </cell>
          <cell r="R9">
            <v>1158.9257405115</v>
          </cell>
          <cell r="T9">
            <v>1006</v>
          </cell>
          <cell r="U9">
            <v>0.48299999999999998</v>
          </cell>
          <cell r="V9">
            <v>0.48299999999999998</v>
          </cell>
          <cell r="W9">
            <v>0.48300000000000004</v>
          </cell>
          <cell r="X9">
            <v>0.48299999999999993</v>
          </cell>
          <cell r="Y9">
            <v>0.48299999999999993</v>
          </cell>
          <cell r="Z9">
            <v>0.48299999999999998</v>
          </cell>
          <cell r="AA9">
            <v>0.48255068145769231</v>
          </cell>
          <cell r="AB9">
            <v>0.48224844448363441</v>
          </cell>
          <cell r="AC9">
            <v>0.48018508992548248</v>
          </cell>
          <cell r="AD9">
            <v>0.47777130126043099</v>
          </cell>
          <cell r="AE9">
            <v>0.47125561789366088</v>
          </cell>
          <cell r="AF9">
            <v>0.46555059269107385</v>
          </cell>
          <cell r="AG9">
            <v>0.45817771723234318</v>
          </cell>
          <cell r="AH9">
            <v>0.45627721193188719</v>
          </cell>
        </row>
        <row r="10">
          <cell r="A10">
            <v>1007</v>
          </cell>
          <cell r="B10" t="str">
            <v>ALPETTE</v>
          </cell>
          <cell r="H10">
            <v>19.350000000000001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23.220203175000002</v>
          </cell>
          <cell r="Q10">
            <v>23.220203175000002</v>
          </cell>
          <cell r="R10">
            <v>23.220203175000002</v>
          </cell>
          <cell r="T10">
            <v>1007</v>
          </cell>
          <cell r="U10">
            <v>0.48299999999999993</v>
          </cell>
          <cell r="V10">
            <v>0.48299999999999998</v>
          </cell>
          <cell r="W10">
            <v>0.48299999999999998</v>
          </cell>
          <cell r="X10">
            <v>0.48299999999999998</v>
          </cell>
          <cell r="Y10">
            <v>0.48299999999999998</v>
          </cell>
          <cell r="Z10">
            <v>0.48299999999999998</v>
          </cell>
          <cell r="AA10">
            <v>0.48299999999999998</v>
          </cell>
          <cell r="AB10">
            <v>0.48299999999999993</v>
          </cell>
          <cell r="AC10">
            <v>0.48299999999999993</v>
          </cell>
          <cell r="AD10">
            <v>0.48300000000000004</v>
          </cell>
          <cell r="AE10">
            <v>0.48299999999999993</v>
          </cell>
          <cell r="AF10">
            <v>0.46546975776757188</v>
          </cell>
          <cell r="AG10">
            <v>0.46481323750760117</v>
          </cell>
          <cell r="AH10">
            <v>0.46461715044029733</v>
          </cell>
        </row>
        <row r="11">
          <cell r="A11">
            <v>1008</v>
          </cell>
          <cell r="B11" t="str">
            <v>ALPIGNANO</v>
          </cell>
          <cell r="E11">
            <v>13.16</v>
          </cell>
          <cell r="F11">
            <v>115.82999999999998</v>
          </cell>
          <cell r="G11">
            <v>178.42000000000004</v>
          </cell>
          <cell r="H11">
            <v>874.01100000000008</v>
          </cell>
          <cell r="I11">
            <v>827.35899999999992</v>
          </cell>
          <cell r="J11">
            <v>60.341999999999999</v>
          </cell>
          <cell r="K11">
            <v>0</v>
          </cell>
          <cell r="L11">
            <v>0</v>
          </cell>
          <cell r="M11">
            <v>15.79213818</v>
          </cell>
          <cell r="N11">
            <v>154.78935439499998</v>
          </cell>
          <cell r="O11">
            <v>368.89522780500005</v>
          </cell>
          <cell r="P11">
            <v>1417.7176049205002</v>
          </cell>
          <cell r="Q11">
            <v>2410.5570921900003</v>
          </cell>
          <cell r="R11">
            <v>2482.9681257810003</v>
          </cell>
          <cell r="T11">
            <v>1008</v>
          </cell>
          <cell r="U11">
            <v>0.48299999999999998</v>
          </cell>
          <cell r="V11">
            <v>0.48299999999999998</v>
          </cell>
          <cell r="W11">
            <v>0.48299999999999998</v>
          </cell>
          <cell r="X11">
            <v>0.48299999999999993</v>
          </cell>
          <cell r="Y11">
            <v>0.48299999999999998</v>
          </cell>
          <cell r="Z11">
            <v>0.48299999999999993</v>
          </cell>
          <cell r="AA11">
            <v>0.48299999999999998</v>
          </cell>
          <cell r="AB11">
            <v>0.48299999999999998</v>
          </cell>
          <cell r="AC11">
            <v>0.48288031013558819</v>
          </cell>
          <cell r="AD11">
            <v>0.48165180678108416</v>
          </cell>
          <cell r="AE11">
            <v>0.47997510165217466</v>
          </cell>
          <cell r="AF11">
            <v>0.47147740606082889</v>
          </cell>
          <cell r="AG11">
            <v>0.46348011125745603</v>
          </cell>
          <cell r="AH11">
            <v>0.46183617647547465</v>
          </cell>
        </row>
        <row r="12">
          <cell r="A12">
            <v>1009</v>
          </cell>
          <cell r="B12" t="str">
            <v>ANDEZENO</v>
          </cell>
          <cell r="F12">
            <v>30.204999999999998</v>
          </cell>
          <cell r="G12">
            <v>82.58</v>
          </cell>
          <cell r="H12">
            <v>661.22</v>
          </cell>
          <cell r="I12">
            <v>293.51</v>
          </cell>
          <cell r="J12">
            <v>8.58</v>
          </cell>
          <cell r="K12">
            <v>0</v>
          </cell>
          <cell r="L12">
            <v>0</v>
          </cell>
          <cell r="M12">
            <v>0</v>
          </cell>
          <cell r="N12">
            <v>36.246317152499998</v>
          </cell>
          <cell r="O12">
            <v>135.3431842425</v>
          </cell>
          <cell r="P12">
            <v>928.8141270525</v>
          </cell>
          <cell r="Q12">
            <v>1281.0292089075001</v>
          </cell>
          <cell r="R12">
            <v>1291.3252989975001</v>
          </cell>
          <cell r="T12">
            <v>1009</v>
          </cell>
          <cell r="U12">
            <v>0.48299999999999998</v>
          </cell>
          <cell r="V12">
            <v>0.48299999999999998</v>
          </cell>
          <cell r="W12">
            <v>0.48299999999999998</v>
          </cell>
          <cell r="X12">
            <v>0.48299999999999998</v>
          </cell>
          <cell r="Y12">
            <v>0.48299999999999998</v>
          </cell>
          <cell r="Z12">
            <v>0.48299999999999998</v>
          </cell>
          <cell r="AA12">
            <v>0.48300000000000004</v>
          </cell>
          <cell r="AB12">
            <v>0.48299999999999998</v>
          </cell>
          <cell r="AC12">
            <v>0.48299999999999998</v>
          </cell>
          <cell r="AD12">
            <v>0.48247175810625259</v>
          </cell>
          <cell r="AE12">
            <v>0.48112847700393491</v>
          </cell>
          <cell r="AF12">
            <v>0.46983677858379863</v>
          </cell>
          <cell r="AG12">
            <v>0.46536528984457515</v>
          </cell>
          <cell r="AH12">
            <v>0.46366369307165378</v>
          </cell>
        </row>
        <row r="13">
          <cell r="A13">
            <v>1010</v>
          </cell>
          <cell r="B13" t="str">
            <v>ANDRATE</v>
          </cell>
          <cell r="D13">
            <v>10.56</v>
          </cell>
          <cell r="F13">
            <v>2.88</v>
          </cell>
          <cell r="G13">
            <v>16.234999999999999</v>
          </cell>
          <cell r="H13">
            <v>5.52</v>
          </cell>
          <cell r="I13">
            <v>5.82</v>
          </cell>
          <cell r="K13">
            <v>0</v>
          </cell>
          <cell r="L13">
            <v>12.67211088</v>
          </cell>
          <cell r="M13">
            <v>12.67211088</v>
          </cell>
          <cell r="N13">
            <v>16.128141119999999</v>
          </cell>
          <cell r="O13">
            <v>35.6103115875</v>
          </cell>
          <cell r="P13">
            <v>42.234369547500002</v>
          </cell>
          <cell r="Q13">
            <v>49.218430657500001</v>
          </cell>
          <cell r="R13">
            <v>49.218430657500001</v>
          </cell>
          <cell r="T13">
            <v>1010</v>
          </cell>
          <cell r="U13">
            <v>0.48299999999999998</v>
          </cell>
          <cell r="V13">
            <v>0.48300000000000004</v>
          </cell>
          <cell r="W13">
            <v>0.48299999999999998</v>
          </cell>
          <cell r="X13">
            <v>0.48299999999999993</v>
          </cell>
          <cell r="Y13">
            <v>0.48299999999999998</v>
          </cell>
          <cell r="Z13">
            <v>0.48299999999999998</v>
          </cell>
          <cell r="AA13">
            <v>0.48299999999999998</v>
          </cell>
          <cell r="AB13">
            <v>0.47847625310048775</v>
          </cell>
          <cell r="AC13">
            <v>0.4792689098320938</v>
          </cell>
          <cell r="AD13">
            <v>0.47791601707761566</v>
          </cell>
          <cell r="AE13">
            <v>0.47220218137756653</v>
          </cell>
          <cell r="AF13">
            <v>0.46998412991148703</v>
          </cell>
          <cell r="AG13">
            <v>0.46684248591034133</v>
          </cell>
          <cell r="AH13">
            <v>0.4669415349604204</v>
          </cell>
        </row>
        <row r="14">
          <cell r="A14">
            <v>1011</v>
          </cell>
          <cell r="B14" t="str">
            <v>ANGROGNA</v>
          </cell>
          <cell r="E14">
            <v>1.36</v>
          </cell>
          <cell r="F14">
            <v>14.76</v>
          </cell>
          <cell r="G14">
            <v>16.96</v>
          </cell>
          <cell r="H14">
            <v>55.658000000000001</v>
          </cell>
          <cell r="I14">
            <v>51.089999999999996</v>
          </cell>
          <cell r="J14">
            <v>7.38</v>
          </cell>
          <cell r="K14">
            <v>0</v>
          </cell>
          <cell r="L14">
            <v>0</v>
          </cell>
          <cell r="M14">
            <v>1.6320142800000002</v>
          </cell>
          <cell r="N14">
            <v>19.344169260000001</v>
          </cell>
          <cell r="O14">
            <v>39.696347340000003</v>
          </cell>
          <cell r="P14">
            <v>106.48653174900001</v>
          </cell>
          <cell r="Q14">
            <v>167.79506819400001</v>
          </cell>
          <cell r="R14">
            <v>176.651145684</v>
          </cell>
          <cell r="T14">
            <v>1011</v>
          </cell>
          <cell r="U14">
            <v>0.48299999999999993</v>
          </cell>
          <cell r="V14">
            <v>0.48300000000000004</v>
          </cell>
          <cell r="W14">
            <v>0.48299999999999998</v>
          </cell>
          <cell r="X14">
            <v>0.48299999999999998</v>
          </cell>
          <cell r="Y14">
            <v>0.48300000000000004</v>
          </cell>
          <cell r="Z14">
            <v>0.48299999999999998</v>
          </cell>
          <cell r="AA14">
            <v>0.48300000000000004</v>
          </cell>
          <cell r="AB14">
            <v>0.48299999999999998</v>
          </cell>
          <cell r="AC14">
            <v>0.48235615532616843</v>
          </cell>
          <cell r="AD14">
            <v>0.47553387659542745</v>
          </cell>
          <cell r="AE14">
            <v>0.46799231683540915</v>
          </cell>
          <cell r="AF14">
            <v>0.43967975982396057</v>
          </cell>
          <cell r="AG14">
            <v>0.41176847766312669</v>
          </cell>
          <cell r="AH14">
            <v>0.41006724082971657</v>
          </cell>
        </row>
        <row r="15">
          <cell r="A15">
            <v>1012</v>
          </cell>
          <cell r="B15" t="str">
            <v>ARIGNANO</v>
          </cell>
          <cell r="E15">
            <v>15.599999999999998</v>
          </cell>
          <cell r="G15">
            <v>11.61</v>
          </cell>
          <cell r="H15">
            <v>40.43</v>
          </cell>
          <cell r="I15">
            <v>255.45499999999998</v>
          </cell>
          <cell r="J15">
            <v>9.7800000000000011</v>
          </cell>
          <cell r="K15">
            <v>0</v>
          </cell>
          <cell r="L15">
            <v>0</v>
          </cell>
          <cell r="M15">
            <v>18.720163799999998</v>
          </cell>
          <cell r="N15">
            <v>18.720163799999998</v>
          </cell>
          <cell r="O15">
            <v>32.652285704999997</v>
          </cell>
          <cell r="P15">
            <v>81.168710220000008</v>
          </cell>
          <cell r="Q15">
            <v>387.71739249749999</v>
          </cell>
          <cell r="R15">
            <v>399.45349518749998</v>
          </cell>
          <cell r="T15">
            <v>1012</v>
          </cell>
          <cell r="U15">
            <v>0.48299999999999998</v>
          </cell>
          <cell r="V15">
            <v>0.48299999999999998</v>
          </cell>
          <cell r="W15">
            <v>0.48299999999999998</v>
          </cell>
          <cell r="X15">
            <v>0.48299999999999998</v>
          </cell>
          <cell r="Y15">
            <v>0.48299999999999998</v>
          </cell>
          <cell r="Z15">
            <v>0.48299999999999993</v>
          </cell>
          <cell r="AA15">
            <v>0.48299999999999998</v>
          </cell>
          <cell r="AB15">
            <v>0.48299999999999998</v>
          </cell>
          <cell r="AC15">
            <v>0.48138545074253269</v>
          </cell>
          <cell r="AD15">
            <v>0.48129776996453716</v>
          </cell>
          <cell r="AE15">
            <v>0.47997446809821193</v>
          </cell>
          <cell r="AF15">
            <v>0.47497445897027712</v>
          </cell>
          <cell r="AG15">
            <v>0.43184994821932715</v>
          </cell>
          <cell r="AH15">
            <v>0.42636025596277727</v>
          </cell>
        </row>
        <row r="16">
          <cell r="A16">
            <v>1013</v>
          </cell>
          <cell r="B16" t="str">
            <v>AVIGLIANA</v>
          </cell>
          <cell r="D16">
            <v>3.4</v>
          </cell>
          <cell r="E16">
            <v>36.99</v>
          </cell>
          <cell r="F16">
            <v>139.54300000000001</v>
          </cell>
          <cell r="G16">
            <v>46.99</v>
          </cell>
          <cell r="H16">
            <v>901.80399999999986</v>
          </cell>
          <cell r="I16">
            <v>1296.6890000000003</v>
          </cell>
          <cell r="J16">
            <v>46.33</v>
          </cell>
          <cell r="K16">
            <v>0</v>
          </cell>
          <cell r="L16">
            <v>4.0800356999999998</v>
          </cell>
          <cell r="M16">
            <v>48.468424095000003</v>
          </cell>
          <cell r="N16">
            <v>215.9214892965</v>
          </cell>
          <cell r="O16">
            <v>272.30998269150001</v>
          </cell>
          <cell r="P16">
            <v>1354.4842516334998</v>
          </cell>
          <cell r="Q16">
            <v>2910.5246668680002</v>
          </cell>
          <cell r="R16">
            <v>2966.1211533330002</v>
          </cell>
          <cell r="T16">
            <v>1013</v>
          </cell>
          <cell r="U16">
            <v>0.48299999999999998</v>
          </cell>
          <cell r="V16">
            <v>0.48300000000000004</v>
          </cell>
          <cell r="W16">
            <v>0.48299999999999993</v>
          </cell>
          <cell r="X16">
            <v>0.48299999999999998</v>
          </cell>
          <cell r="Y16">
            <v>0.48299999999999998</v>
          </cell>
          <cell r="Z16">
            <v>0.48299999999999998</v>
          </cell>
          <cell r="AA16">
            <v>0.48299999999999998</v>
          </cell>
          <cell r="AB16">
            <v>0.48296795991865671</v>
          </cell>
          <cell r="AC16">
            <v>0.4826242510265713</v>
          </cell>
          <cell r="AD16">
            <v>0.48097777996377594</v>
          </cell>
          <cell r="AE16">
            <v>0.48058615260585269</v>
          </cell>
          <cell r="AF16">
            <v>0.4709049250082159</v>
          </cell>
          <cell r="AG16">
            <v>0.45547290505140797</v>
          </cell>
          <cell r="AH16">
            <v>0.4540355624923888</v>
          </cell>
        </row>
        <row r="17">
          <cell r="A17">
            <v>1014</v>
          </cell>
          <cell r="B17" t="str">
            <v>AZEGLIO</v>
          </cell>
          <cell r="D17">
            <v>2.4500000000000002</v>
          </cell>
          <cell r="F17">
            <v>22.18</v>
          </cell>
          <cell r="G17">
            <v>29.89</v>
          </cell>
          <cell r="H17">
            <v>429.57500000000005</v>
          </cell>
          <cell r="I17">
            <v>19.725000000000001</v>
          </cell>
          <cell r="J17">
            <v>2.88</v>
          </cell>
          <cell r="K17">
            <v>0</v>
          </cell>
          <cell r="L17">
            <v>2.9400257250000004</v>
          </cell>
          <cell r="M17">
            <v>2.9400257250000004</v>
          </cell>
          <cell r="N17">
            <v>29.556258615000001</v>
          </cell>
          <cell r="O17">
            <v>65.424572460000007</v>
          </cell>
          <cell r="P17">
            <v>580.91908299750014</v>
          </cell>
          <cell r="Q17">
            <v>604.58929011000009</v>
          </cell>
          <cell r="R17">
            <v>608.04532035000011</v>
          </cell>
          <cell r="T17">
            <v>1014</v>
          </cell>
          <cell r="U17">
            <v>0.48299999999999998</v>
          </cell>
          <cell r="V17">
            <v>0.48300000000000004</v>
          </cell>
          <cell r="W17">
            <v>0.48299999999999998</v>
          </cell>
          <cell r="X17">
            <v>0.48299999999999993</v>
          </cell>
          <cell r="Y17">
            <v>0.48299999999999998</v>
          </cell>
          <cell r="Z17">
            <v>0.48300000000000004</v>
          </cell>
          <cell r="AA17">
            <v>0.48299999999999998</v>
          </cell>
          <cell r="AB17">
            <v>0.4828492534580493</v>
          </cell>
          <cell r="AC17">
            <v>0.48285227655100099</v>
          </cell>
          <cell r="AD17">
            <v>0.48133304749381617</v>
          </cell>
          <cell r="AE17">
            <v>0.47943644032982474</v>
          </cell>
          <cell r="AF17">
            <v>0.45333340909837549</v>
          </cell>
          <cell r="AG17">
            <v>0.45198972502003026</v>
          </cell>
          <cell r="AH17">
            <v>0.43638539705121093</v>
          </cell>
        </row>
        <row r="18">
          <cell r="A18">
            <v>1015</v>
          </cell>
          <cell r="B18" t="str">
            <v>BAIRO</v>
          </cell>
          <cell r="C18">
            <v>3.15</v>
          </cell>
          <cell r="E18">
            <v>5.72</v>
          </cell>
          <cell r="G18">
            <v>10.350000000000001</v>
          </cell>
          <cell r="H18">
            <v>62.510000000000005</v>
          </cell>
          <cell r="I18">
            <v>98.15</v>
          </cell>
          <cell r="J18">
            <v>66.61</v>
          </cell>
          <cell r="K18">
            <v>3.7800330750000004</v>
          </cell>
          <cell r="L18">
            <v>3.7800330750000004</v>
          </cell>
          <cell r="M18">
            <v>10.644093134999999</v>
          </cell>
          <cell r="N18">
            <v>10.644093134999999</v>
          </cell>
          <cell r="O18">
            <v>23.06420181</v>
          </cell>
          <cell r="P18">
            <v>98.076858165000004</v>
          </cell>
          <cell r="Q18">
            <v>215.85788874000002</v>
          </cell>
          <cell r="R18">
            <v>295.79058814500002</v>
          </cell>
          <cell r="T18">
            <v>1015</v>
          </cell>
          <cell r="U18">
            <v>0.48299999999999998</v>
          </cell>
          <cell r="V18">
            <v>0.48299999999999998</v>
          </cell>
          <cell r="W18">
            <v>0.48299999999999993</v>
          </cell>
          <cell r="X18">
            <v>0.48299999999999998</v>
          </cell>
          <cell r="Y18">
            <v>0.48299999999999998</v>
          </cell>
          <cell r="Z18">
            <v>0.48299999999999998</v>
          </cell>
          <cell r="AA18">
            <v>0.4827987704204536</v>
          </cell>
          <cell r="AB18">
            <v>0.48282082865797593</v>
          </cell>
          <cell r="AC18">
            <v>0.4824335368106305</v>
          </cell>
          <cell r="AD18">
            <v>0.48226419380946844</v>
          </cell>
          <cell r="AE18">
            <v>0.4812937650837808</v>
          </cell>
          <cell r="AF18">
            <v>0.47604291570731988</v>
          </cell>
          <cell r="AG18">
            <v>0.46709252534679074</v>
          </cell>
          <cell r="AH18">
            <v>0.46330137830320983</v>
          </cell>
        </row>
        <row r="19">
          <cell r="A19">
            <v>1016</v>
          </cell>
          <cell r="B19" t="str">
            <v>BALANGERO</v>
          </cell>
          <cell r="E19">
            <v>9.86</v>
          </cell>
          <cell r="F19">
            <v>42.451000000000001</v>
          </cell>
          <cell r="G19">
            <v>26.380000000000003</v>
          </cell>
          <cell r="H19">
            <v>3314.2149999999997</v>
          </cell>
          <cell r="I19">
            <v>119.75999999999999</v>
          </cell>
          <cell r="J19">
            <v>28.796000000000003</v>
          </cell>
          <cell r="K19">
            <v>0</v>
          </cell>
          <cell r="L19">
            <v>0</v>
          </cell>
          <cell r="M19">
            <v>11.832103529999998</v>
          </cell>
          <cell r="N19">
            <v>62.773749265500001</v>
          </cell>
          <cell r="O19">
            <v>94.430026255499996</v>
          </cell>
          <cell r="P19">
            <v>4071.5228255129996</v>
          </cell>
          <cell r="Q19">
            <v>4215.2360829929994</v>
          </cell>
          <cell r="R19">
            <v>4249.7915853509994</v>
          </cell>
          <cell r="T19">
            <v>1016</v>
          </cell>
          <cell r="U19">
            <v>0.48299999999999998</v>
          </cell>
          <cell r="V19">
            <v>0.48299999999999998</v>
          </cell>
          <cell r="W19">
            <v>0.48299999999999998</v>
          </cell>
          <cell r="X19">
            <v>0.48299999999999998</v>
          </cell>
          <cell r="Y19">
            <v>0.48299999999999998</v>
          </cell>
          <cell r="Z19">
            <v>0.48299999999999998</v>
          </cell>
          <cell r="AA19">
            <v>0.48299999999999998</v>
          </cell>
          <cell r="AB19">
            <v>0.48299999999999998</v>
          </cell>
          <cell r="AC19">
            <v>0.48254847541738149</v>
          </cell>
          <cell r="AD19">
            <v>0.48035977568203564</v>
          </cell>
          <cell r="AE19">
            <v>0.47951333315281386</v>
          </cell>
          <cell r="AF19">
            <v>0.32587417315314487</v>
          </cell>
          <cell r="AG19">
            <v>0.31558435845252053</v>
          </cell>
          <cell r="AH19">
            <v>0.31268717525930612</v>
          </cell>
        </row>
        <row r="20">
          <cell r="A20">
            <v>1017</v>
          </cell>
          <cell r="B20" t="str">
            <v>BALDISSERO CANAVESE</v>
          </cell>
          <cell r="G20">
            <v>5.04</v>
          </cell>
          <cell r="H20">
            <v>216.87</v>
          </cell>
          <cell r="I20">
            <v>42.96</v>
          </cell>
          <cell r="J20">
            <v>4.41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6.0480529199999999</v>
          </cell>
          <cell r="P20">
            <v>266.29433005499999</v>
          </cell>
          <cell r="Q20">
            <v>317.84678113500001</v>
          </cell>
          <cell r="R20">
            <v>323.13882744</v>
          </cell>
          <cell r="T20">
            <v>1017</v>
          </cell>
          <cell r="U20">
            <v>0.48299999999999998</v>
          </cell>
          <cell r="V20">
            <v>0.48299999999999993</v>
          </cell>
          <cell r="W20">
            <v>0.48299999999999998</v>
          </cell>
          <cell r="X20">
            <v>0.48299999999999993</v>
          </cell>
          <cell r="Y20">
            <v>0.48300000000000004</v>
          </cell>
          <cell r="Z20">
            <v>0.48300000000000004</v>
          </cell>
          <cell r="AA20">
            <v>0.48300000000000004</v>
          </cell>
          <cell r="AB20">
            <v>0.48299999999999998</v>
          </cell>
          <cell r="AC20">
            <v>0.48299999999999993</v>
          </cell>
          <cell r="AD20">
            <v>0.48299999999999993</v>
          </cell>
          <cell r="AE20">
            <v>0.48190779408914097</v>
          </cell>
          <cell r="AF20">
            <v>0.4377820469213668</v>
          </cell>
          <cell r="AG20">
            <v>0.42915786621842467</v>
          </cell>
          <cell r="AH20">
            <v>0.42717085065467303</v>
          </cell>
        </row>
        <row r="21">
          <cell r="A21">
            <v>1018</v>
          </cell>
          <cell r="B21" t="str">
            <v>BALDISSERO TORINESE</v>
          </cell>
          <cell r="D21">
            <v>5.59</v>
          </cell>
          <cell r="E21">
            <v>26.07</v>
          </cell>
          <cell r="F21">
            <v>32.64</v>
          </cell>
          <cell r="G21">
            <v>32.590000000000003</v>
          </cell>
          <cell r="H21">
            <v>24.36</v>
          </cell>
          <cell r="I21">
            <v>92.719999999999985</v>
          </cell>
          <cell r="J21">
            <v>35.499999999999993</v>
          </cell>
          <cell r="K21">
            <v>0</v>
          </cell>
          <cell r="L21">
            <v>6.7080586950000001</v>
          </cell>
          <cell r="M21">
            <v>37.992332429999998</v>
          </cell>
          <cell r="N21">
            <v>77.160675150000003</v>
          </cell>
          <cell r="O21">
            <v>116.26901734500001</v>
          </cell>
          <cell r="P21">
            <v>145.50127312500001</v>
          </cell>
          <cell r="Q21">
            <v>256.766246685</v>
          </cell>
          <cell r="R21">
            <v>299.36661943500002</v>
          </cell>
          <cell r="T21">
            <v>1018</v>
          </cell>
          <cell r="U21">
            <v>0.48299999999999998</v>
          </cell>
          <cell r="V21">
            <v>0.48299999999999998</v>
          </cell>
          <cell r="W21">
            <v>0.48299999999999998</v>
          </cell>
          <cell r="X21">
            <v>0.48300000000000004</v>
          </cell>
          <cell r="Y21">
            <v>0.48299999999999998</v>
          </cell>
          <cell r="Z21">
            <v>0.48299999999999998</v>
          </cell>
          <cell r="AA21">
            <v>0.48300000000000004</v>
          </cell>
          <cell r="AB21">
            <v>0.48253599589983787</v>
          </cell>
          <cell r="AC21">
            <v>0.48048519335393419</v>
          </cell>
          <cell r="AD21">
            <v>0.47771464824754323</v>
          </cell>
          <cell r="AE21">
            <v>0.47526943344982808</v>
          </cell>
          <cell r="AF21">
            <v>0.47304345683617782</v>
          </cell>
          <cell r="AG21">
            <v>0.46512268260905371</v>
          </cell>
          <cell r="AH21">
            <v>0.46198509287529055</v>
          </cell>
        </row>
        <row r="22">
          <cell r="A22">
            <v>1020</v>
          </cell>
          <cell r="B22" t="str">
            <v>BANCHETTE</v>
          </cell>
          <cell r="E22">
            <v>2.97</v>
          </cell>
          <cell r="F22">
            <v>3.44</v>
          </cell>
          <cell r="G22">
            <v>8.7560000000000002</v>
          </cell>
          <cell r="H22">
            <v>280.80500000000001</v>
          </cell>
          <cell r="I22">
            <v>148.10400000000001</v>
          </cell>
          <cell r="K22">
            <v>0</v>
          </cell>
          <cell r="L22">
            <v>0</v>
          </cell>
          <cell r="M22">
            <v>3.5640311850000006</v>
          </cell>
          <cell r="N22">
            <v>7.6920673050000001</v>
          </cell>
          <cell r="O22">
            <v>18.199359243</v>
          </cell>
          <cell r="P22">
            <v>355.1683076955</v>
          </cell>
          <cell r="Q22">
            <v>532.89466278750001</v>
          </cell>
          <cell r="R22">
            <v>532.89466278750001</v>
          </cell>
          <cell r="T22">
            <v>1019</v>
          </cell>
          <cell r="U22">
            <v>0.48299999999999998</v>
          </cell>
          <cell r="V22">
            <v>0.48299999999999998</v>
          </cell>
          <cell r="W22">
            <v>0.48299999999999998</v>
          </cell>
          <cell r="X22">
            <v>0.48299999999999998</v>
          </cell>
          <cell r="Y22">
            <v>0.48299999999999998</v>
          </cell>
          <cell r="Z22">
            <v>0.48299999999999998</v>
          </cell>
          <cell r="AA22">
            <v>0.48299999999999998</v>
          </cell>
          <cell r="AB22">
            <v>0.48299999999999998</v>
          </cell>
          <cell r="AC22">
            <v>0.48299999999999998</v>
          </cell>
          <cell r="AD22">
            <v>0.48299999999999998</v>
          </cell>
          <cell r="AE22">
            <v>0.48299999999999998</v>
          </cell>
          <cell r="AF22">
            <v>0.48299999999999998</v>
          </cell>
          <cell r="AG22">
            <v>0.48299999999999998</v>
          </cell>
          <cell r="AH22">
            <v>0.48299999999999998</v>
          </cell>
        </row>
        <row r="23">
          <cell r="A23">
            <v>1021</v>
          </cell>
          <cell r="B23" t="str">
            <v>BARBANIA</v>
          </cell>
          <cell r="D23">
            <v>1.96</v>
          </cell>
          <cell r="F23">
            <v>10.65</v>
          </cell>
          <cell r="G23">
            <v>19.220000000000002</v>
          </cell>
          <cell r="H23">
            <v>155.66</v>
          </cell>
          <cell r="I23">
            <v>145.96999999999997</v>
          </cell>
          <cell r="K23">
            <v>0</v>
          </cell>
          <cell r="L23">
            <v>2.35202058</v>
          </cell>
          <cell r="M23">
            <v>2.35202058</v>
          </cell>
          <cell r="N23">
            <v>15.132132405</v>
          </cell>
          <cell r="O23">
            <v>38.196334215000007</v>
          </cell>
          <cell r="P23">
            <v>224.989968645</v>
          </cell>
          <cell r="Q23">
            <v>400.15550132999999</v>
          </cell>
          <cell r="R23">
            <v>400.15550132999999</v>
          </cell>
          <cell r="T23">
            <v>1020</v>
          </cell>
          <cell r="U23">
            <v>0.48299999999999998</v>
          </cell>
          <cell r="V23">
            <v>0.48299999999999998</v>
          </cell>
          <cell r="W23">
            <v>0.48300000000000004</v>
          </cell>
          <cell r="X23">
            <v>0.48299999999999998</v>
          </cell>
          <cell r="Y23">
            <v>0.48299999999999993</v>
          </cell>
          <cell r="Z23">
            <v>0.48300000000000004</v>
          </cell>
          <cell r="AA23">
            <v>0.48299999999999993</v>
          </cell>
          <cell r="AB23">
            <v>0.48299999999999998</v>
          </cell>
          <cell r="AC23">
            <v>0.48273059045175309</v>
          </cell>
          <cell r="AD23">
            <v>0.48242988752358507</v>
          </cell>
          <cell r="AE23">
            <v>0.48170825091574948</v>
          </cell>
          <cell r="AF23">
            <v>0.45694100002234145</v>
          </cell>
          <cell r="AG23">
            <v>0.44417194890415623</v>
          </cell>
          <cell r="AH23">
            <v>0.44161915321839151</v>
          </cell>
        </row>
        <row r="24">
          <cell r="A24">
            <v>1022</v>
          </cell>
          <cell r="B24" t="str">
            <v>BARDONECCHIA</v>
          </cell>
          <cell r="F24">
            <v>22.847999999999999</v>
          </cell>
          <cell r="G24">
            <v>10.35</v>
          </cell>
          <cell r="H24">
            <v>12.930000000000001</v>
          </cell>
          <cell r="I24">
            <v>46.86</v>
          </cell>
          <cell r="K24">
            <v>0</v>
          </cell>
          <cell r="L24">
            <v>0</v>
          </cell>
          <cell r="M24">
            <v>0</v>
          </cell>
          <cell r="N24">
            <v>27.417839904000001</v>
          </cell>
          <cell r="O24">
            <v>39.837948578999999</v>
          </cell>
          <cell r="P24">
            <v>55.354084344</v>
          </cell>
          <cell r="Q24">
            <v>111.586576374</v>
          </cell>
          <cell r="R24">
            <v>111.586576374</v>
          </cell>
          <cell r="T24">
            <v>1021</v>
          </cell>
          <cell r="U24">
            <v>0.48299999999999998</v>
          </cell>
          <cell r="V24">
            <v>0.48299999999999998</v>
          </cell>
          <cell r="W24">
            <v>0.48299999999999998</v>
          </cell>
          <cell r="X24">
            <v>0.48299999999999993</v>
          </cell>
          <cell r="Y24">
            <v>0.48299999999999998</v>
          </cell>
          <cell r="Z24">
            <v>0.48299999999999998</v>
          </cell>
          <cell r="AA24">
            <v>0.48299999999999998</v>
          </cell>
          <cell r="AB24">
            <v>0.48290518895508761</v>
          </cell>
          <cell r="AC24">
            <v>0.48287715986466051</v>
          </cell>
          <cell r="AD24">
            <v>0.4822145340939058</v>
          </cell>
          <cell r="AE24">
            <v>0.48100223250596208</v>
          </cell>
          <cell r="AF24">
            <v>0.47250888737448621</v>
          </cell>
          <cell r="AG24">
            <v>0.46150385021466778</v>
          </cell>
          <cell r="AH24">
            <v>0.46227314466544606</v>
          </cell>
        </row>
        <row r="25">
          <cell r="A25">
            <v>1023</v>
          </cell>
          <cell r="B25" t="str">
            <v>BARONE CANAVESE</v>
          </cell>
          <cell r="F25">
            <v>2.97</v>
          </cell>
          <cell r="G25">
            <v>16.260000000000002</v>
          </cell>
          <cell r="H25">
            <v>47.360000000000007</v>
          </cell>
          <cell r="I25">
            <v>24.66</v>
          </cell>
          <cell r="K25">
            <v>0</v>
          </cell>
          <cell r="L25">
            <v>0</v>
          </cell>
          <cell r="M25">
            <v>0</v>
          </cell>
          <cell r="N25">
            <v>3.5640311850000006</v>
          </cell>
          <cell r="O25">
            <v>23.076201915000002</v>
          </cell>
          <cell r="P25">
            <v>79.908699195000011</v>
          </cell>
          <cell r="Q25">
            <v>109.50095812500001</v>
          </cell>
          <cell r="R25">
            <v>109.50095812500001</v>
          </cell>
          <cell r="T25">
            <v>1022</v>
          </cell>
          <cell r="U25">
            <v>0.48299999999999998</v>
          </cell>
          <cell r="V25">
            <v>0.48300000000000004</v>
          </cell>
          <cell r="W25">
            <v>0.48300000000000004</v>
          </cell>
          <cell r="X25">
            <v>0.48299999999999998</v>
          </cell>
          <cell r="Y25">
            <v>0.48299999999999998</v>
          </cell>
          <cell r="Z25">
            <v>0.48300000000000004</v>
          </cell>
          <cell r="AA25">
            <v>0.48299999999999998</v>
          </cell>
          <cell r="AB25">
            <v>0.48299999999999998</v>
          </cell>
          <cell r="AC25">
            <v>0.48300000000000004</v>
          </cell>
          <cell r="AD25">
            <v>0.48267630298837033</v>
          </cell>
          <cell r="AE25">
            <v>0.48253741493277785</v>
          </cell>
          <cell r="AF25">
            <v>0.48241186557685867</v>
          </cell>
          <cell r="AG25">
            <v>0.48160657344681607</v>
          </cell>
          <cell r="AH25">
            <v>0.48164420452939483</v>
          </cell>
        </row>
        <row r="26">
          <cell r="A26">
            <v>1024</v>
          </cell>
          <cell r="B26" t="str">
            <v>BEINASCO</v>
          </cell>
          <cell r="D26">
            <v>2.46</v>
          </cell>
          <cell r="E26">
            <v>38.950000000000003</v>
          </cell>
          <cell r="F26">
            <v>39.108000000000004</v>
          </cell>
          <cell r="G26">
            <v>409.78000000000003</v>
          </cell>
          <cell r="H26">
            <v>1582.345</v>
          </cell>
          <cell r="I26">
            <v>1735.1899999999998</v>
          </cell>
          <cell r="J26">
            <v>191.19700000000003</v>
          </cell>
          <cell r="K26">
            <v>0</v>
          </cell>
          <cell r="L26">
            <v>2.9520258300000002</v>
          </cell>
          <cell r="M26">
            <v>49.692434805000005</v>
          </cell>
          <cell r="N26">
            <v>96.622445439000018</v>
          </cell>
          <cell r="O26">
            <v>588.36274812900001</v>
          </cell>
          <cell r="P26">
            <v>2487.1933627515</v>
          </cell>
          <cell r="Q26">
            <v>4569.4395822464994</v>
          </cell>
          <cell r="R26">
            <v>4798.8779898149996</v>
          </cell>
          <cell r="T26">
            <v>1023</v>
          </cell>
          <cell r="U26">
            <v>0.48299999999999998</v>
          </cell>
          <cell r="V26">
            <v>0.48299999999999993</v>
          </cell>
          <cell r="W26">
            <v>0.48299999999999998</v>
          </cell>
          <cell r="X26">
            <v>0.48300000000000004</v>
          </cell>
          <cell r="Y26">
            <v>0.48299999999999998</v>
          </cell>
          <cell r="Z26">
            <v>0.48299999999999998</v>
          </cell>
          <cell r="AA26">
            <v>0.48299999999999998</v>
          </cell>
          <cell r="AB26">
            <v>0.48299999999999993</v>
          </cell>
          <cell r="AC26">
            <v>0.48299999999999998</v>
          </cell>
          <cell r="AD26">
            <v>0.48181869913304348</v>
          </cell>
          <cell r="AE26">
            <v>0.47515137731792617</v>
          </cell>
          <cell r="AF26">
            <v>0.45793980908652721</v>
          </cell>
          <cell r="AG26">
            <v>0.44807670019229978</v>
          </cell>
          <cell r="AH26">
            <v>0.44194310160374622</v>
          </cell>
        </row>
        <row r="27">
          <cell r="A27">
            <v>1025</v>
          </cell>
          <cell r="B27" t="str">
            <v>BIBIANA</v>
          </cell>
          <cell r="D27">
            <v>1.6</v>
          </cell>
          <cell r="E27">
            <v>58.314999999999998</v>
          </cell>
          <cell r="F27">
            <v>59.735999999999997</v>
          </cell>
          <cell r="G27">
            <v>84.17</v>
          </cell>
          <cell r="H27">
            <v>279.94000000000005</v>
          </cell>
          <cell r="I27">
            <v>182.05500000000001</v>
          </cell>
          <cell r="J27">
            <v>20.009999999999998</v>
          </cell>
          <cell r="K27">
            <v>0</v>
          </cell>
          <cell r="L27">
            <v>1.9200168000000002</v>
          </cell>
          <cell r="M27">
            <v>71.898629107499985</v>
          </cell>
          <cell r="N27">
            <v>143.58245633549998</v>
          </cell>
          <cell r="O27">
            <v>244.58734012049999</v>
          </cell>
          <cell r="P27">
            <v>580.51827949050005</v>
          </cell>
          <cell r="Q27">
            <v>798.98619106800004</v>
          </cell>
          <cell r="R27">
            <v>822.99840117300005</v>
          </cell>
          <cell r="T27">
            <v>1024</v>
          </cell>
          <cell r="U27">
            <v>0.48299999999999998</v>
          </cell>
          <cell r="V27">
            <v>0.48300000000000004</v>
          </cell>
          <cell r="W27">
            <v>0.48299999999999993</v>
          </cell>
          <cell r="X27">
            <v>0.48299999999999998</v>
          </cell>
          <cell r="Y27">
            <v>0.48300000000000004</v>
          </cell>
          <cell r="Z27">
            <v>0.48299999999999998</v>
          </cell>
          <cell r="AA27">
            <v>0.48299999999999998</v>
          </cell>
          <cell r="AB27">
            <v>0.48298825952434771</v>
          </cell>
          <cell r="AC27">
            <v>0.48280621782871186</v>
          </cell>
          <cell r="AD27">
            <v>0.48257894490782516</v>
          </cell>
          <cell r="AE27">
            <v>0.48041004797242581</v>
          </cell>
          <cell r="AF27">
            <v>0.47188037281110384</v>
          </cell>
          <cell r="AG27">
            <v>0.46253389979659582</v>
          </cell>
          <cell r="AH27">
            <v>0.4604795512726883</v>
          </cell>
        </row>
        <row r="28">
          <cell r="A28">
            <v>1026</v>
          </cell>
          <cell r="B28" t="str">
            <v>BOBBIO PELLICE</v>
          </cell>
          <cell r="D28">
            <v>2.88</v>
          </cell>
          <cell r="K28">
            <v>0</v>
          </cell>
          <cell r="L28">
            <v>3.45603024</v>
          </cell>
          <cell r="M28">
            <v>3.45603024</v>
          </cell>
          <cell r="N28">
            <v>3.45603024</v>
          </cell>
          <cell r="O28">
            <v>3.45603024</v>
          </cell>
          <cell r="P28">
            <v>3.45603024</v>
          </cell>
          <cell r="Q28">
            <v>3.45603024</v>
          </cell>
          <cell r="R28">
            <v>3.45603024</v>
          </cell>
          <cell r="T28">
            <v>1025</v>
          </cell>
          <cell r="U28">
            <v>0.48299999999999993</v>
          </cell>
          <cell r="V28">
            <v>0.48299999999999998</v>
          </cell>
          <cell r="W28">
            <v>0.48299999999999998</v>
          </cell>
          <cell r="X28">
            <v>0.48299999999999998</v>
          </cell>
          <cell r="Y28">
            <v>0.48299999999999998</v>
          </cell>
          <cell r="Z28">
            <v>0.48299999999999998</v>
          </cell>
          <cell r="AA28">
            <v>0.48299999999999998</v>
          </cell>
          <cell r="AB28">
            <v>0.48287222814626618</v>
          </cell>
          <cell r="AC28">
            <v>0.47833773770652405</v>
          </cell>
          <cell r="AD28">
            <v>0.47359121406548582</v>
          </cell>
          <cell r="AE28">
            <v>0.46734794290245874</v>
          </cell>
          <cell r="AF28">
            <v>0.44489402872235928</v>
          </cell>
          <cell r="AG28">
            <v>0.43017464025088237</v>
          </cell>
          <cell r="AH28">
            <v>0.42917392142332983</v>
          </cell>
        </row>
        <row r="29">
          <cell r="A29">
            <v>1027</v>
          </cell>
          <cell r="B29" t="str">
            <v>BOLLENGO</v>
          </cell>
          <cell r="E29">
            <v>2.88</v>
          </cell>
          <cell r="F29">
            <v>7.2</v>
          </cell>
          <cell r="G29">
            <v>85.51</v>
          </cell>
          <cell r="H29">
            <v>205.07000000000002</v>
          </cell>
          <cell r="I29">
            <v>186.38</v>
          </cell>
          <cell r="J29">
            <v>76.5</v>
          </cell>
          <cell r="K29">
            <v>0</v>
          </cell>
          <cell r="L29">
            <v>0</v>
          </cell>
          <cell r="M29">
            <v>3.45603024</v>
          </cell>
          <cell r="N29">
            <v>12.09610584</v>
          </cell>
          <cell r="O29">
            <v>114.70900369500001</v>
          </cell>
          <cell r="P29">
            <v>360.79515693000002</v>
          </cell>
          <cell r="Q29">
            <v>584.45311392000008</v>
          </cell>
          <cell r="R29">
            <v>676.25391717000002</v>
          </cell>
          <cell r="T29">
            <v>1026</v>
          </cell>
          <cell r="U29">
            <v>0.48299999999999998</v>
          </cell>
          <cell r="V29">
            <v>0.48300000000000004</v>
          </cell>
          <cell r="W29">
            <v>0.48299999999999998</v>
          </cell>
          <cell r="X29">
            <v>0.48299999999999998</v>
          </cell>
          <cell r="Y29">
            <v>0.48299999999999993</v>
          </cell>
          <cell r="Z29">
            <v>0.48299999999999998</v>
          </cell>
          <cell r="AA29">
            <v>0.48299999999999993</v>
          </cell>
          <cell r="AB29">
            <v>0.48156592559628864</v>
          </cell>
          <cell r="AC29">
            <v>0.4816772030487535</v>
          </cell>
          <cell r="AD29">
            <v>0.48161222875092802</v>
          </cell>
          <cell r="AE29">
            <v>0.48162011797340532</v>
          </cell>
          <cell r="AF29">
            <v>0.48158145404352015</v>
          </cell>
          <cell r="AG29">
            <v>0.4815869788825769</v>
          </cell>
          <cell r="AH29">
            <v>0.48159119096451519</v>
          </cell>
        </row>
        <row r="30">
          <cell r="A30">
            <v>1028</v>
          </cell>
          <cell r="B30" t="str">
            <v>BORGARO TORINESE</v>
          </cell>
          <cell r="E30">
            <v>4.4000000000000004</v>
          </cell>
          <cell r="F30">
            <v>73.960000000000008</v>
          </cell>
          <cell r="G30">
            <v>217.58</v>
          </cell>
          <cell r="H30">
            <v>450.8300000000001</v>
          </cell>
          <cell r="I30">
            <v>86.009999999999991</v>
          </cell>
          <cell r="J30">
            <v>13.05</v>
          </cell>
          <cell r="K30">
            <v>0</v>
          </cell>
          <cell r="L30">
            <v>0</v>
          </cell>
          <cell r="M30">
            <v>5.280046200000001</v>
          </cell>
          <cell r="N30">
            <v>94.032822780000004</v>
          </cell>
          <cell r="O30">
            <v>355.13110737000005</v>
          </cell>
          <cell r="P30">
            <v>896.13184108500013</v>
          </cell>
          <cell r="Q30">
            <v>999.34474419000014</v>
          </cell>
          <cell r="R30">
            <v>1015.0048812150002</v>
          </cell>
          <cell r="T30">
            <v>1027</v>
          </cell>
          <cell r="U30">
            <v>0.48299999999999998</v>
          </cell>
          <cell r="V30">
            <v>0.48300000000000004</v>
          </cell>
          <cell r="W30">
            <v>0.48299999999999993</v>
          </cell>
          <cell r="X30">
            <v>0.48299999999999998</v>
          </cell>
          <cell r="Y30">
            <v>0.48299999999999993</v>
          </cell>
          <cell r="Z30">
            <v>0.48299999999999998</v>
          </cell>
          <cell r="AA30">
            <v>0.48299999999999998</v>
          </cell>
          <cell r="AB30">
            <v>0.48299999999999998</v>
          </cell>
          <cell r="AC30">
            <v>0.48272042168216367</v>
          </cell>
          <cell r="AD30">
            <v>0.48196223032345115</v>
          </cell>
          <cell r="AE30">
            <v>0.47412672726091171</v>
          </cell>
          <cell r="AF30">
            <v>0.4541683732403885</v>
          </cell>
          <cell r="AG30">
            <v>0.43498273601413862</v>
          </cell>
          <cell r="AH30">
            <v>0.42563481669835679</v>
          </cell>
        </row>
        <row r="31">
          <cell r="A31">
            <v>1029</v>
          </cell>
          <cell r="B31" t="str">
            <v>BORGIALLO</v>
          </cell>
          <cell r="E31">
            <v>1.8</v>
          </cell>
          <cell r="F31">
            <v>28.630000000000003</v>
          </cell>
          <cell r="G31">
            <v>5.8900000000000006</v>
          </cell>
          <cell r="H31">
            <v>10.35</v>
          </cell>
          <cell r="I31">
            <v>10.92</v>
          </cell>
          <cell r="J31">
            <v>15.84</v>
          </cell>
          <cell r="K31">
            <v>0</v>
          </cell>
          <cell r="L31">
            <v>0</v>
          </cell>
          <cell r="M31">
            <v>2.1600188999999999</v>
          </cell>
          <cell r="N31">
            <v>36.516319514999999</v>
          </cell>
          <cell r="O31">
            <v>43.584381360000002</v>
          </cell>
          <cell r="P31">
            <v>56.004490035000003</v>
          </cell>
          <cell r="Q31">
            <v>69.108604694999997</v>
          </cell>
          <cell r="R31">
            <v>88.116771014999998</v>
          </cell>
          <cell r="T31">
            <v>1028</v>
          </cell>
          <cell r="U31">
            <v>0.48299999999999998</v>
          </cell>
          <cell r="V31">
            <v>0.48299999999999998</v>
          </cell>
          <cell r="W31">
            <v>0.48299999999999998</v>
          </cell>
          <cell r="X31">
            <v>0.48299999999999998</v>
          </cell>
          <cell r="Y31">
            <v>0.48299999999999998</v>
          </cell>
          <cell r="Z31">
            <v>0.48299999999999998</v>
          </cell>
          <cell r="AA31">
            <v>0.48299999999999998</v>
          </cell>
          <cell r="AB31">
            <v>0.48300000000000004</v>
          </cell>
          <cell r="AC31">
            <v>0.48297717336230839</v>
          </cell>
          <cell r="AD31">
            <v>0.48251165309281158</v>
          </cell>
          <cell r="AE31">
            <v>0.48122998410757539</v>
          </cell>
          <cell r="AF31">
            <v>0.47842653530085916</v>
          </cell>
          <cell r="AG31">
            <v>0.47767662541794087</v>
          </cell>
          <cell r="AH31">
            <v>0.47713440337674912</v>
          </cell>
        </row>
        <row r="32">
          <cell r="A32">
            <v>1030</v>
          </cell>
          <cell r="B32" t="str">
            <v>BORGOFRANCO D'IVREA</v>
          </cell>
          <cell r="E32">
            <v>4.0999999999999996</v>
          </cell>
          <cell r="F32">
            <v>55.577999999999996</v>
          </cell>
          <cell r="G32">
            <v>30.885999999999999</v>
          </cell>
          <cell r="H32">
            <v>119.699</v>
          </cell>
          <cell r="I32">
            <v>20.677</v>
          </cell>
          <cell r="J32">
            <v>29.332000000000001</v>
          </cell>
          <cell r="K32">
            <v>0</v>
          </cell>
          <cell r="L32">
            <v>0</v>
          </cell>
          <cell r="M32">
            <v>4.9200430499999994</v>
          </cell>
          <cell r="N32">
            <v>71.614226618999993</v>
          </cell>
          <cell r="O32">
            <v>108.677750922</v>
          </cell>
          <cell r="P32">
            <v>252.31780776150001</v>
          </cell>
          <cell r="Q32">
            <v>277.13042487000001</v>
          </cell>
          <cell r="R32">
            <v>312.329132856</v>
          </cell>
          <cell r="T32">
            <v>1029</v>
          </cell>
          <cell r="U32">
            <v>0.48299999999999993</v>
          </cell>
          <cell r="V32">
            <v>0.48299999999999993</v>
          </cell>
          <cell r="W32">
            <v>0.48300000000000004</v>
          </cell>
          <cell r="X32">
            <v>0.48299999999999993</v>
          </cell>
          <cell r="Y32">
            <v>0.48299999999999998</v>
          </cell>
          <cell r="Z32">
            <v>0.48299999999999993</v>
          </cell>
          <cell r="AA32">
            <v>0.48299999999999993</v>
          </cell>
          <cell r="AB32">
            <v>0.48299999999999998</v>
          </cell>
          <cell r="AC32">
            <v>0.48220240700165967</v>
          </cell>
          <cell r="AD32">
            <v>0.46937400236887666</v>
          </cell>
          <cell r="AE32">
            <v>0.46752885934384236</v>
          </cell>
          <cell r="AF32">
            <v>0.46117325511238494</v>
          </cell>
          <cell r="AG32">
            <v>0.44898795388665291</v>
          </cell>
          <cell r="AH32">
            <v>0.43325987428205626</v>
          </cell>
        </row>
        <row r="33">
          <cell r="A33">
            <v>1031</v>
          </cell>
          <cell r="B33" t="str">
            <v>BORGOMASINO</v>
          </cell>
          <cell r="F33">
            <v>2.94</v>
          </cell>
          <cell r="G33">
            <v>17.430000000000003</v>
          </cell>
          <cell r="H33">
            <v>89.7</v>
          </cell>
          <cell r="I33">
            <v>30.747</v>
          </cell>
          <cell r="J33">
            <v>4.9000000000000004</v>
          </cell>
          <cell r="K33">
            <v>0</v>
          </cell>
          <cell r="L33">
            <v>0</v>
          </cell>
          <cell r="M33">
            <v>0</v>
          </cell>
          <cell r="N33">
            <v>3.5280308699999994</v>
          </cell>
          <cell r="O33">
            <v>24.444213885000003</v>
          </cell>
          <cell r="P33">
            <v>132.085155735</v>
          </cell>
          <cell r="Q33">
            <v>168.98187857850002</v>
          </cell>
          <cell r="R33">
            <v>174.86193002850001</v>
          </cell>
          <cell r="T33">
            <v>1030</v>
          </cell>
          <cell r="U33">
            <v>0.48299999999999998</v>
          </cell>
          <cell r="V33">
            <v>0.48299999999999998</v>
          </cell>
          <cell r="W33">
            <v>0.48299999999999998</v>
          </cell>
          <cell r="X33">
            <v>0.48299999999999998</v>
          </cell>
          <cell r="Y33">
            <v>0.48300000000000004</v>
          </cell>
          <cell r="Z33">
            <v>0.48299999999999998</v>
          </cell>
          <cell r="AA33">
            <v>0.48299999999999998</v>
          </cell>
          <cell r="AB33">
            <v>0.48299999999999998</v>
          </cell>
          <cell r="AC33">
            <v>0.4828767358773467</v>
          </cell>
          <cell r="AD33">
            <v>0.48101625860657582</v>
          </cell>
          <cell r="AE33">
            <v>0.48009032424474396</v>
          </cell>
          <cell r="AF33">
            <v>0.47508447111659263</v>
          </cell>
          <cell r="AG33">
            <v>0.46837561848993153</v>
          </cell>
          <cell r="AH33">
            <v>0.46380867905479173</v>
          </cell>
        </row>
        <row r="34">
          <cell r="A34">
            <v>1032</v>
          </cell>
          <cell r="B34" t="str">
            <v>BORGONE SUSA</v>
          </cell>
          <cell r="F34">
            <v>21.669999999999998</v>
          </cell>
          <cell r="G34">
            <v>92.280000000000015</v>
          </cell>
          <cell r="H34">
            <v>145.37000000000003</v>
          </cell>
          <cell r="I34">
            <v>48.900000000000013</v>
          </cell>
          <cell r="J34">
            <v>213.01</v>
          </cell>
          <cell r="K34">
            <v>0</v>
          </cell>
          <cell r="L34">
            <v>0</v>
          </cell>
          <cell r="M34">
            <v>0</v>
          </cell>
          <cell r="N34">
            <v>26.004227534999998</v>
          </cell>
          <cell r="O34">
            <v>136.74119647500004</v>
          </cell>
          <cell r="P34">
            <v>311.18672286000003</v>
          </cell>
          <cell r="Q34">
            <v>369.86723631000007</v>
          </cell>
          <cell r="R34">
            <v>625.48147291500004</v>
          </cell>
          <cell r="T34">
            <v>1031</v>
          </cell>
          <cell r="U34">
            <v>0.48299999999999998</v>
          </cell>
          <cell r="V34">
            <v>0.48299999999999998</v>
          </cell>
          <cell r="W34">
            <v>0.48299999999999998</v>
          </cell>
          <cell r="X34">
            <v>0.48299999999999998</v>
          </cell>
          <cell r="Y34">
            <v>0.48299999999999998</v>
          </cell>
          <cell r="Z34">
            <v>0.48299999999999998</v>
          </cell>
          <cell r="AA34">
            <v>0.48299999999999998</v>
          </cell>
          <cell r="AB34">
            <v>0.48299999999999998</v>
          </cell>
          <cell r="AC34">
            <v>0.48299999999999998</v>
          </cell>
          <cell r="AD34">
            <v>0.48189463468302229</v>
          </cell>
          <cell r="AE34">
            <v>0.4754233755999665</v>
          </cell>
          <cell r="AF34">
            <v>0.44113660795466147</v>
          </cell>
          <cell r="AG34">
            <v>0.4272425566768509</v>
          </cell>
          <cell r="AH34">
            <v>0.42467243632336632</v>
          </cell>
        </row>
        <row r="35">
          <cell r="A35">
            <v>1033</v>
          </cell>
          <cell r="B35" t="str">
            <v>BOSCONERO</v>
          </cell>
          <cell r="C35">
            <v>2.9040000000000004</v>
          </cell>
          <cell r="D35">
            <v>2.66</v>
          </cell>
          <cell r="E35">
            <v>8.64</v>
          </cell>
          <cell r="F35">
            <v>10.98</v>
          </cell>
          <cell r="G35">
            <v>38.949999999999996</v>
          </cell>
          <cell r="H35">
            <v>1080.43</v>
          </cell>
          <cell r="I35">
            <v>357.19900000000001</v>
          </cell>
          <cell r="J35">
            <v>41.206000000000003</v>
          </cell>
          <cell r="K35">
            <v>3.4848304919999999</v>
          </cell>
          <cell r="L35">
            <v>6.6768584220000005</v>
          </cell>
          <cell r="M35">
            <v>17.044949142</v>
          </cell>
          <cell r="N35">
            <v>30.221064432000002</v>
          </cell>
          <cell r="O35">
            <v>76.961473407</v>
          </cell>
          <cell r="P35">
            <v>1373.4888179220002</v>
          </cell>
          <cell r="Q35">
            <v>1802.1313685115001</v>
          </cell>
          <cell r="R35">
            <v>1851.5790011745</v>
          </cell>
          <cell r="T35">
            <v>1032</v>
          </cell>
          <cell r="U35">
            <v>0.48299999999999998</v>
          </cell>
          <cell r="V35">
            <v>0.48300000000000004</v>
          </cell>
          <cell r="W35">
            <v>0.48300000000000004</v>
          </cell>
          <cell r="X35">
            <v>0.48299999999999998</v>
          </cell>
          <cell r="Y35">
            <v>0.48299999999999998</v>
          </cell>
          <cell r="Z35">
            <v>0.48299999999999993</v>
          </cell>
          <cell r="AA35">
            <v>0.48299999999999998</v>
          </cell>
          <cell r="AB35">
            <v>0.48299999999999998</v>
          </cell>
          <cell r="AC35">
            <v>0.48299999999999998</v>
          </cell>
          <cell r="AD35">
            <v>0.48123722124407903</v>
          </cell>
          <cell r="AE35">
            <v>0.47373020281560307</v>
          </cell>
          <cell r="AF35">
            <v>0.46363226053948897</v>
          </cell>
          <cell r="AG35">
            <v>0.45969866601671028</v>
          </cell>
          <cell r="AH35">
            <v>0.44185300806576033</v>
          </cell>
        </row>
        <row r="36">
          <cell r="A36">
            <v>1034</v>
          </cell>
          <cell r="B36" t="str">
            <v>BRANDIZZO</v>
          </cell>
          <cell r="E36">
            <v>8.27</v>
          </cell>
          <cell r="F36">
            <v>11.280000000000001</v>
          </cell>
          <cell r="G36">
            <v>61.316000000000003</v>
          </cell>
          <cell r="H36">
            <v>289.16999999999996</v>
          </cell>
          <cell r="I36">
            <v>85.77000000000001</v>
          </cell>
          <cell r="J36">
            <v>18.600000000000001</v>
          </cell>
          <cell r="K36">
            <v>0</v>
          </cell>
          <cell r="L36">
            <v>0</v>
          </cell>
          <cell r="M36">
            <v>9.9240868350000007</v>
          </cell>
          <cell r="N36">
            <v>23.460205275000003</v>
          </cell>
          <cell r="O36">
            <v>97.040049093000022</v>
          </cell>
          <cell r="P36">
            <v>444.04708537800002</v>
          </cell>
          <cell r="Q36">
            <v>546.97198596300007</v>
          </cell>
          <cell r="R36">
            <v>569.29218126300009</v>
          </cell>
          <cell r="T36">
            <v>1033</v>
          </cell>
          <cell r="U36">
            <v>0.48300000000000004</v>
          </cell>
          <cell r="V36">
            <v>0.48299999999999998</v>
          </cell>
          <cell r="W36">
            <v>0.48299999999999998</v>
          </cell>
          <cell r="X36">
            <v>0.48299999999999998</v>
          </cell>
          <cell r="Y36">
            <v>0.48299999999999998</v>
          </cell>
          <cell r="Z36">
            <v>0.48299999999999998</v>
          </cell>
          <cell r="AA36">
            <v>0.48295863761973373</v>
          </cell>
          <cell r="AB36">
            <v>0.48292488884171952</v>
          </cell>
          <cell r="AC36">
            <v>0.48278139022239058</v>
          </cell>
          <cell r="AD36">
            <v>0.4825431117205487</v>
          </cell>
          <cell r="AE36">
            <v>0.48204648868500671</v>
          </cell>
          <cell r="AF36">
            <v>0.4657940126182411</v>
          </cell>
          <cell r="AG36">
            <v>0.45671264969213654</v>
          </cell>
          <cell r="AH36">
            <v>0.45720087802411574</v>
          </cell>
        </row>
        <row r="37">
          <cell r="A37">
            <v>1035</v>
          </cell>
          <cell r="B37" t="str">
            <v>BRICHERASIO</v>
          </cell>
          <cell r="C37">
            <v>8.9250000000000007</v>
          </cell>
          <cell r="D37">
            <v>2.8000000000000003</v>
          </cell>
          <cell r="E37">
            <v>122.66999999999999</v>
          </cell>
          <cell r="F37">
            <v>89.08</v>
          </cell>
          <cell r="G37">
            <v>252.20600000000002</v>
          </cell>
          <cell r="H37">
            <v>1009.615</v>
          </cell>
          <cell r="I37">
            <v>283.93100000000004</v>
          </cell>
          <cell r="J37">
            <v>10.74</v>
          </cell>
          <cell r="K37">
            <v>10.710093712500003</v>
          </cell>
          <cell r="L37">
            <v>14.070123112500003</v>
          </cell>
          <cell r="M37">
            <v>161.27541114749997</v>
          </cell>
          <cell r="N37">
            <v>268.17234648749996</v>
          </cell>
          <cell r="O37">
            <v>570.82219465050002</v>
          </cell>
          <cell r="P37">
            <v>1782.370795608</v>
          </cell>
          <cell r="Q37">
            <v>2123.0909768834999</v>
          </cell>
          <cell r="R37">
            <v>2135.9790896535001</v>
          </cell>
          <cell r="T37">
            <v>1034</v>
          </cell>
          <cell r="U37">
            <v>0.48299999999999998</v>
          </cell>
          <cell r="V37">
            <v>0.48299999999999993</v>
          </cell>
          <cell r="W37">
            <v>0.48299999999999998</v>
          </cell>
          <cell r="X37">
            <v>0.48299999999999998</v>
          </cell>
          <cell r="Y37">
            <v>0.48299999999999998</v>
          </cell>
          <cell r="Z37">
            <v>0.48299999999999998</v>
          </cell>
          <cell r="AA37">
            <v>0.48300000000000004</v>
          </cell>
          <cell r="AB37">
            <v>0.48299999999999998</v>
          </cell>
          <cell r="AC37">
            <v>0.48281720979915621</v>
          </cell>
          <cell r="AD37">
            <v>0.48250814289089622</v>
          </cell>
          <cell r="AE37">
            <v>0.48109168090077215</v>
          </cell>
          <cell r="AF37">
            <v>0.47440750256082276</v>
          </cell>
          <cell r="AG37">
            <v>0.47263977290732001</v>
          </cell>
          <cell r="AH37">
            <v>0.47177997990893794</v>
          </cell>
        </row>
        <row r="38">
          <cell r="A38">
            <v>1036</v>
          </cell>
          <cell r="B38" t="str">
            <v>BROSSO</v>
          </cell>
          <cell r="G38">
            <v>8.58</v>
          </cell>
          <cell r="H38">
            <v>19.32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10.29609009</v>
          </cell>
          <cell r="P38">
            <v>33.480292950000006</v>
          </cell>
          <cell r="Q38">
            <v>33.480292950000006</v>
          </cell>
          <cell r="R38">
            <v>33.480292950000006</v>
          </cell>
          <cell r="T38">
            <v>1035</v>
          </cell>
          <cell r="U38">
            <v>0.48299999999999998</v>
          </cell>
          <cell r="V38">
            <v>0.48299999999999998</v>
          </cell>
          <cell r="W38">
            <v>0.48299999999999998</v>
          </cell>
          <cell r="X38">
            <v>0.48299999999999998</v>
          </cell>
          <cell r="Y38">
            <v>0.48299999999999998</v>
          </cell>
          <cell r="Z38">
            <v>0.48299999999999998</v>
          </cell>
          <cell r="AA38">
            <v>0.48256176082148949</v>
          </cell>
          <cell r="AB38">
            <v>0.48240678513762764</v>
          </cell>
          <cell r="AC38">
            <v>0.47655997772545955</v>
          </cell>
          <cell r="AD38">
            <v>0.47529781782399694</v>
          </cell>
          <cell r="AE38">
            <v>0.46701371920198503</v>
          </cell>
          <cell r="AF38">
            <v>0.42778588306124421</v>
          </cell>
          <cell r="AG38">
            <v>0.41912997782635447</v>
          </cell>
          <cell r="AH38">
            <v>0.41763955031765532</v>
          </cell>
        </row>
        <row r="39">
          <cell r="A39">
            <v>1037</v>
          </cell>
          <cell r="B39" t="str">
            <v>BROZOLO</v>
          </cell>
          <cell r="D39">
            <v>2.4</v>
          </cell>
          <cell r="E39">
            <v>2.94</v>
          </cell>
          <cell r="F39">
            <v>16.8</v>
          </cell>
          <cell r="H39">
            <v>18.990000000000002</v>
          </cell>
          <cell r="I39">
            <v>23.74</v>
          </cell>
          <cell r="J39">
            <v>20.490000000000002</v>
          </cell>
          <cell r="K39">
            <v>0</v>
          </cell>
          <cell r="L39">
            <v>2.8800252</v>
          </cell>
          <cell r="M39">
            <v>6.4080560699999989</v>
          </cell>
          <cell r="N39">
            <v>26.568232469999998</v>
          </cell>
          <cell r="O39">
            <v>26.568232469999998</v>
          </cell>
          <cell r="P39">
            <v>49.356431865000005</v>
          </cell>
          <cell r="Q39">
            <v>77.844681135000002</v>
          </cell>
          <cell r="R39">
            <v>102.43289628000001</v>
          </cell>
          <cell r="T39">
            <v>1036</v>
          </cell>
          <cell r="U39">
            <v>0.48299999999999998</v>
          </cell>
          <cell r="V39">
            <v>0.48299999999999998</v>
          </cell>
          <cell r="W39">
            <v>0.48299999999999998</v>
          </cell>
          <cell r="X39">
            <v>0.48299999999999998</v>
          </cell>
          <cell r="Y39">
            <v>0.48300000000000004</v>
          </cell>
          <cell r="Z39">
            <v>0.48299999999999998</v>
          </cell>
          <cell r="AA39">
            <v>0.48299999999999998</v>
          </cell>
          <cell r="AB39">
            <v>0.48299999999999998</v>
          </cell>
          <cell r="AC39">
            <v>0.48299999999999998</v>
          </cell>
          <cell r="AD39">
            <v>0.48299999999999998</v>
          </cell>
          <cell r="AE39">
            <v>0.47785955918887069</v>
          </cell>
          <cell r="AF39">
            <v>0.46526521869392412</v>
          </cell>
          <cell r="AG39">
            <v>0.46392819731707741</v>
          </cell>
          <cell r="AH39">
            <v>0.46385034750915677</v>
          </cell>
        </row>
        <row r="40">
          <cell r="A40">
            <v>1038</v>
          </cell>
          <cell r="B40" t="str">
            <v>BRUINO</v>
          </cell>
          <cell r="E40">
            <v>305.65499999999997</v>
          </cell>
          <cell r="F40">
            <v>271.01000000000005</v>
          </cell>
          <cell r="G40">
            <v>407.31500000000005</v>
          </cell>
          <cell r="H40">
            <v>306.71000000000004</v>
          </cell>
          <cell r="I40">
            <v>478.48399999999998</v>
          </cell>
          <cell r="J40">
            <v>213.66899999999998</v>
          </cell>
          <cell r="K40">
            <v>0</v>
          </cell>
          <cell r="L40">
            <v>0</v>
          </cell>
          <cell r="M40">
            <v>366.78920937750001</v>
          </cell>
          <cell r="N40">
            <v>692.00405498250007</v>
          </cell>
          <cell r="O40">
            <v>1180.7863317900001</v>
          </cell>
          <cell r="P40">
            <v>1548.841552245</v>
          </cell>
          <cell r="Q40">
            <v>2123.0273763270002</v>
          </cell>
          <cell r="R40">
            <v>2379.4324198515001</v>
          </cell>
          <cell r="T40">
            <v>1037</v>
          </cell>
          <cell r="U40">
            <v>0.48299999999999998</v>
          </cell>
          <cell r="V40">
            <v>0.48300000000000004</v>
          </cell>
          <cell r="W40">
            <v>0.48299999999999993</v>
          </cell>
          <cell r="X40">
            <v>0.48299999999999993</v>
          </cell>
          <cell r="Y40">
            <v>0.48299999999999993</v>
          </cell>
          <cell r="Z40">
            <v>0.48299999999999998</v>
          </cell>
          <cell r="AA40">
            <v>0.48299999999999998</v>
          </cell>
          <cell r="AB40">
            <v>0.48137493905186912</v>
          </cell>
          <cell r="AC40">
            <v>0.47969585923620545</v>
          </cell>
          <cell r="AD40">
            <v>0.46922569828888938</v>
          </cell>
          <cell r="AE40">
            <v>0.46924720679576237</v>
          </cell>
          <cell r="AF40">
            <v>0.45615065606305877</v>
          </cell>
          <cell r="AG40">
            <v>0.44264540552829462</v>
          </cell>
          <cell r="AH40">
            <v>0.43095618449487344</v>
          </cell>
        </row>
        <row r="41">
          <cell r="A41">
            <v>1039</v>
          </cell>
          <cell r="B41" t="str">
            <v>BRUSASCO</v>
          </cell>
          <cell r="E41">
            <v>4.84</v>
          </cell>
          <cell r="F41">
            <v>8.73</v>
          </cell>
          <cell r="G41">
            <v>28.456</v>
          </cell>
          <cell r="H41">
            <v>50.420000000000009</v>
          </cell>
          <cell r="I41">
            <v>59.4</v>
          </cell>
          <cell r="J41">
            <v>57.76</v>
          </cell>
          <cell r="K41">
            <v>0</v>
          </cell>
          <cell r="L41">
            <v>0</v>
          </cell>
          <cell r="M41">
            <v>5.8080508199999992</v>
          </cell>
          <cell r="N41">
            <v>16.284142485</v>
          </cell>
          <cell r="O41">
            <v>50.431641273000011</v>
          </cell>
          <cell r="P41">
            <v>110.93617068300003</v>
          </cell>
          <cell r="Q41">
            <v>182.21679438300004</v>
          </cell>
          <cell r="R41">
            <v>251.52940086300003</v>
          </cell>
          <cell r="T41">
            <v>1038</v>
          </cell>
          <cell r="U41">
            <v>0.48299999999999998</v>
          </cell>
          <cell r="V41">
            <v>0.48299999999999998</v>
          </cell>
          <cell r="W41">
            <v>0.48299999999999998</v>
          </cell>
          <cell r="X41">
            <v>0.48299999999999998</v>
          </cell>
          <cell r="Y41">
            <v>0.48299999999999998</v>
          </cell>
          <cell r="Z41">
            <v>0.48299999999999998</v>
          </cell>
          <cell r="AA41">
            <v>0.48299999999999998</v>
          </cell>
          <cell r="AB41">
            <v>0.48299999999999993</v>
          </cell>
          <cell r="AC41">
            <v>0.47941704725340251</v>
          </cell>
          <cell r="AD41">
            <v>0.47486190162262248</v>
          </cell>
          <cell r="AE41">
            <v>0.47030108228397999</v>
          </cell>
          <cell r="AF41">
            <v>0.46672146978277368</v>
          </cell>
          <cell r="AG41">
            <v>0.45833081177466201</v>
          </cell>
          <cell r="AH41">
            <v>0.4540059267233626</v>
          </cell>
        </row>
        <row r="42">
          <cell r="A42">
            <v>1040</v>
          </cell>
          <cell r="B42" t="str">
            <v>BRUZOLO</v>
          </cell>
          <cell r="E42">
            <v>51.06</v>
          </cell>
          <cell r="F42">
            <v>4.13</v>
          </cell>
          <cell r="G42">
            <v>5.0199999999999996</v>
          </cell>
          <cell r="H42">
            <v>107.215</v>
          </cell>
          <cell r="I42">
            <v>120.75999999999999</v>
          </cell>
          <cell r="J42">
            <v>2.88</v>
          </cell>
          <cell r="K42">
            <v>0</v>
          </cell>
          <cell r="L42">
            <v>0</v>
          </cell>
          <cell r="M42">
            <v>61.272536130000006</v>
          </cell>
          <cell r="N42">
            <v>66.228579495000005</v>
          </cell>
          <cell r="O42">
            <v>72.252632205000012</v>
          </cell>
          <cell r="P42">
            <v>200.91175796250002</v>
          </cell>
          <cell r="Q42">
            <v>345.82502594250002</v>
          </cell>
          <cell r="R42">
            <v>349.28105618250004</v>
          </cell>
          <cell r="T42">
            <v>1039</v>
          </cell>
          <cell r="U42">
            <v>0.48300000000000004</v>
          </cell>
          <cell r="V42">
            <v>0.48299999999999998</v>
          </cell>
          <cell r="W42">
            <v>0.48299999999999998</v>
          </cell>
          <cell r="X42">
            <v>0.48299999999999998</v>
          </cell>
          <cell r="Y42">
            <v>0.48299999999999998</v>
          </cell>
          <cell r="Z42">
            <v>0.48299999999999998</v>
          </cell>
          <cell r="AA42">
            <v>0.48300000000000004</v>
          </cell>
          <cell r="AB42">
            <v>0.48299999999999993</v>
          </cell>
          <cell r="AC42">
            <v>0.48208502443563228</v>
          </cell>
          <cell r="AD42">
            <v>0.48049097278043862</v>
          </cell>
          <cell r="AE42">
            <v>0.47541472173284616</v>
          </cell>
          <cell r="AF42">
            <v>0.46599129904646919</v>
          </cell>
          <cell r="AG42">
            <v>0.45470432051791865</v>
          </cell>
          <cell r="AH42">
            <v>0.44270425124303908</v>
          </cell>
        </row>
        <row r="43">
          <cell r="A43">
            <v>1041</v>
          </cell>
          <cell r="B43" t="str">
            <v>BURIASCO</v>
          </cell>
          <cell r="D43">
            <v>4.8050000000000006</v>
          </cell>
          <cell r="E43">
            <v>5.24</v>
          </cell>
          <cell r="F43">
            <v>21.32</v>
          </cell>
          <cell r="G43">
            <v>5.5200000000000005</v>
          </cell>
          <cell r="H43">
            <v>151.68</v>
          </cell>
          <cell r="I43">
            <v>382.11</v>
          </cell>
          <cell r="J43">
            <v>68.099999999999994</v>
          </cell>
          <cell r="K43">
            <v>0</v>
          </cell>
          <cell r="L43">
            <v>5.7660504525000009</v>
          </cell>
          <cell r="M43">
            <v>12.054105472500002</v>
          </cell>
          <cell r="N43">
            <v>37.638329332500007</v>
          </cell>
          <cell r="O43">
            <v>44.262387292500009</v>
          </cell>
          <cell r="P43">
            <v>226.2799799325</v>
          </cell>
          <cell r="Q43">
            <v>684.81599208750004</v>
          </cell>
          <cell r="R43">
            <v>766.5367071375</v>
          </cell>
          <cell r="T43">
            <v>1040</v>
          </cell>
          <cell r="U43">
            <v>0.48299999999999998</v>
          </cell>
          <cell r="V43">
            <v>0.48299999999999998</v>
          </cell>
          <cell r="W43">
            <v>0.48299999999999998</v>
          </cell>
          <cell r="X43">
            <v>0.48299999999999993</v>
          </cell>
          <cell r="Y43">
            <v>0.48299999999999993</v>
          </cell>
          <cell r="Z43">
            <v>0.48300000000000004</v>
          </cell>
          <cell r="AA43">
            <v>0.48299999999999998</v>
          </cell>
          <cell r="AB43">
            <v>0.48299999999999998</v>
          </cell>
          <cell r="AC43">
            <v>0.48292288876145906</v>
          </cell>
          <cell r="AD43">
            <v>0.48284450359277592</v>
          </cell>
          <cell r="AE43">
            <v>0.48273665083495759</v>
          </cell>
          <cell r="AF43">
            <v>0.48195173710264394</v>
          </cell>
          <cell r="AG43">
            <v>0.48148989043729568</v>
          </cell>
          <cell r="AH43">
            <v>0.46935499337411479</v>
          </cell>
        </row>
        <row r="44">
          <cell r="A44">
            <v>1042</v>
          </cell>
          <cell r="B44" t="str">
            <v>BUROLO</v>
          </cell>
          <cell r="E44">
            <v>2.6520000000000001</v>
          </cell>
          <cell r="F44">
            <v>7.62</v>
          </cell>
          <cell r="G44">
            <v>46.581999999999994</v>
          </cell>
          <cell r="H44">
            <v>1154.807</v>
          </cell>
          <cell r="I44">
            <v>412.19</v>
          </cell>
          <cell r="J44">
            <v>24.560000000000002</v>
          </cell>
          <cell r="K44">
            <v>0</v>
          </cell>
          <cell r="L44">
            <v>0</v>
          </cell>
          <cell r="M44">
            <v>3.1824278459999999</v>
          </cell>
          <cell r="N44">
            <v>12.326507856000001</v>
          </cell>
          <cell r="O44">
            <v>68.225396966999995</v>
          </cell>
          <cell r="P44">
            <v>1454.0059224404999</v>
          </cell>
          <cell r="Q44">
            <v>1948.6382504355001</v>
          </cell>
          <cell r="R44">
            <v>1978.1105083155001</v>
          </cell>
          <cell r="T44">
            <v>1041</v>
          </cell>
          <cell r="U44">
            <v>0.48299999999999993</v>
          </cell>
          <cell r="V44">
            <v>0.48300000000000004</v>
          </cell>
          <cell r="W44">
            <v>0.48299999999999993</v>
          </cell>
          <cell r="X44">
            <v>0.48299999999999993</v>
          </cell>
          <cell r="Y44">
            <v>0.48299999999999993</v>
          </cell>
          <cell r="Z44">
            <v>0.48299999999999998</v>
          </cell>
          <cell r="AA44">
            <v>0.48299999999999998</v>
          </cell>
          <cell r="AB44">
            <v>0.48277858146219138</v>
          </cell>
          <cell r="AC44">
            <v>0.4824721841464838</v>
          </cell>
          <cell r="AD44">
            <v>0.48124246514814967</v>
          </cell>
          <cell r="AE44">
            <v>0.48108687129686067</v>
          </cell>
          <cell r="AF44">
            <v>0.47362966578672122</v>
          </cell>
          <cell r="AG44">
            <v>0.45620915546970542</v>
          </cell>
          <cell r="AH44">
            <v>0.45661754538958244</v>
          </cell>
        </row>
        <row r="45">
          <cell r="A45">
            <v>1043</v>
          </cell>
          <cell r="B45" t="str">
            <v>BUSANO</v>
          </cell>
          <cell r="E45">
            <v>2.87</v>
          </cell>
          <cell r="G45">
            <v>230.16</v>
          </cell>
          <cell r="H45">
            <v>1031.7249999999999</v>
          </cell>
          <cell r="I45">
            <v>875.58</v>
          </cell>
          <cell r="J45">
            <v>20.28</v>
          </cell>
          <cell r="K45">
            <v>0</v>
          </cell>
          <cell r="L45">
            <v>0</v>
          </cell>
          <cell r="M45">
            <v>3.4440301349999998</v>
          </cell>
          <cell r="N45">
            <v>3.4440301349999998</v>
          </cell>
          <cell r="O45">
            <v>279.63844681499995</v>
          </cell>
          <cell r="P45">
            <v>1517.7192799274999</v>
          </cell>
          <cell r="Q45">
            <v>2568.4244735174998</v>
          </cell>
          <cell r="R45">
            <v>2592.7606864575</v>
          </cell>
          <cell r="T45">
            <v>1042</v>
          </cell>
          <cell r="U45">
            <v>0.48299999999999993</v>
          </cell>
          <cell r="V45">
            <v>0.48299999999999998</v>
          </cell>
          <cell r="W45">
            <v>0.48299999999999998</v>
          </cell>
          <cell r="X45">
            <v>0.48299999999999998</v>
          </cell>
          <cell r="Y45">
            <v>0.48299999999999998</v>
          </cell>
          <cell r="Z45">
            <v>0.48299999999999998</v>
          </cell>
          <cell r="AA45">
            <v>0.48299999999999998</v>
          </cell>
          <cell r="AB45">
            <v>0.48299999999999998</v>
          </cell>
          <cell r="AC45">
            <v>0.48289107909256485</v>
          </cell>
          <cell r="AD45">
            <v>0.48255148703361173</v>
          </cell>
          <cell r="AE45">
            <v>0.48051501181340839</v>
          </cell>
          <cell r="AF45">
            <v>0.43434482123711932</v>
          </cell>
          <cell r="AG45">
            <v>0.41213741829802919</v>
          </cell>
          <cell r="AH45">
            <v>0.40997640891088616</v>
          </cell>
        </row>
        <row r="46">
          <cell r="A46">
            <v>1044</v>
          </cell>
          <cell r="B46" t="str">
            <v>BUSSOLENO</v>
          </cell>
          <cell r="D46">
            <v>10.256</v>
          </cell>
          <cell r="E46">
            <v>14.900000000000002</v>
          </cell>
          <cell r="F46">
            <v>31.435000000000006</v>
          </cell>
          <cell r="G46">
            <v>27.03</v>
          </cell>
          <cell r="H46">
            <v>176.87</v>
          </cell>
          <cell r="I46">
            <v>492.29399999999987</v>
          </cell>
          <cell r="J46">
            <v>31.279999999999998</v>
          </cell>
          <cell r="K46">
            <v>0</v>
          </cell>
          <cell r="L46">
            <v>12.307307688000002</v>
          </cell>
          <cell r="M46">
            <v>30.187464138000003</v>
          </cell>
          <cell r="N46">
            <v>67.909794205500006</v>
          </cell>
          <cell r="O46">
            <v>100.34607802050002</v>
          </cell>
          <cell r="P46">
            <v>312.59193515550004</v>
          </cell>
          <cell r="Q46">
            <v>903.34990424249986</v>
          </cell>
          <cell r="R46">
            <v>940.88623268249989</v>
          </cell>
          <cell r="T46">
            <v>1043</v>
          </cell>
          <cell r="U46">
            <v>0.48299999999999998</v>
          </cell>
          <cell r="V46">
            <v>0.48299999999999998</v>
          </cell>
          <cell r="W46">
            <v>0.48299999999999998</v>
          </cell>
          <cell r="X46">
            <v>0.48299999999999993</v>
          </cell>
          <cell r="Y46">
            <v>0.48300000000000004</v>
          </cell>
          <cell r="Z46">
            <v>0.48299999999999998</v>
          </cell>
          <cell r="AA46">
            <v>0.48299999999999998</v>
          </cell>
          <cell r="AB46">
            <v>0.48299999999999998</v>
          </cell>
          <cell r="AC46">
            <v>0.48298302407506827</v>
          </cell>
          <cell r="AD46">
            <v>0.48298295898968241</v>
          </cell>
          <cell r="AE46">
            <v>0.48168317490646051</v>
          </cell>
          <cell r="AF46">
            <v>0.47716660319376991</v>
          </cell>
          <cell r="AG46">
            <v>0.47083262531548642</v>
          </cell>
          <cell r="AH46">
            <v>0.47061847605499108</v>
          </cell>
        </row>
        <row r="47">
          <cell r="A47">
            <v>1045</v>
          </cell>
          <cell r="B47" t="str">
            <v>BUTTIGLIERA ALTA</v>
          </cell>
          <cell r="D47">
            <v>2.7170000000000001</v>
          </cell>
          <cell r="E47">
            <v>2.87</v>
          </cell>
          <cell r="F47">
            <v>11.98</v>
          </cell>
          <cell r="G47">
            <v>291.85500000000002</v>
          </cell>
          <cell r="H47">
            <v>349.08600000000007</v>
          </cell>
          <cell r="I47">
            <v>149.535</v>
          </cell>
          <cell r="J47">
            <v>26.992999999999999</v>
          </cell>
          <cell r="K47">
            <v>0</v>
          </cell>
          <cell r="L47">
            <v>3.2604285284999999</v>
          </cell>
          <cell r="M47">
            <v>6.7044586634999996</v>
          </cell>
          <cell r="N47">
            <v>21.080584453499998</v>
          </cell>
          <cell r="O47">
            <v>371.30964893100008</v>
          </cell>
          <cell r="P47">
            <v>790.21651433400018</v>
          </cell>
          <cell r="Q47">
            <v>969.66008445150021</v>
          </cell>
          <cell r="R47">
            <v>1002.0519678780003</v>
          </cell>
          <cell r="T47">
            <v>1044</v>
          </cell>
          <cell r="U47">
            <v>0.48299999999999998</v>
          </cell>
          <cell r="V47">
            <v>0.48299999999999998</v>
          </cell>
          <cell r="W47">
            <v>0.48299999999999998</v>
          </cell>
          <cell r="X47">
            <v>0.48299999999999998</v>
          </cell>
          <cell r="Y47">
            <v>0.48299999999999998</v>
          </cell>
          <cell r="Z47">
            <v>0.48299999999999998</v>
          </cell>
          <cell r="AA47">
            <v>0.48299999999999998</v>
          </cell>
          <cell r="AB47">
            <v>0.48248661977603385</v>
          </cell>
          <cell r="AC47">
            <v>0.48175277203341671</v>
          </cell>
          <cell r="AD47">
            <v>0.48228715291020768</v>
          </cell>
          <cell r="AE47">
            <v>0.48190594888840638</v>
          </cell>
          <cell r="AF47">
            <v>0.47959850328642878</v>
          </cell>
          <cell r="AG47">
            <v>0.47482473946954235</v>
          </cell>
          <cell r="AH47">
            <v>0.47191655215992073</v>
          </cell>
        </row>
        <row r="48">
          <cell r="A48">
            <v>1046</v>
          </cell>
          <cell r="B48" t="str">
            <v>CAFASSE</v>
          </cell>
          <cell r="D48">
            <v>2.88</v>
          </cell>
          <cell r="E48">
            <v>4</v>
          </cell>
          <cell r="F48">
            <v>10.52</v>
          </cell>
          <cell r="G48">
            <v>2.7</v>
          </cell>
          <cell r="H48">
            <v>221.52500000000001</v>
          </cell>
          <cell r="I48">
            <v>398.62</v>
          </cell>
          <cell r="J48">
            <v>16.844999999999999</v>
          </cell>
          <cell r="K48">
            <v>0</v>
          </cell>
          <cell r="L48">
            <v>3.45603024</v>
          </cell>
          <cell r="M48">
            <v>8.25607224</v>
          </cell>
          <cell r="N48">
            <v>20.880182699999999</v>
          </cell>
          <cell r="O48">
            <v>24.120211049999998</v>
          </cell>
          <cell r="P48">
            <v>289.95253706250003</v>
          </cell>
          <cell r="Q48">
            <v>768.30072257250004</v>
          </cell>
          <cell r="R48">
            <v>788.51489944500008</v>
          </cell>
          <cell r="T48">
            <v>1045</v>
          </cell>
          <cell r="U48">
            <v>0.48300000000000004</v>
          </cell>
          <cell r="V48">
            <v>0.48299999999999998</v>
          </cell>
          <cell r="W48">
            <v>0.48299999999999998</v>
          </cell>
          <cell r="X48">
            <v>0.48299999999999998</v>
          </cell>
          <cell r="Y48">
            <v>0.48299999999999998</v>
          </cell>
          <cell r="Z48">
            <v>0.48299999999999998</v>
          </cell>
          <cell r="AA48">
            <v>0.48299999999999998</v>
          </cell>
          <cell r="AB48">
            <v>0.48298087458125738</v>
          </cell>
          <cell r="AC48">
            <v>0.48295423620195654</v>
          </cell>
          <cell r="AD48">
            <v>0.48283608812732204</v>
          </cell>
          <cell r="AE48">
            <v>0.4793680415379285</v>
          </cell>
          <cell r="AF48">
            <v>0.47496997372924421</v>
          </cell>
          <cell r="AG48">
            <v>0.47375292968420218</v>
          </cell>
          <cell r="AH48">
            <v>0.47241364930106322</v>
          </cell>
        </row>
        <row r="49">
          <cell r="A49">
            <v>1047</v>
          </cell>
          <cell r="B49" t="str">
            <v>CALUSO</v>
          </cell>
          <cell r="D49">
            <v>2.88</v>
          </cell>
          <cell r="E49">
            <v>39.649999999999991</v>
          </cell>
          <cell r="F49">
            <v>65.820000000000007</v>
          </cell>
          <cell r="G49">
            <v>88.625</v>
          </cell>
          <cell r="H49">
            <v>690.72100000000012</v>
          </cell>
          <cell r="I49">
            <v>1707.8120000000006</v>
          </cell>
          <cell r="J49">
            <v>83.86</v>
          </cell>
          <cell r="K49">
            <v>0</v>
          </cell>
          <cell r="L49">
            <v>3.45603024</v>
          </cell>
          <cell r="M49">
            <v>51.036446564999991</v>
          </cell>
          <cell r="N49">
            <v>130.02113767500001</v>
          </cell>
          <cell r="O49">
            <v>236.3720682375</v>
          </cell>
          <cell r="P49">
            <v>1065.2445208080001</v>
          </cell>
          <cell r="Q49">
            <v>3114.6368528340008</v>
          </cell>
          <cell r="R49">
            <v>3215.2697333640008</v>
          </cell>
          <cell r="T49">
            <v>1046</v>
          </cell>
          <cell r="U49">
            <v>0.48299999999999998</v>
          </cell>
          <cell r="V49">
            <v>0.48299999999999998</v>
          </cell>
          <cell r="W49">
            <v>0.48299999999999998</v>
          </cell>
          <cell r="X49">
            <v>0.48299999999999998</v>
          </cell>
          <cell r="Y49">
            <v>0.48299999999999998</v>
          </cell>
          <cell r="Z49">
            <v>0.48299999999999998</v>
          </cell>
          <cell r="AA49">
            <v>0.48299999999999998</v>
          </cell>
          <cell r="AB49">
            <v>0.48287646073076379</v>
          </cell>
          <cell r="AC49">
            <v>0.48269414531692417</v>
          </cell>
          <cell r="AD49">
            <v>0.48216789144359051</v>
          </cell>
          <cell r="AE49">
            <v>0.48206744983890182</v>
          </cell>
          <cell r="AF49">
            <v>0.47148423977940035</v>
          </cell>
          <cell r="AG49">
            <v>0.45282298819764771</v>
          </cell>
          <cell r="AH49">
            <v>0.4499707661971809</v>
          </cell>
        </row>
        <row r="50">
          <cell r="A50">
            <v>1048</v>
          </cell>
          <cell r="B50" t="str">
            <v>CAMBIANO</v>
          </cell>
          <cell r="E50">
            <v>31.47</v>
          </cell>
          <cell r="F50">
            <v>250.52</v>
          </cell>
          <cell r="G50">
            <v>470.40000000000009</v>
          </cell>
          <cell r="H50">
            <v>1039.69</v>
          </cell>
          <cell r="I50">
            <v>400.92</v>
          </cell>
          <cell r="J50">
            <v>114.91</v>
          </cell>
          <cell r="K50">
            <v>0</v>
          </cell>
          <cell r="L50">
            <v>0</v>
          </cell>
          <cell r="M50">
            <v>37.764330434999998</v>
          </cell>
          <cell r="N50">
            <v>338.39096089499998</v>
          </cell>
          <cell r="O50">
            <v>902.87590009500013</v>
          </cell>
          <cell r="P50">
            <v>2150.5148168400001</v>
          </cell>
          <cell r="Q50">
            <v>2631.6230265000004</v>
          </cell>
          <cell r="R50">
            <v>2769.5162330550002</v>
          </cell>
          <cell r="T50">
            <v>1047</v>
          </cell>
          <cell r="U50">
            <v>0.48299999999999998</v>
          </cell>
          <cell r="V50">
            <v>0.48299999999999998</v>
          </cell>
          <cell r="W50">
            <v>0.48299999999999998</v>
          </cell>
          <cell r="X50">
            <v>0.48299999999999998</v>
          </cell>
          <cell r="Y50">
            <v>0.48299999999999998</v>
          </cell>
          <cell r="Z50">
            <v>0.48299999999999998</v>
          </cell>
          <cell r="AA50">
            <v>0.48299999999999993</v>
          </cell>
          <cell r="AB50">
            <v>0.48293454898816185</v>
          </cell>
          <cell r="AC50">
            <v>0.48206481778180232</v>
          </cell>
          <cell r="AD50">
            <v>0.48084367249446475</v>
          </cell>
          <cell r="AE50">
            <v>0.4788108704549367</v>
          </cell>
          <cell r="AF50">
            <v>0.46391296885846495</v>
          </cell>
          <cell r="AG50">
            <v>0.42851360244622855</v>
          </cell>
          <cell r="AH50">
            <v>0.42839749529033366</v>
          </cell>
        </row>
        <row r="51">
          <cell r="A51">
            <v>1049</v>
          </cell>
          <cell r="B51" t="str">
            <v>CAMPIGLIONE-FENILE</v>
          </cell>
          <cell r="C51">
            <v>9.07</v>
          </cell>
          <cell r="E51">
            <v>6.3</v>
          </cell>
          <cell r="F51">
            <v>2.94</v>
          </cell>
          <cell r="G51">
            <v>392.7</v>
          </cell>
          <cell r="H51">
            <v>465.45999999999992</v>
          </cell>
          <cell r="I51">
            <v>360.96</v>
          </cell>
          <cell r="J51">
            <v>78.38</v>
          </cell>
          <cell r="K51">
            <v>10.884095235</v>
          </cell>
          <cell r="L51">
            <v>10.884095235</v>
          </cell>
          <cell r="M51">
            <v>18.444161385000001</v>
          </cell>
          <cell r="N51">
            <v>21.972192255</v>
          </cell>
          <cell r="O51">
            <v>493.21631560499998</v>
          </cell>
          <cell r="P51">
            <v>1051.773202935</v>
          </cell>
          <cell r="Q51">
            <v>1484.9289930150001</v>
          </cell>
          <cell r="R51">
            <v>1578.9858160050001</v>
          </cell>
          <cell r="T51">
            <v>1048</v>
          </cell>
          <cell r="U51">
            <v>0.48299999999999998</v>
          </cell>
          <cell r="V51">
            <v>0.48299999999999998</v>
          </cell>
          <cell r="W51">
            <v>0.48299999999999998</v>
          </cell>
          <cell r="X51">
            <v>0.48300000000000004</v>
          </cell>
          <cell r="Y51">
            <v>0.48299999999999998</v>
          </cell>
          <cell r="Z51">
            <v>0.48299999999999998</v>
          </cell>
          <cell r="AA51">
            <v>0.48299999999999998</v>
          </cell>
          <cell r="AB51">
            <v>0.48299999999999993</v>
          </cell>
          <cell r="AC51">
            <v>0.48255436983539951</v>
          </cell>
          <cell r="AD51">
            <v>0.47888896871240288</v>
          </cell>
          <cell r="AE51">
            <v>0.47159307406851425</v>
          </cell>
          <cell r="AF51">
            <v>0.45687826515107299</v>
          </cell>
          <cell r="AG51">
            <v>0.44929284694929422</v>
          </cell>
          <cell r="AH51">
            <v>0.4387913601971784</v>
          </cell>
        </row>
        <row r="52">
          <cell r="A52">
            <v>1050</v>
          </cell>
          <cell r="B52" t="str">
            <v>CANDIA CANAVESE</v>
          </cell>
          <cell r="E52">
            <v>2.04</v>
          </cell>
          <cell r="G52">
            <v>11.03</v>
          </cell>
          <cell r="H52">
            <v>58.660000000000004</v>
          </cell>
          <cell r="I52">
            <v>17.560000000000002</v>
          </cell>
          <cell r="J52">
            <v>5.04</v>
          </cell>
          <cell r="K52">
            <v>0</v>
          </cell>
          <cell r="L52">
            <v>0</v>
          </cell>
          <cell r="M52">
            <v>2.4480214199999999</v>
          </cell>
          <cell r="N52">
            <v>2.4480214199999999</v>
          </cell>
          <cell r="O52">
            <v>15.684137235</v>
          </cell>
          <cell r="P52">
            <v>86.076753165</v>
          </cell>
          <cell r="Q52">
            <v>107.148937545</v>
          </cell>
          <cell r="R52">
            <v>113.196990465</v>
          </cell>
          <cell r="T52">
            <v>1049</v>
          </cell>
          <cell r="U52">
            <v>0.48299999999999993</v>
          </cell>
          <cell r="V52">
            <v>0.48299999999999998</v>
          </cell>
          <cell r="W52">
            <v>0.48299999999999998</v>
          </cell>
          <cell r="X52">
            <v>0.48299999999999998</v>
          </cell>
          <cell r="Y52">
            <v>0.48299999999999998</v>
          </cell>
          <cell r="Z52">
            <v>0.48299999999999998</v>
          </cell>
          <cell r="AA52">
            <v>0.4824585975284752</v>
          </cell>
          <cell r="AB52">
            <v>0.48249659887019963</v>
          </cell>
          <cell r="AC52">
            <v>0.48209817056854548</v>
          </cell>
          <cell r="AD52">
            <v>0.48149922365160591</v>
          </cell>
          <cell r="AE52">
            <v>0.44835553030376585</v>
          </cell>
          <cell r="AF52">
            <v>0.41759095764733295</v>
          </cell>
          <cell r="AG52">
            <v>0.38549883651432187</v>
          </cell>
          <cell r="AH52">
            <v>0.37915026187035494</v>
          </cell>
        </row>
        <row r="53">
          <cell r="A53">
            <v>1051</v>
          </cell>
          <cell r="B53" t="str">
            <v>CANDIOLO</v>
          </cell>
          <cell r="D53">
            <v>3.15</v>
          </cell>
          <cell r="E53">
            <v>64.55</v>
          </cell>
          <cell r="F53">
            <v>40.752000000000002</v>
          </cell>
          <cell r="G53">
            <v>47.96</v>
          </cell>
          <cell r="H53">
            <v>1073.75</v>
          </cell>
          <cell r="I53">
            <v>905.22</v>
          </cell>
          <cell r="J53">
            <v>314.95500000000004</v>
          </cell>
          <cell r="K53">
            <v>0</v>
          </cell>
          <cell r="L53">
            <v>3.7800330750000004</v>
          </cell>
          <cell r="M53">
            <v>81.240710850000013</v>
          </cell>
          <cell r="N53">
            <v>130.14353874600002</v>
          </cell>
          <cell r="O53">
            <v>187.69604232600003</v>
          </cell>
          <cell r="P53">
            <v>1476.2073167010001</v>
          </cell>
          <cell r="Q53">
            <v>2562.4808215110002</v>
          </cell>
          <cell r="R53">
            <v>2940.4301285385004</v>
          </cell>
          <cell r="T53">
            <v>1050</v>
          </cell>
          <cell r="U53">
            <v>0.48299999999999998</v>
          </cell>
          <cell r="V53">
            <v>0.48299999999999998</v>
          </cell>
          <cell r="W53">
            <v>0.48299999999999998</v>
          </cell>
          <cell r="X53">
            <v>0.48299999999999998</v>
          </cell>
          <cell r="Y53">
            <v>0.48299999999999998</v>
          </cell>
          <cell r="Z53">
            <v>0.48299999999999998</v>
          </cell>
          <cell r="AA53">
            <v>0.48299999999999998</v>
          </cell>
          <cell r="AB53">
            <v>0.48299999999999993</v>
          </cell>
          <cell r="AC53">
            <v>0.48261343820446029</v>
          </cell>
          <cell r="AD53">
            <v>0.48259086729148981</v>
          </cell>
          <cell r="AE53">
            <v>0.48044605046227856</v>
          </cell>
          <cell r="AF53">
            <v>0.46887189002735735</v>
          </cell>
          <cell r="AG53">
            <v>0.46621488629120467</v>
          </cell>
          <cell r="AH53">
            <v>0.46480348307086949</v>
          </cell>
        </row>
        <row r="54">
          <cell r="A54">
            <v>1052</v>
          </cell>
          <cell r="B54" t="str">
            <v>CANISCHIO</v>
          </cell>
          <cell r="D54">
            <v>2.5500000000000003</v>
          </cell>
          <cell r="E54">
            <v>7.73</v>
          </cell>
          <cell r="H54">
            <v>54.72</v>
          </cell>
          <cell r="I54">
            <v>2.15</v>
          </cell>
          <cell r="J54">
            <v>5.76</v>
          </cell>
          <cell r="K54">
            <v>0</v>
          </cell>
          <cell r="L54">
            <v>3.0600267750000003</v>
          </cell>
          <cell r="M54">
            <v>12.336107940000002</v>
          </cell>
          <cell r="N54">
            <v>12.336107940000002</v>
          </cell>
          <cell r="O54">
            <v>12.336107940000002</v>
          </cell>
          <cell r="P54">
            <v>78.000682499999996</v>
          </cell>
          <cell r="Q54">
            <v>80.580705074999997</v>
          </cell>
          <cell r="R54">
            <v>87.492765554999991</v>
          </cell>
          <cell r="T54">
            <v>1051</v>
          </cell>
          <cell r="U54">
            <v>0.48299999999999998</v>
          </cell>
          <cell r="V54">
            <v>0.48299999999999998</v>
          </cell>
          <cell r="W54">
            <v>0.48300000000000004</v>
          </cell>
          <cell r="X54">
            <v>0.48299999999999998</v>
          </cell>
          <cell r="Y54">
            <v>0.48299999999999998</v>
          </cell>
          <cell r="Z54">
            <v>0.48300000000000004</v>
          </cell>
          <cell r="AA54">
            <v>0.48299999999999998</v>
          </cell>
          <cell r="AB54">
            <v>0.48293827735039802</v>
          </cell>
          <cell r="AC54">
            <v>0.48168285847966552</v>
          </cell>
          <cell r="AD54">
            <v>0.4808295153764966</v>
          </cell>
          <cell r="AE54">
            <v>0.47999087068224322</v>
          </cell>
          <cell r="AF54">
            <v>0.46040989450013303</v>
          </cell>
          <cell r="AG54">
            <v>0.44565052389348342</v>
          </cell>
          <cell r="AH54">
            <v>0.43809607812648838</v>
          </cell>
        </row>
        <row r="55">
          <cell r="A55">
            <v>1053</v>
          </cell>
          <cell r="B55" t="str">
            <v>CANTALUPA</v>
          </cell>
          <cell r="C55">
            <v>4.6500000000000004</v>
          </cell>
          <cell r="D55">
            <v>7.2050000000000001</v>
          </cell>
          <cell r="E55">
            <v>27.47</v>
          </cell>
          <cell r="F55">
            <v>14.079999999999998</v>
          </cell>
          <cell r="G55">
            <v>33.504999999999995</v>
          </cell>
          <cell r="H55">
            <v>102.21599999999999</v>
          </cell>
          <cell r="I55">
            <v>125.63999999999999</v>
          </cell>
          <cell r="J55">
            <v>35.231000000000002</v>
          </cell>
          <cell r="K55">
            <v>5.5800488250000004</v>
          </cell>
          <cell r="L55">
            <v>14.226124477500001</v>
          </cell>
          <cell r="M55">
            <v>47.190412912499994</v>
          </cell>
          <cell r="N55">
            <v>64.086560752499992</v>
          </cell>
          <cell r="O55">
            <v>104.29291255499999</v>
          </cell>
          <cell r="P55">
            <v>226.95318582299996</v>
          </cell>
          <cell r="Q55">
            <v>377.72250504299996</v>
          </cell>
          <cell r="R55">
            <v>420.00007496849997</v>
          </cell>
          <cell r="T55">
            <v>1052</v>
          </cell>
          <cell r="U55">
            <v>0.48299999999999998</v>
          </cell>
          <cell r="V55">
            <v>0.48299999999999998</v>
          </cell>
          <cell r="W55">
            <v>0.48299999999999998</v>
          </cell>
          <cell r="X55">
            <v>0.48299999999999993</v>
          </cell>
          <cell r="Y55">
            <v>0.48299999999999998</v>
          </cell>
          <cell r="Z55">
            <v>0.48299999999999998</v>
          </cell>
          <cell r="AA55">
            <v>0.48299999999999998</v>
          </cell>
          <cell r="AB55">
            <v>0.47995886227916662</v>
          </cell>
          <cell r="AC55">
            <v>0.4709795835358746</v>
          </cell>
          <cell r="AD55">
            <v>0.47030628676818786</v>
          </cell>
          <cell r="AE55">
            <v>0.47047808551525433</v>
          </cell>
          <cell r="AF55">
            <v>0.40245644232187638</v>
          </cell>
          <cell r="AG55">
            <v>0.39483830150107485</v>
          </cell>
          <cell r="AH55">
            <v>0.38859473640727693</v>
          </cell>
        </row>
        <row r="56">
          <cell r="A56">
            <v>1054</v>
          </cell>
          <cell r="B56" t="str">
            <v>CANTOIRA</v>
          </cell>
          <cell r="D56">
            <v>3.1500000000000004</v>
          </cell>
          <cell r="E56">
            <v>1.085</v>
          </cell>
          <cell r="F56">
            <v>6.92</v>
          </cell>
          <cell r="G56">
            <v>33.930000000000007</v>
          </cell>
          <cell r="H56">
            <v>8.4600000000000009</v>
          </cell>
          <cell r="J56">
            <v>5</v>
          </cell>
          <cell r="K56">
            <v>0</v>
          </cell>
          <cell r="L56">
            <v>3.7800330750000009</v>
          </cell>
          <cell r="M56">
            <v>5.0820444675000012</v>
          </cell>
          <cell r="N56">
            <v>13.386117127500002</v>
          </cell>
          <cell r="O56">
            <v>54.102473392500009</v>
          </cell>
          <cell r="P56">
            <v>64.254562222500013</v>
          </cell>
          <cell r="Q56">
            <v>64.254562222500013</v>
          </cell>
          <cell r="R56">
            <v>70.254614722500008</v>
          </cell>
          <cell r="T56">
            <v>1053</v>
          </cell>
          <cell r="U56">
            <v>0.48300000000000004</v>
          </cell>
          <cell r="V56">
            <v>0.48299999999999998</v>
          </cell>
          <cell r="W56">
            <v>0.48299999999999998</v>
          </cell>
          <cell r="X56">
            <v>0.48299999999999998</v>
          </cell>
          <cell r="Y56">
            <v>0.48299999999999998</v>
          </cell>
          <cell r="Z56">
            <v>0.48299999999999998</v>
          </cell>
          <cell r="AA56">
            <v>0.48229334987349887</v>
          </cell>
          <cell r="AB56">
            <v>0.48121480433290914</v>
          </cell>
          <cell r="AC56">
            <v>0.47730259515932716</v>
          </cell>
          <cell r="AD56">
            <v>0.475543983556037</v>
          </cell>
          <cell r="AE56">
            <v>0.47106933453553906</v>
          </cell>
          <cell r="AF56">
            <v>0.45571898580617082</v>
          </cell>
          <cell r="AG56">
            <v>0.43772828905814304</v>
          </cell>
          <cell r="AH56">
            <v>0.43360921951094089</v>
          </cell>
        </row>
        <row r="57">
          <cell r="A57">
            <v>1055</v>
          </cell>
          <cell r="B57" t="str">
            <v>CAPRIE</v>
          </cell>
          <cell r="E57">
            <v>2.94</v>
          </cell>
          <cell r="F57">
            <v>41.424999999999997</v>
          </cell>
          <cell r="G57">
            <v>11.797000000000001</v>
          </cell>
          <cell r="H57">
            <v>38.619999999999997</v>
          </cell>
          <cell r="I57">
            <v>210.24999999999997</v>
          </cell>
          <cell r="J57">
            <v>5.82</v>
          </cell>
          <cell r="K57">
            <v>0</v>
          </cell>
          <cell r="L57">
            <v>0</v>
          </cell>
          <cell r="M57">
            <v>3.5280308699999994</v>
          </cell>
          <cell r="N57">
            <v>53.238465832499998</v>
          </cell>
          <cell r="O57">
            <v>67.394989701</v>
          </cell>
          <cell r="P57">
            <v>113.73939521099999</v>
          </cell>
          <cell r="Q57">
            <v>366.04160283599992</v>
          </cell>
          <cell r="R57">
            <v>373.02566394599995</v>
          </cell>
          <cell r="T57">
            <v>1054</v>
          </cell>
          <cell r="U57">
            <v>0.48299999999999993</v>
          </cell>
          <cell r="V57">
            <v>0.48299999999999998</v>
          </cell>
          <cell r="W57">
            <v>0.48300000000000004</v>
          </cell>
          <cell r="X57">
            <v>0.48300000000000004</v>
          </cell>
          <cell r="Y57">
            <v>0.48300000000000004</v>
          </cell>
          <cell r="Z57">
            <v>0.48299999999999998</v>
          </cell>
          <cell r="AA57">
            <v>0.48299999999999998</v>
          </cell>
          <cell r="AB57">
            <v>0.48200720175354811</v>
          </cell>
          <cell r="AC57">
            <v>0.4816734432329649</v>
          </cell>
          <cell r="AD57">
            <v>0.4794352437976705</v>
          </cell>
          <cell r="AE57">
            <v>0.468548769891521</v>
          </cell>
          <cell r="AF57">
            <v>0.46554428417764104</v>
          </cell>
          <cell r="AG57">
            <v>0.46580816769555561</v>
          </cell>
          <cell r="AH57">
            <v>0.46377347044883599</v>
          </cell>
        </row>
        <row r="58">
          <cell r="A58">
            <v>1056</v>
          </cell>
          <cell r="B58" t="str">
            <v>CARAVINO</v>
          </cell>
          <cell r="F58">
            <v>1.4000000000000001</v>
          </cell>
          <cell r="G58">
            <v>3.8520000000000003</v>
          </cell>
          <cell r="I58">
            <v>99.765000000000001</v>
          </cell>
          <cell r="J58">
            <v>6.8369999999999997</v>
          </cell>
          <cell r="K58">
            <v>0</v>
          </cell>
          <cell r="L58">
            <v>0</v>
          </cell>
          <cell r="M58">
            <v>0</v>
          </cell>
          <cell r="N58">
            <v>1.6800147000000001</v>
          </cell>
          <cell r="O58">
            <v>6.3024551460000007</v>
          </cell>
          <cell r="P58">
            <v>6.3024551460000007</v>
          </cell>
          <cell r="Q58">
            <v>126.0215026785</v>
          </cell>
          <cell r="R58">
            <v>134.22597446700001</v>
          </cell>
          <cell r="T58">
            <v>1055</v>
          </cell>
          <cell r="U58">
            <v>0.48299999999999998</v>
          </cell>
          <cell r="V58">
            <v>0.48299999999999998</v>
          </cell>
          <cell r="W58">
            <v>0.48299999999999998</v>
          </cell>
          <cell r="X58">
            <v>0.48299999999999998</v>
          </cell>
          <cell r="Y58">
            <v>0.48299999999999998</v>
          </cell>
          <cell r="Z58">
            <v>0.48299999999999998</v>
          </cell>
          <cell r="AA58">
            <v>0.48299999999999998</v>
          </cell>
          <cell r="AB58">
            <v>0.48300000000000004</v>
          </cell>
          <cell r="AC58">
            <v>0.48273528925199327</v>
          </cell>
          <cell r="AD58">
            <v>0.47876119457898608</v>
          </cell>
          <cell r="AE58">
            <v>0.47793039287920608</v>
          </cell>
          <cell r="AF58">
            <v>0.47473681698724035</v>
          </cell>
          <cell r="AG58">
            <v>0.4564412298751247</v>
          </cell>
          <cell r="AH58">
            <v>0.45485168518533681</v>
          </cell>
        </row>
        <row r="59">
          <cell r="A59">
            <v>1057</v>
          </cell>
          <cell r="B59" t="str">
            <v>CAREMA</v>
          </cell>
          <cell r="G59">
            <v>6.8</v>
          </cell>
          <cell r="H59">
            <v>14.850000000000001</v>
          </cell>
          <cell r="I59">
            <v>25.2</v>
          </cell>
          <cell r="J59">
            <v>28.560000000000002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8.1600713999999996</v>
          </cell>
          <cell r="P59">
            <v>25.980227325000001</v>
          </cell>
          <cell r="Q59">
            <v>56.220491925000005</v>
          </cell>
          <cell r="R59">
            <v>90.49279180500001</v>
          </cell>
          <cell r="T59">
            <v>1056</v>
          </cell>
          <cell r="U59">
            <v>0.48299999999999998</v>
          </cell>
          <cell r="V59">
            <v>0.48299999999999998</v>
          </cell>
          <cell r="W59">
            <v>0.48300000000000004</v>
          </cell>
          <cell r="X59">
            <v>0.48299999999999998</v>
          </cell>
          <cell r="Y59">
            <v>0.48299999999999998</v>
          </cell>
          <cell r="Z59">
            <v>0.48299999999999998</v>
          </cell>
          <cell r="AA59">
            <v>0.48299999999999998</v>
          </cell>
          <cell r="AB59">
            <v>0.48300000000000004</v>
          </cell>
          <cell r="AC59">
            <v>0.48299999999999998</v>
          </cell>
          <cell r="AD59">
            <v>0.48257615893999922</v>
          </cell>
          <cell r="AE59">
            <v>0.48150217246007887</v>
          </cell>
          <cell r="AF59">
            <v>0.48143220167193557</v>
          </cell>
          <cell r="AG59">
            <v>0.45146248283384283</v>
          </cell>
          <cell r="AH59">
            <v>0.44889711891897355</v>
          </cell>
        </row>
        <row r="60">
          <cell r="A60">
            <v>1058</v>
          </cell>
          <cell r="B60" t="str">
            <v>CARIGNANO</v>
          </cell>
          <cell r="C60">
            <v>5.1000000000000005</v>
          </cell>
          <cell r="D60">
            <v>19.95</v>
          </cell>
          <cell r="E60">
            <v>57.237000000000002</v>
          </cell>
          <cell r="F60">
            <v>59.007000000000005</v>
          </cell>
          <cell r="G60">
            <v>285.08500000000004</v>
          </cell>
          <cell r="H60">
            <v>328.82000000000005</v>
          </cell>
          <cell r="I60">
            <v>154.69999999999999</v>
          </cell>
          <cell r="J60">
            <v>207.965</v>
          </cell>
          <cell r="K60">
            <v>6.1200535500000006</v>
          </cell>
          <cell r="L60">
            <v>30.060263025000001</v>
          </cell>
          <cell r="M60">
            <v>98.745264013500005</v>
          </cell>
          <cell r="N60">
            <v>169.55428358699999</v>
          </cell>
          <cell r="O60">
            <v>511.65927697950002</v>
          </cell>
          <cell r="P60">
            <v>906.24672958950009</v>
          </cell>
          <cell r="Q60">
            <v>1091.8883539395001</v>
          </cell>
          <cell r="R60">
            <v>1341.4485375720001</v>
          </cell>
          <cell r="T60">
            <v>1057</v>
          </cell>
          <cell r="U60">
            <v>0.48299999999999998</v>
          </cell>
          <cell r="V60">
            <v>0.48299999999999998</v>
          </cell>
          <cell r="W60">
            <v>0.48299999999999998</v>
          </cell>
          <cell r="X60">
            <v>0.48299999999999998</v>
          </cell>
          <cell r="Y60">
            <v>0.48300000000000004</v>
          </cell>
          <cell r="Z60">
            <v>0.48299999999999998</v>
          </cell>
          <cell r="AA60">
            <v>0.48299999999999998</v>
          </cell>
          <cell r="AB60">
            <v>0.48300000000000004</v>
          </cell>
          <cell r="AC60">
            <v>0.48299999999999998</v>
          </cell>
          <cell r="AD60">
            <v>0.48299999999999998</v>
          </cell>
          <cell r="AE60">
            <v>0.48191230365247489</v>
          </cell>
          <cell r="AF60">
            <v>0.47931472933615371</v>
          </cell>
          <cell r="AG60">
            <v>0.47107549373121876</v>
          </cell>
          <cell r="AH60">
            <v>0.46071595324481085</v>
          </cell>
        </row>
        <row r="61">
          <cell r="A61">
            <v>1059</v>
          </cell>
          <cell r="B61" t="str">
            <v>CARMAGNOLA</v>
          </cell>
          <cell r="D61">
            <v>23.355000000000004</v>
          </cell>
          <cell r="E61">
            <v>204.64999999999995</v>
          </cell>
          <cell r="F61">
            <v>488.37900000000002</v>
          </cell>
          <cell r="G61">
            <v>991.70100000000002</v>
          </cell>
          <cell r="H61">
            <v>8176.0099999999975</v>
          </cell>
          <cell r="I61">
            <v>1635.1650000000006</v>
          </cell>
          <cell r="J61">
            <v>397.6149999999999</v>
          </cell>
          <cell r="K61">
            <v>0</v>
          </cell>
          <cell r="L61">
            <v>28.026245227500002</v>
          </cell>
          <cell r="M61">
            <v>273.60839405249999</v>
          </cell>
          <cell r="N61">
            <v>859.66832203199999</v>
          </cell>
          <cell r="O61">
            <v>2049.7199348925001</v>
          </cell>
          <cell r="P61">
            <v>11861.017782997496</v>
          </cell>
          <cell r="Q61">
            <v>13823.232952229997</v>
          </cell>
          <cell r="R61">
            <v>14300.375127187497</v>
          </cell>
          <cell r="T61">
            <v>1058</v>
          </cell>
          <cell r="U61">
            <v>0.48300000000000004</v>
          </cell>
          <cell r="V61">
            <v>0.48299999999999998</v>
          </cell>
          <cell r="W61">
            <v>0.48299999999999998</v>
          </cell>
          <cell r="X61">
            <v>0.48299999999999998</v>
          </cell>
          <cell r="Y61">
            <v>0.48299999999999993</v>
          </cell>
          <cell r="Z61">
            <v>0.48299999999999998</v>
          </cell>
          <cell r="AA61">
            <v>0.48288681755696866</v>
          </cell>
          <cell r="AB61">
            <v>0.48244273021259404</v>
          </cell>
          <cell r="AC61">
            <v>0.48119778715724443</v>
          </cell>
          <cell r="AD61">
            <v>0.47992664848008942</v>
          </cell>
          <cell r="AE61">
            <v>0.47374857215274202</v>
          </cell>
          <cell r="AF61">
            <v>0.46665444765153913</v>
          </cell>
          <cell r="AG61">
            <v>0.46360102470265097</v>
          </cell>
          <cell r="AH61">
            <v>0.45739497185894434</v>
          </cell>
        </row>
        <row r="62">
          <cell r="A62">
            <v>1060</v>
          </cell>
          <cell r="B62" t="str">
            <v>CASALBORGONE</v>
          </cell>
          <cell r="E62">
            <v>2.8000000000000003</v>
          </cell>
          <cell r="F62">
            <v>21.2</v>
          </cell>
          <cell r="G62">
            <v>39.790000000000006</v>
          </cell>
          <cell r="H62">
            <v>85.29</v>
          </cell>
          <cell r="I62">
            <v>82.20999999999998</v>
          </cell>
          <cell r="J62">
            <v>9.7999999999999989</v>
          </cell>
          <cell r="K62">
            <v>0</v>
          </cell>
          <cell r="L62">
            <v>0</v>
          </cell>
          <cell r="M62">
            <v>3.3600294000000002</v>
          </cell>
          <cell r="N62">
            <v>28.800252</v>
          </cell>
          <cell r="O62">
            <v>76.548669795000009</v>
          </cell>
          <cell r="P62">
            <v>178.89756534000003</v>
          </cell>
          <cell r="Q62">
            <v>277.55042854500005</v>
          </cell>
          <cell r="R62">
            <v>289.31053144500004</v>
          </cell>
          <cell r="T62">
            <v>1059</v>
          </cell>
          <cell r="U62">
            <v>0.48299999999999998</v>
          </cell>
          <cell r="V62">
            <v>0.48299999999999993</v>
          </cell>
          <cell r="W62">
            <v>0.48299999999999998</v>
          </cell>
          <cell r="X62">
            <v>0.48299999999999998</v>
          </cell>
          <cell r="Y62">
            <v>0.48300000000000004</v>
          </cell>
          <cell r="Z62">
            <v>0.48299999999999998</v>
          </cell>
          <cell r="AA62">
            <v>0.48299999999999998</v>
          </cell>
          <cell r="AB62">
            <v>0.48291712627910399</v>
          </cell>
          <cell r="AC62">
            <v>0.48209344742221549</v>
          </cell>
          <cell r="AD62">
            <v>0.47997930266583144</v>
          </cell>
          <cell r="AE62">
            <v>0.47569986855274277</v>
          </cell>
          <cell r="AF62">
            <v>0.4390497394522147</v>
          </cell>
          <cell r="AG62">
            <v>0.41049684116738061</v>
          </cell>
          <cell r="AH62">
            <v>0.40508799654732663</v>
          </cell>
        </row>
        <row r="63">
          <cell r="A63">
            <v>1061</v>
          </cell>
          <cell r="B63" t="str">
            <v>CASCINETTE D'IVREA</v>
          </cell>
          <cell r="E63">
            <v>4.3</v>
          </cell>
          <cell r="F63">
            <v>5.75</v>
          </cell>
          <cell r="G63">
            <v>39.975000000000001</v>
          </cell>
          <cell r="H63">
            <v>35.066000000000003</v>
          </cell>
          <cell r="I63">
            <v>19.799999999999997</v>
          </cell>
          <cell r="J63">
            <v>6.7799999999999994</v>
          </cell>
          <cell r="K63">
            <v>0</v>
          </cell>
          <cell r="L63">
            <v>0</v>
          </cell>
          <cell r="M63">
            <v>5.1600451500000002</v>
          </cell>
          <cell r="N63">
            <v>12.060105525000001</v>
          </cell>
          <cell r="O63">
            <v>60.030525262500007</v>
          </cell>
          <cell r="P63">
            <v>102.11009345550001</v>
          </cell>
          <cell r="Q63">
            <v>125.8703013555</v>
          </cell>
          <cell r="R63">
            <v>134.0063725455</v>
          </cell>
          <cell r="T63">
            <v>1060</v>
          </cell>
          <cell r="U63">
            <v>0.48299999999999993</v>
          </cell>
          <cell r="V63">
            <v>0.48299999999999998</v>
          </cell>
          <cell r="W63">
            <v>0.48299999999999998</v>
          </cell>
          <cell r="X63">
            <v>0.48299999999999998</v>
          </cell>
          <cell r="Y63">
            <v>0.48299999999999998</v>
          </cell>
          <cell r="Z63">
            <v>0.48299999999999998</v>
          </cell>
          <cell r="AA63">
            <v>0.48299999999999998</v>
          </cell>
          <cell r="AB63">
            <v>0.48299999999999998</v>
          </cell>
          <cell r="AC63">
            <v>0.48271557058976416</v>
          </cell>
          <cell r="AD63">
            <v>0.48047646694749213</v>
          </cell>
          <cell r="AE63">
            <v>0.47657528838283769</v>
          </cell>
          <cell r="AF63">
            <v>0.46862600626924034</v>
          </cell>
          <cell r="AG63">
            <v>0.45966369800675266</v>
          </cell>
          <cell r="AH63">
            <v>0.45530476775203071</v>
          </cell>
        </row>
        <row r="64">
          <cell r="A64">
            <v>1062</v>
          </cell>
          <cell r="B64" t="str">
            <v>CASELETTE</v>
          </cell>
          <cell r="E64">
            <v>7.0200000000000005</v>
          </cell>
          <cell r="F64">
            <v>109.88000000000001</v>
          </cell>
          <cell r="G64">
            <v>12.89</v>
          </cell>
          <cell r="H64">
            <v>590.79</v>
          </cell>
          <cell r="I64">
            <v>175.48500000000001</v>
          </cell>
          <cell r="J64">
            <v>19.600000000000001</v>
          </cell>
          <cell r="K64">
            <v>0</v>
          </cell>
          <cell r="L64">
            <v>0</v>
          </cell>
          <cell r="M64">
            <v>8.42407371</v>
          </cell>
          <cell r="N64">
            <v>140.28122744999999</v>
          </cell>
          <cell r="O64">
            <v>155.749362795</v>
          </cell>
          <cell r="P64">
            <v>864.70356608999987</v>
          </cell>
          <cell r="Q64">
            <v>1075.2874086825</v>
          </cell>
          <cell r="R64">
            <v>1098.8076144825</v>
          </cell>
          <cell r="T64">
            <v>1061</v>
          </cell>
          <cell r="U64">
            <v>0.48299999999999998</v>
          </cell>
          <cell r="V64">
            <v>0.48299999999999998</v>
          </cell>
          <cell r="W64">
            <v>0.48299999999999998</v>
          </cell>
          <cell r="X64">
            <v>0.48299999999999998</v>
          </cell>
          <cell r="Y64">
            <v>0.48299999999999993</v>
          </cell>
          <cell r="Z64">
            <v>0.48299999999999998</v>
          </cell>
          <cell r="AA64">
            <v>0.48299999999999993</v>
          </cell>
          <cell r="AB64">
            <v>0.48299999999999998</v>
          </cell>
          <cell r="AC64">
            <v>0.48184644602722371</v>
          </cell>
          <cell r="AD64">
            <v>0.48022596041093907</v>
          </cell>
          <cell r="AE64">
            <v>0.46940913223368558</v>
          </cell>
          <cell r="AF64">
            <v>0.45850295035489208</v>
          </cell>
          <cell r="AG64">
            <v>0.45263639019285035</v>
          </cell>
          <cell r="AH64">
            <v>0.44967603120660343</v>
          </cell>
        </row>
        <row r="65">
          <cell r="A65">
            <v>1063</v>
          </cell>
          <cell r="B65" t="str">
            <v>CASELLE TORINESE</v>
          </cell>
          <cell r="D65">
            <v>2.88</v>
          </cell>
          <cell r="E65">
            <v>537.64</v>
          </cell>
          <cell r="F65">
            <v>380.43799999999993</v>
          </cell>
          <cell r="G65">
            <v>217.01199999999997</v>
          </cell>
          <cell r="H65">
            <v>742.39</v>
          </cell>
          <cell r="I65">
            <v>682.79</v>
          </cell>
          <cell r="J65">
            <v>161.73500000000001</v>
          </cell>
          <cell r="K65">
            <v>0</v>
          </cell>
          <cell r="L65">
            <v>3.45603024</v>
          </cell>
          <cell r="M65">
            <v>648.62967546000004</v>
          </cell>
          <cell r="N65">
            <v>1105.1592700589999</v>
          </cell>
          <cell r="O65">
            <v>1365.575948685</v>
          </cell>
          <cell r="P65">
            <v>2256.45174378</v>
          </cell>
          <cell r="Q65">
            <v>3075.806913075</v>
          </cell>
          <cell r="R65">
            <v>3269.8906112925001</v>
          </cell>
          <cell r="T65">
            <v>1062</v>
          </cell>
          <cell r="U65">
            <v>0.48300000000000004</v>
          </cell>
          <cell r="V65">
            <v>0.48299999999999993</v>
          </cell>
          <cell r="W65">
            <v>0.48299999999999998</v>
          </cell>
          <cell r="X65">
            <v>0.48299999999999998</v>
          </cell>
          <cell r="Y65">
            <v>0.48299999999999998</v>
          </cell>
          <cell r="Z65">
            <v>0.48299999999999998</v>
          </cell>
          <cell r="AA65">
            <v>0.48299999999999993</v>
          </cell>
          <cell r="AB65">
            <v>0.48300000000000004</v>
          </cell>
          <cell r="AC65">
            <v>0.48280840883971304</v>
          </cell>
          <cell r="AD65">
            <v>0.47939959642507518</v>
          </cell>
          <cell r="AE65">
            <v>0.4791623451513734</v>
          </cell>
          <cell r="AF65">
            <v>0.45994790727643348</v>
          </cell>
          <cell r="AG65">
            <v>0.45280491895546304</v>
          </cell>
          <cell r="AH65">
            <v>0.45112646799302386</v>
          </cell>
        </row>
        <row r="66">
          <cell r="A66">
            <v>1064</v>
          </cell>
          <cell r="B66" t="str">
            <v>CASTAGNETO PO</v>
          </cell>
          <cell r="E66">
            <v>8.36</v>
          </cell>
          <cell r="F66">
            <v>8.370000000000001</v>
          </cell>
          <cell r="G66">
            <v>23.029999999999998</v>
          </cell>
          <cell r="H66">
            <v>86.084999999999994</v>
          </cell>
          <cell r="I66">
            <v>59.539999999999992</v>
          </cell>
          <cell r="J66">
            <v>31.770000000000003</v>
          </cell>
          <cell r="K66">
            <v>0</v>
          </cell>
          <cell r="L66">
            <v>0</v>
          </cell>
          <cell r="M66">
            <v>10.032087779999999</v>
          </cell>
          <cell r="N66">
            <v>20.076175665000001</v>
          </cell>
          <cell r="O66">
            <v>47.712417479999999</v>
          </cell>
          <cell r="P66">
            <v>151.01532137250001</v>
          </cell>
          <cell r="Q66">
            <v>222.46394654250003</v>
          </cell>
          <cell r="R66">
            <v>260.58828012750001</v>
          </cell>
          <cell r="T66">
            <v>1063</v>
          </cell>
          <cell r="U66">
            <v>0.48299999999999998</v>
          </cell>
          <cell r="V66">
            <v>0.48299999999999998</v>
          </cell>
          <cell r="W66">
            <v>0.48299999999999998</v>
          </cell>
          <cell r="X66">
            <v>0.48299999999999998</v>
          </cell>
          <cell r="Y66">
            <v>0.48299999999999998</v>
          </cell>
          <cell r="Z66">
            <v>0.48300000000000004</v>
          </cell>
          <cell r="AA66">
            <v>0.48299999999999998</v>
          </cell>
          <cell r="AB66">
            <v>0.48298454510401367</v>
          </cell>
          <cell r="AC66">
            <v>0.48018537599974542</v>
          </cell>
          <cell r="AD66">
            <v>0.47806083470325844</v>
          </cell>
          <cell r="AE66">
            <v>0.4766551392050386</v>
          </cell>
          <cell r="AF66">
            <v>0.47259436070137251</v>
          </cell>
          <cell r="AG66">
            <v>0.46801712581184823</v>
          </cell>
          <cell r="AH66">
            <v>0.46523960929078406</v>
          </cell>
        </row>
        <row r="67">
          <cell r="A67">
            <v>1065</v>
          </cell>
          <cell r="B67" t="str">
            <v>CASTAGNOLE PIEMONTE</v>
          </cell>
          <cell r="E67">
            <v>25.62</v>
          </cell>
          <cell r="F67">
            <v>16.100000000000001</v>
          </cell>
          <cell r="G67">
            <v>164.38</v>
          </cell>
          <cell r="H67">
            <v>1292.9500000000003</v>
          </cell>
          <cell r="I67">
            <v>214.04500000000002</v>
          </cell>
          <cell r="J67">
            <v>19.2</v>
          </cell>
          <cell r="K67">
            <v>0</v>
          </cell>
          <cell r="L67">
            <v>0</v>
          </cell>
          <cell r="M67">
            <v>30.744269010000004</v>
          </cell>
          <cell r="N67">
            <v>50.064438060000008</v>
          </cell>
          <cell r="O67">
            <v>247.32216405000003</v>
          </cell>
          <cell r="P67">
            <v>1798.8757400250004</v>
          </cell>
          <cell r="Q67">
            <v>2055.7319874975005</v>
          </cell>
          <cell r="R67">
            <v>2078.7721890975004</v>
          </cell>
          <cell r="T67">
            <v>1064</v>
          </cell>
          <cell r="U67">
            <v>0.48299999999999998</v>
          </cell>
          <cell r="V67">
            <v>0.48299999999999998</v>
          </cell>
          <cell r="W67">
            <v>0.48299999999999998</v>
          </cell>
          <cell r="X67">
            <v>0.48299999999999998</v>
          </cell>
          <cell r="Y67">
            <v>0.48299999999999998</v>
          </cell>
          <cell r="Z67">
            <v>0.48299999999999998</v>
          </cell>
          <cell r="AA67">
            <v>0.48300000000000004</v>
          </cell>
          <cell r="AB67">
            <v>0.48300000000000004</v>
          </cell>
          <cell r="AC67">
            <v>0.48201362976676421</v>
          </cell>
          <cell r="AD67">
            <v>0.48089128367479128</v>
          </cell>
          <cell r="AE67">
            <v>0.4781579795417697</v>
          </cell>
          <cell r="AF67">
            <v>0.46793034346233947</v>
          </cell>
          <cell r="AG67">
            <v>0.46067835181402411</v>
          </cell>
          <cell r="AH67">
            <v>0.4562310009733202</v>
          </cell>
        </row>
        <row r="68">
          <cell r="A68">
            <v>1066</v>
          </cell>
          <cell r="B68" t="str">
            <v>CASTELLAMONTE</v>
          </cell>
          <cell r="C68">
            <v>2.9159999999999999</v>
          </cell>
          <cell r="D68">
            <v>5.74</v>
          </cell>
          <cell r="E68">
            <v>16.079999999999998</v>
          </cell>
          <cell r="F68">
            <v>58.638000000000005</v>
          </cell>
          <cell r="G68">
            <v>63.36999999999999</v>
          </cell>
          <cell r="H68">
            <v>496.55100000000004</v>
          </cell>
          <cell r="I68">
            <v>67.66</v>
          </cell>
          <cell r="J68">
            <v>133.422</v>
          </cell>
          <cell r="K68">
            <v>3.4992306179999995</v>
          </cell>
          <cell r="L68">
            <v>10.387290887999999</v>
          </cell>
          <cell r="M68">
            <v>29.683459727999999</v>
          </cell>
          <cell r="N68">
            <v>100.04967542700001</v>
          </cell>
          <cell r="O68">
            <v>176.09434081199998</v>
          </cell>
          <cell r="P68">
            <v>771.9607545975</v>
          </cell>
          <cell r="Q68">
            <v>853.15346502750003</v>
          </cell>
          <cell r="R68">
            <v>1013.2612659585001</v>
          </cell>
          <cell r="T68">
            <v>1065</v>
          </cell>
          <cell r="U68">
            <v>0.48299999999999998</v>
          </cell>
          <cell r="V68">
            <v>0.48299999999999998</v>
          </cell>
          <cell r="W68">
            <v>0.48299999999999998</v>
          </cell>
          <cell r="X68">
            <v>0.48299999999999998</v>
          </cell>
          <cell r="Y68">
            <v>0.48299999999999998</v>
          </cell>
          <cell r="Z68">
            <v>0.48299999999999998</v>
          </cell>
          <cell r="AA68">
            <v>0.48299999999999998</v>
          </cell>
          <cell r="AB68">
            <v>0.48299999999999998</v>
          </cell>
          <cell r="AC68">
            <v>0.48019132652661833</v>
          </cell>
          <cell r="AD68">
            <v>0.4783955872080618</v>
          </cell>
          <cell r="AE68">
            <v>0.46068796078749391</v>
          </cell>
          <cell r="AF68">
            <v>0.3178317863264829</v>
          </cell>
          <cell r="AG68">
            <v>0.30340640860562756</v>
          </cell>
          <cell r="AH68">
            <v>0.29789683242566489</v>
          </cell>
        </row>
        <row r="69">
          <cell r="A69">
            <v>1067</v>
          </cell>
          <cell r="B69" t="str">
            <v>CASTELNUOVO NIGRA</v>
          </cell>
          <cell r="H69">
            <v>5.32</v>
          </cell>
          <cell r="I69">
            <v>2.82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6.3840558600000001</v>
          </cell>
          <cell r="Q69">
            <v>9.7680854700000008</v>
          </cell>
          <cell r="R69">
            <v>9.7680854700000008</v>
          </cell>
          <cell r="T69">
            <v>1066</v>
          </cell>
          <cell r="U69">
            <v>0.48299999999999998</v>
          </cell>
          <cell r="V69">
            <v>0.48300000000000004</v>
          </cell>
          <cell r="W69">
            <v>0.48299999999999998</v>
          </cell>
          <cell r="X69">
            <v>0.48299999999999998</v>
          </cell>
          <cell r="Y69">
            <v>0.48300000000000004</v>
          </cell>
          <cell r="Z69">
            <v>0.48299999999999998</v>
          </cell>
          <cell r="AA69">
            <v>0.48295450039335341</v>
          </cell>
          <cell r="AB69">
            <v>0.4828731046488377</v>
          </cell>
          <cell r="AC69">
            <v>0.48264638277941063</v>
          </cell>
          <cell r="AD69">
            <v>0.48170351701158637</v>
          </cell>
          <cell r="AE69">
            <v>0.4809085511683972</v>
          </cell>
          <cell r="AF69">
            <v>0.47361702273021755</v>
          </cell>
          <cell r="AG69">
            <v>0.4726751606822846</v>
          </cell>
          <cell r="AH69">
            <v>0.4697833017171707</v>
          </cell>
        </row>
        <row r="70">
          <cell r="A70">
            <v>1068</v>
          </cell>
          <cell r="B70" t="str">
            <v>CASTIGLIONE TORINESE</v>
          </cell>
          <cell r="E70">
            <v>10.56</v>
          </cell>
          <cell r="F70">
            <v>61.954999999999998</v>
          </cell>
          <cell r="G70">
            <v>34.770000000000003</v>
          </cell>
          <cell r="H70">
            <v>1165.1800000000005</v>
          </cell>
          <cell r="I70">
            <v>191.13</v>
          </cell>
          <cell r="J70">
            <v>18.925000000000001</v>
          </cell>
          <cell r="K70">
            <v>0</v>
          </cell>
          <cell r="L70">
            <v>0</v>
          </cell>
          <cell r="M70">
            <v>12.67211088</v>
          </cell>
          <cell r="N70">
            <v>87.018761407500008</v>
          </cell>
          <cell r="O70">
            <v>128.74312649250001</v>
          </cell>
          <cell r="P70">
            <v>1526.9713608825007</v>
          </cell>
          <cell r="Q70">
            <v>1756.3293677475008</v>
          </cell>
          <cell r="R70">
            <v>1779.0395664600007</v>
          </cell>
          <cell r="T70">
            <v>1067</v>
          </cell>
          <cell r="U70">
            <v>0.48299999999999998</v>
          </cell>
          <cell r="V70">
            <v>0.48299999999999998</v>
          </cell>
          <cell r="W70">
            <v>0.48299999999999998</v>
          </cell>
          <cell r="X70">
            <v>0.48299999999999993</v>
          </cell>
          <cell r="Y70">
            <v>0.48299999999999993</v>
          </cell>
          <cell r="Z70">
            <v>0.48299999999999998</v>
          </cell>
          <cell r="AA70">
            <v>0.48299999999999998</v>
          </cell>
          <cell r="AB70">
            <v>0.48299999999999998</v>
          </cell>
          <cell r="AC70">
            <v>0.48299999999999998</v>
          </cell>
          <cell r="AD70">
            <v>0.48299999999999998</v>
          </cell>
          <cell r="AE70">
            <v>0.48300000000000004</v>
          </cell>
          <cell r="AF70">
            <v>0.47926013622838221</v>
          </cell>
          <cell r="AG70">
            <v>0.47715010002143815</v>
          </cell>
          <cell r="AH70">
            <v>0.47707175078405673</v>
          </cell>
        </row>
        <row r="71">
          <cell r="A71">
            <v>1069</v>
          </cell>
          <cell r="B71" t="str">
            <v>CAVAGNOLO</v>
          </cell>
          <cell r="D71">
            <v>2.88</v>
          </cell>
          <cell r="E71">
            <v>6.3</v>
          </cell>
          <cell r="F71">
            <v>22.060000000000002</v>
          </cell>
          <cell r="G71">
            <v>54.338000000000008</v>
          </cell>
          <cell r="H71">
            <v>149.85</v>
          </cell>
          <cell r="I71">
            <v>197.99</v>
          </cell>
          <cell r="J71">
            <v>18</v>
          </cell>
          <cell r="K71">
            <v>0</v>
          </cell>
          <cell r="L71">
            <v>3.45603024</v>
          </cell>
          <cell r="M71">
            <v>11.016096390000001</v>
          </cell>
          <cell r="N71">
            <v>37.488328020000004</v>
          </cell>
          <cell r="O71">
            <v>102.69449856900002</v>
          </cell>
          <cell r="P71">
            <v>282.51607199400001</v>
          </cell>
          <cell r="Q71">
            <v>520.10615088899999</v>
          </cell>
          <cell r="R71">
            <v>541.70633988899999</v>
          </cell>
          <cell r="T71">
            <v>1068</v>
          </cell>
          <cell r="U71">
            <v>0.48299999999999998</v>
          </cell>
          <cell r="V71">
            <v>0.48299999999999993</v>
          </cell>
          <cell r="W71">
            <v>0.48299999999999998</v>
          </cell>
          <cell r="X71">
            <v>0.48299999999999998</v>
          </cell>
          <cell r="Y71">
            <v>0.48299999999999993</v>
          </cell>
          <cell r="Z71">
            <v>0.48299999999999998</v>
          </cell>
          <cell r="AA71">
            <v>0.48299999999999993</v>
          </cell>
          <cell r="AB71">
            <v>0.48299999999999998</v>
          </cell>
          <cell r="AC71">
            <v>0.48289845922994123</v>
          </cell>
          <cell r="AD71">
            <v>0.48209861765167356</v>
          </cell>
          <cell r="AE71">
            <v>0.48160140184087419</v>
          </cell>
          <cell r="AF71">
            <v>0.46525328304440894</v>
          </cell>
          <cell r="AG71">
            <v>0.46345828577722598</v>
          </cell>
          <cell r="AH71">
            <v>0.46414245053568343</v>
          </cell>
        </row>
        <row r="72">
          <cell r="A72">
            <v>1070</v>
          </cell>
          <cell r="B72" t="str">
            <v>CAVOUR</v>
          </cell>
          <cell r="D72">
            <v>6.8250000000000002</v>
          </cell>
          <cell r="E72">
            <v>40.165000000000006</v>
          </cell>
          <cell r="F72">
            <v>90.724999999999994</v>
          </cell>
          <cell r="G72">
            <v>136.47500000000002</v>
          </cell>
          <cell r="H72">
            <v>1399.4840000000002</v>
          </cell>
          <cell r="I72">
            <v>703.55000000000007</v>
          </cell>
          <cell r="J72">
            <v>63.295000000000002</v>
          </cell>
          <cell r="K72">
            <v>0</v>
          </cell>
          <cell r="L72">
            <v>8.1900716625000012</v>
          </cell>
          <cell r="M72">
            <v>56.388493395000012</v>
          </cell>
          <cell r="N72">
            <v>165.2594460075</v>
          </cell>
          <cell r="O72">
            <v>329.03087899500008</v>
          </cell>
          <cell r="P72">
            <v>2008.426373577</v>
          </cell>
          <cell r="Q72">
            <v>2852.6937608520002</v>
          </cell>
          <cell r="R72">
            <v>2928.6484254495003</v>
          </cell>
          <cell r="T72">
            <v>1069</v>
          </cell>
          <cell r="U72">
            <v>0.48299999999999998</v>
          </cell>
          <cell r="V72">
            <v>0.48299999999999998</v>
          </cell>
          <cell r="W72">
            <v>0.48299999999999998</v>
          </cell>
          <cell r="X72">
            <v>0.48299999999999998</v>
          </cell>
          <cell r="Y72">
            <v>0.48299999999999998</v>
          </cell>
          <cell r="Z72">
            <v>0.48299999999999998</v>
          </cell>
          <cell r="AA72">
            <v>0.48299999999999998</v>
          </cell>
          <cell r="AB72">
            <v>0.4826801566189079</v>
          </cell>
          <cell r="AC72">
            <v>0.48197849084848177</v>
          </cell>
          <cell r="AD72">
            <v>0.47928521249483302</v>
          </cell>
          <cell r="AE72">
            <v>0.47225552651504543</v>
          </cell>
          <cell r="AF72">
            <v>0.45284454733911822</v>
          </cell>
          <cell r="AG72">
            <v>0.42847908626888004</v>
          </cell>
          <cell r="AH72">
            <v>0.42599148695281291</v>
          </cell>
        </row>
        <row r="73">
          <cell r="A73">
            <v>1071</v>
          </cell>
          <cell r="B73" t="str">
            <v>CERCENASCO</v>
          </cell>
          <cell r="D73">
            <v>8.0500000000000007</v>
          </cell>
          <cell r="E73">
            <v>9.2750000000000004</v>
          </cell>
          <cell r="F73">
            <v>2.0699999999999998</v>
          </cell>
          <cell r="G73">
            <v>83.73</v>
          </cell>
          <cell r="H73">
            <v>1219.0300000000002</v>
          </cell>
          <cell r="I73">
            <v>187.703</v>
          </cell>
          <cell r="K73">
            <v>0</v>
          </cell>
          <cell r="L73">
            <v>9.660084525000002</v>
          </cell>
          <cell r="M73">
            <v>20.790181912500003</v>
          </cell>
          <cell r="N73">
            <v>23.274203647500002</v>
          </cell>
          <cell r="O73">
            <v>123.7510828125</v>
          </cell>
          <cell r="P73">
            <v>1586.5998826275004</v>
          </cell>
          <cell r="Q73">
            <v>1811.8454535090004</v>
          </cell>
          <cell r="R73">
            <v>1811.8454535090004</v>
          </cell>
          <cell r="T73">
            <v>1070</v>
          </cell>
          <cell r="U73">
            <v>0.48300000000000004</v>
          </cell>
          <cell r="V73">
            <v>0.48300000000000004</v>
          </cell>
          <cell r="W73">
            <v>0.48299999999999998</v>
          </cell>
          <cell r="X73">
            <v>0.48300000000000004</v>
          </cell>
          <cell r="Y73">
            <v>0.48299999999999998</v>
          </cell>
          <cell r="Z73">
            <v>0.48299999999999998</v>
          </cell>
          <cell r="AA73">
            <v>0.48299999999999993</v>
          </cell>
          <cell r="AB73">
            <v>0.48280578335560748</v>
          </cell>
          <cell r="AC73">
            <v>0.48162859224777949</v>
          </cell>
          <cell r="AD73">
            <v>0.47875940320651916</v>
          </cell>
          <cell r="AE73">
            <v>0.47508960703985703</v>
          </cell>
          <cell r="AF73">
            <v>0.43481537447445578</v>
          </cell>
          <cell r="AG73">
            <v>0.41610112253729725</v>
          </cell>
          <cell r="AH73">
            <v>0.41294003433258608</v>
          </cell>
        </row>
        <row r="74">
          <cell r="A74">
            <v>1072</v>
          </cell>
          <cell r="B74" t="str">
            <v>CERES</v>
          </cell>
          <cell r="F74">
            <v>16</v>
          </cell>
          <cell r="H74">
            <v>2.82</v>
          </cell>
          <cell r="K74">
            <v>0</v>
          </cell>
          <cell r="L74">
            <v>0</v>
          </cell>
          <cell r="M74">
            <v>0</v>
          </cell>
          <cell r="N74">
            <v>19.200168000000001</v>
          </cell>
          <cell r="O74">
            <v>19.200168000000001</v>
          </cell>
          <cell r="P74">
            <v>22.58419761</v>
          </cell>
          <cell r="Q74">
            <v>22.58419761</v>
          </cell>
          <cell r="R74">
            <v>22.58419761</v>
          </cell>
          <cell r="T74">
            <v>1071</v>
          </cell>
          <cell r="U74">
            <v>0.48299999999999998</v>
          </cell>
          <cell r="V74">
            <v>0.48299999999999998</v>
          </cell>
          <cell r="W74">
            <v>0.48299999999999998</v>
          </cell>
          <cell r="X74">
            <v>0.48299999999999998</v>
          </cell>
          <cell r="Y74">
            <v>0.48299999999999998</v>
          </cell>
          <cell r="Z74">
            <v>0.48299999999999998</v>
          </cell>
          <cell r="AA74">
            <v>0.48299999999999998</v>
          </cell>
          <cell r="AB74">
            <v>0.4818599944392839</v>
          </cell>
          <cell r="AC74">
            <v>0.48052036401572051</v>
          </cell>
          <cell r="AD74">
            <v>0.48021839406551065</v>
          </cell>
          <cell r="AE74">
            <v>0.46922143187315946</v>
          </cell>
          <cell r="AF74">
            <v>0.30343256229471455</v>
          </cell>
          <cell r="AG74">
            <v>0.25780422803819736</v>
          </cell>
          <cell r="AH74">
            <v>0.2721894085993381</v>
          </cell>
        </row>
        <row r="75">
          <cell r="A75">
            <v>1073</v>
          </cell>
          <cell r="B75" t="str">
            <v>CERESOLE REALE</v>
          </cell>
          <cell r="G75">
            <v>4.625</v>
          </cell>
          <cell r="I75">
            <v>4.32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5.5500485624999998</v>
          </cell>
          <cell r="P75">
            <v>5.5500485624999998</v>
          </cell>
          <cell r="Q75">
            <v>10.734093922500001</v>
          </cell>
          <cell r="R75">
            <v>10.734093922500001</v>
          </cell>
          <cell r="T75">
            <v>1072</v>
          </cell>
          <cell r="U75">
            <v>0.48299999999999998</v>
          </cell>
          <cell r="V75">
            <v>0.48299999999999998</v>
          </cell>
          <cell r="W75">
            <v>0.48299999999999998</v>
          </cell>
          <cell r="X75">
            <v>0.48299999999999998</v>
          </cell>
          <cell r="Y75">
            <v>0.48299999999999998</v>
          </cell>
          <cell r="Z75">
            <v>0.48299999999999998</v>
          </cell>
          <cell r="AA75">
            <v>0.48299999999999998</v>
          </cell>
          <cell r="AB75">
            <v>0.48299999999999998</v>
          </cell>
          <cell r="AC75">
            <v>0.48299999999999998</v>
          </cell>
          <cell r="AD75">
            <v>0.48001710858529084</v>
          </cell>
          <cell r="AE75">
            <v>0.48004934228551793</v>
          </cell>
          <cell r="AF75">
            <v>0.47954518493471959</v>
          </cell>
          <cell r="AG75">
            <v>0.47944112665726502</v>
          </cell>
          <cell r="AH75">
            <v>0.47945859070903063</v>
          </cell>
        </row>
        <row r="76">
          <cell r="A76">
            <v>1074</v>
          </cell>
          <cell r="B76" t="str">
            <v>CESANA TORINESE</v>
          </cell>
          <cell r="E76">
            <v>4.26</v>
          </cell>
          <cell r="G76">
            <v>2.7</v>
          </cell>
          <cell r="I76">
            <v>6</v>
          </cell>
          <cell r="K76">
            <v>0</v>
          </cell>
          <cell r="L76">
            <v>0</v>
          </cell>
          <cell r="M76">
            <v>5.11204473</v>
          </cell>
          <cell r="N76">
            <v>5.11204473</v>
          </cell>
          <cell r="O76">
            <v>8.3520730800000003</v>
          </cell>
          <cell r="P76">
            <v>8.3520730800000003</v>
          </cell>
          <cell r="Q76">
            <v>15.55213608</v>
          </cell>
          <cell r="R76">
            <v>15.55213608</v>
          </cell>
          <cell r="T76">
            <v>1073</v>
          </cell>
          <cell r="U76">
            <v>0.48300000000000004</v>
          </cell>
          <cell r="V76">
            <v>0.48299999999999998</v>
          </cell>
          <cell r="W76">
            <v>0.48299999999999998</v>
          </cell>
          <cell r="X76">
            <v>0.48299999999999998</v>
          </cell>
          <cell r="Y76">
            <v>0.48299999999999998</v>
          </cell>
          <cell r="Z76">
            <v>0.48299999999999998</v>
          </cell>
          <cell r="AA76">
            <v>0.48299999999999998</v>
          </cell>
          <cell r="AB76">
            <v>0.48300000000000004</v>
          </cell>
          <cell r="AC76">
            <v>0.48299999999999998</v>
          </cell>
          <cell r="AD76">
            <v>0.48299999999999998</v>
          </cell>
          <cell r="AE76">
            <v>0.48177379533670417</v>
          </cell>
          <cell r="AF76">
            <v>0.48193385074093176</v>
          </cell>
          <cell r="AG76">
            <v>0.48096166054410017</v>
          </cell>
          <cell r="AH76">
            <v>0.48136546690083765</v>
          </cell>
        </row>
        <row r="77">
          <cell r="A77">
            <v>1076</v>
          </cell>
          <cell r="B77" t="str">
            <v>CHIANOCCO</v>
          </cell>
          <cell r="E77">
            <v>7.67</v>
          </cell>
          <cell r="F77">
            <v>7.9</v>
          </cell>
          <cell r="G77">
            <v>14.26</v>
          </cell>
          <cell r="H77">
            <v>69.640000000000015</v>
          </cell>
          <cell r="I77">
            <v>286.71699999999998</v>
          </cell>
          <cell r="J77">
            <v>11.54</v>
          </cell>
          <cell r="K77">
            <v>0</v>
          </cell>
          <cell r="L77">
            <v>0</v>
          </cell>
          <cell r="M77">
            <v>9.204080535000001</v>
          </cell>
          <cell r="N77">
            <v>18.684163484999999</v>
          </cell>
          <cell r="O77">
            <v>35.796313214999998</v>
          </cell>
          <cell r="P77">
            <v>119.36504443500002</v>
          </cell>
          <cell r="Q77">
            <v>463.42845496349997</v>
          </cell>
          <cell r="R77">
            <v>477.27657613349999</v>
          </cell>
          <cell r="T77">
            <v>1074</v>
          </cell>
          <cell r="U77">
            <v>0.48299999999999993</v>
          </cell>
          <cell r="V77">
            <v>0.48300000000000004</v>
          </cell>
          <cell r="W77">
            <v>0.48299999999999998</v>
          </cell>
          <cell r="X77">
            <v>0.48299999999999998</v>
          </cell>
          <cell r="Y77">
            <v>0.48299999999999993</v>
          </cell>
          <cell r="Z77">
            <v>0.48300000000000004</v>
          </cell>
          <cell r="AA77">
            <v>0.48299999999999998</v>
          </cell>
          <cell r="AB77">
            <v>0.48300000000000004</v>
          </cell>
          <cell r="AC77">
            <v>0.48286856175697723</v>
          </cell>
          <cell r="AD77">
            <v>0.48284259734994817</v>
          </cell>
          <cell r="AE77">
            <v>0.48277037149778207</v>
          </cell>
          <cell r="AF77">
            <v>0.48274673545921915</v>
          </cell>
          <cell r="AG77">
            <v>0.48250593015964816</v>
          </cell>
          <cell r="AH77">
            <v>0.48251616330833103</v>
          </cell>
        </row>
        <row r="78">
          <cell r="A78">
            <v>1077</v>
          </cell>
          <cell r="B78" t="str">
            <v>CHIAVERANO</v>
          </cell>
          <cell r="E78">
            <v>12.389999999999999</v>
          </cell>
          <cell r="F78">
            <v>21.58</v>
          </cell>
          <cell r="G78">
            <v>8.86</v>
          </cell>
          <cell r="H78">
            <v>73.430000000000007</v>
          </cell>
          <cell r="I78">
            <v>29.950000000000003</v>
          </cell>
          <cell r="J78">
            <v>19.29</v>
          </cell>
          <cell r="K78">
            <v>0</v>
          </cell>
          <cell r="L78">
            <v>0</v>
          </cell>
          <cell r="M78">
            <v>14.868130094999998</v>
          </cell>
          <cell r="N78">
            <v>40.764356684999996</v>
          </cell>
          <cell r="O78">
            <v>51.396449714999996</v>
          </cell>
          <cell r="P78">
            <v>139.51322073</v>
          </cell>
          <cell r="Q78">
            <v>175.45353520500001</v>
          </cell>
          <cell r="R78">
            <v>198.60173775000001</v>
          </cell>
          <cell r="T78">
            <v>1075</v>
          </cell>
          <cell r="U78">
            <v>0.48299999999999998</v>
          </cell>
          <cell r="V78">
            <v>0.48299999999999998</v>
          </cell>
          <cell r="W78">
            <v>0.48299999999999998</v>
          </cell>
          <cell r="X78">
            <v>0.48299999999999998</v>
          </cell>
          <cell r="Y78">
            <v>0.48299999999999998</v>
          </cell>
          <cell r="Z78">
            <v>0.48299999999999998</v>
          </cell>
          <cell r="AA78">
            <v>0.48299999999999998</v>
          </cell>
          <cell r="AB78">
            <v>0.48299999999999998</v>
          </cell>
          <cell r="AC78">
            <v>0.48299999999999998</v>
          </cell>
          <cell r="AD78">
            <v>0.48299999999999998</v>
          </cell>
          <cell r="AE78">
            <v>0.48299999999999998</v>
          </cell>
          <cell r="AF78">
            <v>0.48299999999999998</v>
          </cell>
          <cell r="AG78">
            <v>0.48299999999999998</v>
          </cell>
          <cell r="AH78">
            <v>0.48299999999999998</v>
          </cell>
        </row>
        <row r="79">
          <cell r="A79">
            <v>1078</v>
          </cell>
          <cell r="B79" t="str">
            <v>CHIERI</v>
          </cell>
          <cell r="D79">
            <v>59.945</v>
          </cell>
          <cell r="E79">
            <v>191.48999999999998</v>
          </cell>
          <cell r="F79">
            <v>1153.03</v>
          </cell>
          <cell r="G79">
            <v>601.57199999999989</v>
          </cell>
          <cell r="H79">
            <v>1114.0549999999998</v>
          </cell>
          <cell r="I79">
            <v>579.77100000000019</v>
          </cell>
          <cell r="J79">
            <v>155.65199999999999</v>
          </cell>
          <cell r="K79">
            <v>0</v>
          </cell>
          <cell r="L79">
            <v>71.934629422499995</v>
          </cell>
          <cell r="M79">
            <v>301.72464006749999</v>
          </cell>
          <cell r="N79">
            <v>1685.3727468825</v>
          </cell>
          <cell r="O79">
            <v>2407.2654633884999</v>
          </cell>
          <cell r="P79">
            <v>3744.1431609659994</v>
          </cell>
          <cell r="Q79">
            <v>4439.8744485614998</v>
          </cell>
          <cell r="R79">
            <v>4626.6584829075</v>
          </cell>
          <cell r="T79">
            <v>1076</v>
          </cell>
          <cell r="U79">
            <v>0.48299999999999998</v>
          </cell>
          <cell r="V79">
            <v>0.48299999999999998</v>
          </cell>
          <cell r="W79">
            <v>0.48299999999999998</v>
          </cell>
          <cell r="X79">
            <v>0.48299999999999998</v>
          </cell>
          <cell r="Y79">
            <v>0.48300000000000004</v>
          </cell>
          <cell r="Z79">
            <v>0.48299999999999998</v>
          </cell>
          <cell r="AA79">
            <v>0.48299999999999998</v>
          </cell>
          <cell r="AB79">
            <v>0.48299999999999998</v>
          </cell>
          <cell r="AC79">
            <v>0.48195667558598665</v>
          </cell>
          <cell r="AD79">
            <v>0.48078452298473112</v>
          </cell>
          <cell r="AE79">
            <v>0.47878731559771731</v>
          </cell>
          <cell r="AF79">
            <v>0.47054706485929754</v>
          </cell>
          <cell r="AG79">
            <v>0.43255952940888426</v>
          </cell>
          <cell r="AH79">
            <v>0.42975034180729227</v>
          </cell>
        </row>
        <row r="80">
          <cell r="A80">
            <v>1079</v>
          </cell>
          <cell r="B80" t="str">
            <v>CHIESANUOVA</v>
          </cell>
          <cell r="G80">
            <v>2.96</v>
          </cell>
          <cell r="H80">
            <v>8.17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3.5520310800000003</v>
          </cell>
          <cell r="P80">
            <v>13.356116865000002</v>
          </cell>
          <cell r="Q80">
            <v>13.356116865000002</v>
          </cell>
          <cell r="R80">
            <v>13.356116865000002</v>
          </cell>
          <cell r="T80">
            <v>1077</v>
          </cell>
          <cell r="U80">
            <v>0.48300000000000004</v>
          </cell>
          <cell r="V80">
            <v>0.48299999999999998</v>
          </cell>
          <cell r="W80">
            <v>0.48299999999999998</v>
          </cell>
          <cell r="X80">
            <v>0.48299999999999993</v>
          </cell>
          <cell r="Y80">
            <v>0.48299999999999998</v>
          </cell>
          <cell r="Z80">
            <v>0.48299999999999993</v>
          </cell>
          <cell r="AA80">
            <v>0.48299999999999998</v>
          </cell>
          <cell r="AB80">
            <v>0.48299999999999998</v>
          </cell>
          <cell r="AC80">
            <v>0.48112586497621085</v>
          </cell>
          <cell r="AD80">
            <v>0.47771848994624516</v>
          </cell>
          <cell r="AE80">
            <v>0.4759758297853785</v>
          </cell>
          <cell r="AF80">
            <v>0.4630195977545204</v>
          </cell>
          <cell r="AG80">
            <v>0.45768057719066002</v>
          </cell>
          <cell r="AH80">
            <v>0.45371432604282425</v>
          </cell>
        </row>
        <row r="81">
          <cell r="A81">
            <v>1080</v>
          </cell>
          <cell r="B81" t="str">
            <v>CHIOMONTE</v>
          </cell>
          <cell r="H81">
            <v>220.21000000000004</v>
          </cell>
          <cell r="I81">
            <v>19.740000000000002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264.25431220500002</v>
          </cell>
          <cell r="Q81">
            <v>287.94251947500004</v>
          </cell>
          <cell r="R81">
            <v>287.94251947500004</v>
          </cell>
          <cell r="T81">
            <v>1078</v>
          </cell>
          <cell r="U81">
            <v>0.48299999999999998</v>
          </cell>
          <cell r="V81">
            <v>0.48299999999999998</v>
          </cell>
          <cell r="W81">
            <v>0.48299999999999998</v>
          </cell>
          <cell r="X81">
            <v>0.48299999999999998</v>
          </cell>
          <cell r="Y81">
            <v>0.48299999999999998</v>
          </cell>
          <cell r="Z81">
            <v>0.48299999999999998</v>
          </cell>
          <cell r="AA81">
            <v>0.48299999999999998</v>
          </cell>
          <cell r="AB81">
            <v>0.48269618640960582</v>
          </cell>
          <cell r="AC81">
            <v>0.48175464103160082</v>
          </cell>
          <cell r="AD81">
            <v>0.47578327899960621</v>
          </cell>
          <cell r="AE81">
            <v>0.47299009521605034</v>
          </cell>
          <cell r="AF81">
            <v>0.46753526715076393</v>
          </cell>
          <cell r="AG81">
            <v>0.46572998964894957</v>
          </cell>
          <cell r="AH81">
            <v>0.46410102203368303</v>
          </cell>
        </row>
        <row r="82">
          <cell r="A82">
            <v>1081</v>
          </cell>
          <cell r="B82" t="str">
            <v>CHIUSA DI SAN MICHELE</v>
          </cell>
          <cell r="E82">
            <v>4.1399999999999997</v>
          </cell>
          <cell r="G82">
            <v>14.431999999999999</v>
          </cell>
          <cell r="H82">
            <v>140.42000000000002</v>
          </cell>
          <cell r="I82">
            <v>27.69</v>
          </cell>
          <cell r="K82">
            <v>0</v>
          </cell>
          <cell r="L82">
            <v>0</v>
          </cell>
          <cell r="M82">
            <v>4.9680434699999996</v>
          </cell>
          <cell r="N82">
            <v>4.9680434699999996</v>
          </cell>
          <cell r="O82">
            <v>22.286595005999999</v>
          </cell>
          <cell r="P82">
            <v>190.79206941600003</v>
          </cell>
          <cell r="Q82">
            <v>224.02036016100004</v>
          </cell>
          <cell r="R82">
            <v>224.02036016100004</v>
          </cell>
          <cell r="T82">
            <v>1079</v>
          </cell>
          <cell r="U82">
            <v>0.48299999999999998</v>
          </cell>
          <cell r="V82">
            <v>0.48299999999999998</v>
          </cell>
          <cell r="W82">
            <v>0.48299999999999998</v>
          </cell>
          <cell r="X82">
            <v>0.48299999999999998</v>
          </cell>
          <cell r="Y82">
            <v>0.48299999999999998</v>
          </cell>
          <cell r="Z82">
            <v>0.48299999999999993</v>
          </cell>
          <cell r="AA82">
            <v>0.48299999999999998</v>
          </cell>
          <cell r="AB82">
            <v>0.48300000000000004</v>
          </cell>
          <cell r="AC82">
            <v>0.48299999999999998</v>
          </cell>
          <cell r="AD82">
            <v>0.48299999999999998</v>
          </cell>
          <cell r="AE82">
            <v>0.47802665194544375</v>
          </cell>
          <cell r="AF82">
            <v>0.46368081455632681</v>
          </cell>
          <cell r="AG82">
            <v>0.46405437444884157</v>
          </cell>
          <cell r="AH82">
            <v>0.46315918026870129</v>
          </cell>
        </row>
        <row r="83">
          <cell r="A83">
            <v>1082</v>
          </cell>
          <cell r="B83" t="str">
            <v>CHIVASSO</v>
          </cell>
          <cell r="E83">
            <v>57.97</v>
          </cell>
          <cell r="F83">
            <v>88.141999999999996</v>
          </cell>
          <cell r="G83">
            <v>92.955000000000013</v>
          </cell>
          <cell r="H83">
            <v>6032.3399999999983</v>
          </cell>
          <cell r="I83">
            <v>381.39700000000005</v>
          </cell>
          <cell r="J83">
            <v>96.079999999999984</v>
          </cell>
          <cell r="K83">
            <v>0</v>
          </cell>
          <cell r="L83">
            <v>0</v>
          </cell>
          <cell r="M83">
            <v>69.564608684999996</v>
          </cell>
          <cell r="N83">
            <v>175.33593417599999</v>
          </cell>
          <cell r="O83">
            <v>286.88291020349999</v>
          </cell>
          <cell r="P83">
            <v>7525.7542497734967</v>
          </cell>
          <cell r="Q83">
            <v>7983.4346544419968</v>
          </cell>
          <cell r="R83">
            <v>8098.7316632819966</v>
          </cell>
          <cell r="T83">
            <v>1080</v>
          </cell>
          <cell r="U83">
            <v>0.48299999999999998</v>
          </cell>
          <cell r="V83">
            <v>0.48299999999999993</v>
          </cell>
          <cell r="W83">
            <v>0.48299999999999998</v>
          </cell>
          <cell r="X83">
            <v>0.48299999999999998</v>
          </cell>
          <cell r="Y83">
            <v>0.48299999999999998</v>
          </cell>
          <cell r="Z83">
            <v>0.48299999999999998</v>
          </cell>
          <cell r="AA83">
            <v>0.48299999999999998</v>
          </cell>
          <cell r="AB83">
            <v>0.48299999999999998</v>
          </cell>
          <cell r="AC83">
            <v>0.48300000000000004</v>
          </cell>
          <cell r="AD83">
            <v>0.48299999999999998</v>
          </cell>
          <cell r="AE83">
            <v>0.48299999999999998</v>
          </cell>
          <cell r="AF83">
            <v>0.43802279334596</v>
          </cell>
          <cell r="AG83">
            <v>0.42251332003946218</v>
          </cell>
          <cell r="AH83">
            <v>0.42027195207027773</v>
          </cell>
        </row>
        <row r="84">
          <cell r="A84">
            <v>1083</v>
          </cell>
          <cell r="B84" t="str">
            <v>CICONIO</v>
          </cell>
          <cell r="F84">
            <v>5.5200000000000005</v>
          </cell>
          <cell r="G84">
            <v>17.260000000000002</v>
          </cell>
          <cell r="I84">
            <v>4.452</v>
          </cell>
          <cell r="J84">
            <v>11.436</v>
          </cell>
          <cell r="K84">
            <v>0</v>
          </cell>
          <cell r="L84">
            <v>0</v>
          </cell>
          <cell r="M84">
            <v>0</v>
          </cell>
          <cell r="N84">
            <v>6.6240579600000009</v>
          </cell>
          <cell r="O84">
            <v>27.336239190000004</v>
          </cell>
          <cell r="P84">
            <v>27.336239190000004</v>
          </cell>
          <cell r="Q84">
            <v>32.678685936000008</v>
          </cell>
          <cell r="R84">
            <v>46.402006014000008</v>
          </cell>
          <cell r="T84">
            <v>1081</v>
          </cell>
          <cell r="U84">
            <v>0.48299999999999998</v>
          </cell>
          <cell r="V84">
            <v>0.48299999999999998</v>
          </cell>
          <cell r="W84">
            <v>0.48300000000000004</v>
          </cell>
          <cell r="X84">
            <v>0.48299999999999998</v>
          </cell>
          <cell r="Y84">
            <v>0.48300000000000004</v>
          </cell>
          <cell r="Z84">
            <v>0.48300000000000004</v>
          </cell>
          <cell r="AA84">
            <v>0.48299999999999998</v>
          </cell>
          <cell r="AB84">
            <v>0.48299999999999998</v>
          </cell>
          <cell r="AC84">
            <v>0.48264094998573859</v>
          </cell>
          <cell r="AD84">
            <v>0.48255219272266908</v>
          </cell>
          <cell r="AE84">
            <v>0.48119757644975558</v>
          </cell>
          <cell r="AF84">
            <v>0.46597002679085769</v>
          </cell>
          <cell r="AG84">
            <v>0.4639388372609885</v>
          </cell>
          <cell r="AH84">
            <v>0.45706411042898404</v>
          </cell>
        </row>
        <row r="85">
          <cell r="A85">
            <v>1084</v>
          </cell>
          <cell r="B85" t="str">
            <v>CINTANO</v>
          </cell>
          <cell r="F85">
            <v>1.8</v>
          </cell>
          <cell r="G85">
            <v>4.5</v>
          </cell>
          <cell r="J85">
            <v>5.88</v>
          </cell>
          <cell r="K85">
            <v>0</v>
          </cell>
          <cell r="L85">
            <v>0</v>
          </cell>
          <cell r="M85">
            <v>0</v>
          </cell>
          <cell r="N85">
            <v>2.1600188999999999</v>
          </cell>
          <cell r="O85">
            <v>7.5600661500000008</v>
          </cell>
          <cell r="P85">
            <v>7.5600661500000008</v>
          </cell>
          <cell r="Q85">
            <v>7.5600661500000008</v>
          </cell>
          <cell r="R85">
            <v>14.61612789</v>
          </cell>
          <cell r="T85">
            <v>1082</v>
          </cell>
          <cell r="U85">
            <v>0.48299999999999998</v>
          </cell>
          <cell r="V85">
            <v>0.48299999999999998</v>
          </cell>
          <cell r="W85">
            <v>0.48300000000000004</v>
          </cell>
          <cell r="X85">
            <v>0.48300000000000004</v>
          </cell>
          <cell r="Y85">
            <v>0.48299999999999993</v>
          </cell>
          <cell r="Z85">
            <v>0.48299999999999998</v>
          </cell>
          <cell r="AA85">
            <v>0.48299999999999993</v>
          </cell>
          <cell r="AB85">
            <v>0.48299999999999998</v>
          </cell>
          <cell r="AC85">
            <v>0.48275097761603725</v>
          </cell>
          <cell r="AD85">
            <v>0.48231206000066457</v>
          </cell>
          <cell r="AE85">
            <v>0.48202349535579819</v>
          </cell>
          <cell r="AF85">
            <v>0.45896123339514738</v>
          </cell>
          <cell r="AG85">
            <v>0.45801558197397912</v>
          </cell>
          <cell r="AH85">
            <v>0.45569813068617016</v>
          </cell>
        </row>
        <row r="86">
          <cell r="A86">
            <v>1085</v>
          </cell>
          <cell r="B86" t="str">
            <v>CINZANO</v>
          </cell>
          <cell r="D86">
            <v>9.8800000000000008</v>
          </cell>
          <cell r="G86">
            <v>2.2800000000000002</v>
          </cell>
          <cell r="H86">
            <v>2.96</v>
          </cell>
          <cell r="I86">
            <v>22.96</v>
          </cell>
          <cell r="J86">
            <v>11.256</v>
          </cell>
          <cell r="K86">
            <v>0</v>
          </cell>
          <cell r="L86">
            <v>11.85610374</v>
          </cell>
          <cell r="M86">
            <v>11.85610374</v>
          </cell>
          <cell r="N86">
            <v>11.85610374</v>
          </cell>
          <cell r="O86">
            <v>14.592127680000001</v>
          </cell>
          <cell r="P86">
            <v>18.14415876</v>
          </cell>
          <cell r="Q86">
            <v>45.696399839999998</v>
          </cell>
          <cell r="R86">
            <v>59.203718027999997</v>
          </cell>
          <cell r="T86">
            <v>1083</v>
          </cell>
          <cell r="U86">
            <v>0.48299999999999998</v>
          </cell>
          <cell r="V86">
            <v>0.48299999999999998</v>
          </cell>
          <cell r="W86">
            <v>0.48299999999999993</v>
          </cell>
          <cell r="X86">
            <v>0.48299999999999993</v>
          </cell>
          <cell r="Y86">
            <v>0.48299999999999998</v>
          </cell>
          <cell r="Z86">
            <v>0.48299999999999998</v>
          </cell>
          <cell r="AA86">
            <v>0.48299999999999993</v>
          </cell>
          <cell r="AB86">
            <v>0.48299999999999998</v>
          </cell>
          <cell r="AC86">
            <v>0.48299999999999998</v>
          </cell>
          <cell r="AD86">
            <v>0.47826011852640005</v>
          </cell>
          <cell r="AE86">
            <v>0.46402408525352185</v>
          </cell>
          <cell r="AF86">
            <v>0.46573992699201794</v>
          </cell>
          <cell r="AG86">
            <v>0.45990923874876488</v>
          </cell>
          <cell r="AH86">
            <v>0.44986002279389548</v>
          </cell>
        </row>
        <row r="87">
          <cell r="A87">
            <v>1086</v>
          </cell>
          <cell r="B87" t="str">
            <v>CIRIE'</v>
          </cell>
          <cell r="E87">
            <v>8.0299999999999994</v>
          </cell>
          <cell r="F87">
            <v>87.356000000000009</v>
          </cell>
          <cell r="G87">
            <v>121.03000000000002</v>
          </cell>
          <cell r="H87">
            <v>484.96400000000006</v>
          </cell>
          <cell r="I87">
            <v>412.88499999999999</v>
          </cell>
          <cell r="J87">
            <v>118.80599999999998</v>
          </cell>
          <cell r="K87">
            <v>0</v>
          </cell>
          <cell r="L87">
            <v>0</v>
          </cell>
          <cell r="M87">
            <v>9.6360843149999997</v>
          </cell>
          <cell r="N87">
            <v>114.46420155300001</v>
          </cell>
          <cell r="O87">
            <v>259.70147236800005</v>
          </cell>
          <cell r="P87">
            <v>841.66336449000016</v>
          </cell>
          <cell r="Q87">
            <v>1337.1296997825002</v>
          </cell>
          <cell r="R87">
            <v>1479.6981472455002</v>
          </cell>
          <cell r="T87">
            <v>1084</v>
          </cell>
          <cell r="U87">
            <v>0.48300000000000004</v>
          </cell>
          <cell r="V87">
            <v>0.48299999999999993</v>
          </cell>
          <cell r="W87">
            <v>0.48299999999999998</v>
          </cell>
          <cell r="X87">
            <v>0.48300000000000004</v>
          </cell>
          <cell r="Y87">
            <v>0.48299999999999993</v>
          </cell>
          <cell r="Z87">
            <v>0.48299999999999998</v>
          </cell>
          <cell r="AA87">
            <v>0.48300000000000004</v>
          </cell>
          <cell r="AB87">
            <v>0.48299999999999998</v>
          </cell>
          <cell r="AC87">
            <v>0.48299999999999998</v>
          </cell>
          <cell r="AD87">
            <v>0.48123704106285581</v>
          </cell>
          <cell r="AE87">
            <v>0.4767477643378884</v>
          </cell>
          <cell r="AF87">
            <v>0.47641763928015185</v>
          </cell>
          <cell r="AG87">
            <v>0.47681946089008603</v>
          </cell>
          <cell r="AH87">
            <v>0.47022805618015268</v>
          </cell>
        </row>
        <row r="88">
          <cell r="A88">
            <v>1088</v>
          </cell>
          <cell r="B88" t="str">
            <v>COASSOLO TORINESE</v>
          </cell>
          <cell r="E88">
            <v>1.44</v>
          </cell>
          <cell r="F88">
            <v>2.88</v>
          </cell>
          <cell r="G88">
            <v>27.14</v>
          </cell>
          <cell r="H88">
            <v>14.276</v>
          </cell>
          <cell r="J88">
            <v>18.78</v>
          </cell>
          <cell r="K88">
            <v>0</v>
          </cell>
          <cell r="L88">
            <v>0</v>
          </cell>
          <cell r="M88">
            <v>1.72801512</v>
          </cell>
          <cell r="N88">
            <v>5.1840453599999998</v>
          </cell>
          <cell r="O88">
            <v>37.752330329999999</v>
          </cell>
          <cell r="P88">
            <v>54.883680228000003</v>
          </cell>
          <cell r="Q88">
            <v>54.883680228000003</v>
          </cell>
          <cell r="R88">
            <v>77.419877417999999</v>
          </cell>
          <cell r="T88">
            <v>1085</v>
          </cell>
          <cell r="U88">
            <v>0.48299999999999998</v>
          </cell>
          <cell r="V88">
            <v>0.48299999999999998</v>
          </cell>
          <cell r="W88">
            <v>0.48299999999999993</v>
          </cell>
          <cell r="X88">
            <v>0.48299999999999998</v>
          </cell>
          <cell r="Y88">
            <v>0.48299999999999998</v>
          </cell>
          <cell r="Z88">
            <v>0.48299999999999998</v>
          </cell>
          <cell r="AA88">
            <v>0.48299999999999998</v>
          </cell>
          <cell r="AB88">
            <v>0.47462792674499998</v>
          </cell>
          <cell r="AC88">
            <v>0.47502597514367589</v>
          </cell>
          <cell r="AD88">
            <v>0.47434723039293691</v>
          </cell>
          <cell r="AE88">
            <v>0.47302429149596048</v>
          </cell>
          <cell r="AF88">
            <v>0.46980486409656769</v>
          </cell>
          <cell r="AG88">
            <v>0.44743057601714697</v>
          </cell>
          <cell r="AH88">
            <v>0.43673834041521831</v>
          </cell>
        </row>
        <row r="89">
          <cell r="A89">
            <v>1089</v>
          </cell>
          <cell r="B89" t="str">
            <v>COAZZE</v>
          </cell>
          <cell r="D89">
            <v>7.165</v>
          </cell>
          <cell r="E89">
            <v>17.16</v>
          </cell>
          <cell r="F89">
            <v>32.660000000000004</v>
          </cell>
          <cell r="G89">
            <v>25.18</v>
          </cell>
          <cell r="H89">
            <v>75.940000000000012</v>
          </cell>
          <cell r="I89">
            <v>109.60499999999996</v>
          </cell>
          <cell r="J89">
            <v>12</v>
          </cell>
          <cell r="K89">
            <v>0</v>
          </cell>
          <cell r="L89">
            <v>8.5980752324999994</v>
          </cell>
          <cell r="M89">
            <v>29.190255412500001</v>
          </cell>
          <cell r="N89">
            <v>68.382598342500017</v>
          </cell>
          <cell r="O89">
            <v>98.598862732500024</v>
          </cell>
          <cell r="P89">
            <v>189.72766010250004</v>
          </cell>
          <cell r="Q89">
            <v>321.25481095499998</v>
          </cell>
          <cell r="R89">
            <v>335.65493695499998</v>
          </cell>
          <cell r="T89">
            <v>1086</v>
          </cell>
          <cell r="U89">
            <v>0.48300000000000004</v>
          </cell>
          <cell r="V89">
            <v>0.48299999999999998</v>
          </cell>
          <cell r="W89">
            <v>0.48300000000000004</v>
          </cell>
          <cell r="X89">
            <v>0.48299999999999998</v>
          </cell>
          <cell r="Y89">
            <v>0.48300000000000004</v>
          </cell>
          <cell r="Z89">
            <v>0.48299999999999993</v>
          </cell>
          <cell r="AA89">
            <v>0.48299999999999993</v>
          </cell>
          <cell r="AB89">
            <v>0.48299999999999998</v>
          </cell>
          <cell r="AC89">
            <v>0.48295340643840773</v>
          </cell>
          <cell r="AD89">
            <v>0.48234427595018342</v>
          </cell>
          <cell r="AE89">
            <v>0.48164864609722124</v>
          </cell>
          <cell r="AF89">
            <v>0.47876083173085482</v>
          </cell>
          <cell r="AG89">
            <v>0.47596787506576133</v>
          </cell>
          <cell r="AH89">
            <v>0.4754146050537737</v>
          </cell>
        </row>
        <row r="90">
          <cell r="A90">
            <v>1090</v>
          </cell>
          <cell r="B90" t="str">
            <v>COLLEGNO</v>
          </cell>
          <cell r="C90">
            <v>49.35</v>
          </cell>
          <cell r="D90">
            <v>3.84</v>
          </cell>
          <cell r="E90">
            <v>176.5</v>
          </cell>
          <cell r="F90">
            <v>135.035</v>
          </cell>
          <cell r="G90">
            <v>545.21</v>
          </cell>
          <cell r="H90">
            <v>2474.2699999999995</v>
          </cell>
          <cell r="I90">
            <v>703.495</v>
          </cell>
          <cell r="J90">
            <v>149.57500000000002</v>
          </cell>
          <cell r="K90">
            <v>59.220518175000002</v>
          </cell>
          <cell r="L90">
            <v>63.828558495000003</v>
          </cell>
          <cell r="M90">
            <v>275.630411745</v>
          </cell>
          <cell r="N90">
            <v>437.67382961250001</v>
          </cell>
          <cell r="O90">
            <v>1091.9315543175001</v>
          </cell>
          <cell r="P90">
            <v>4061.0815341524994</v>
          </cell>
          <cell r="Q90">
            <v>4905.2829208499998</v>
          </cell>
          <cell r="R90">
            <v>5084.7744913874994</v>
          </cell>
          <cell r="T90">
            <v>1087</v>
          </cell>
          <cell r="U90">
            <v>0.48299999999999998</v>
          </cell>
          <cell r="V90">
            <v>0.48299999999999998</v>
          </cell>
          <cell r="W90">
            <v>0.48299999999999998</v>
          </cell>
          <cell r="X90">
            <v>0.48299999999999993</v>
          </cell>
          <cell r="Y90">
            <v>0.48299999999999993</v>
          </cell>
          <cell r="Z90">
            <v>0.48299999999999993</v>
          </cell>
          <cell r="AA90">
            <v>0.48299999999999993</v>
          </cell>
          <cell r="AB90">
            <v>0.48299999999999993</v>
          </cell>
          <cell r="AC90">
            <v>0.48299999999999993</v>
          </cell>
          <cell r="AD90">
            <v>0.48299999999999993</v>
          </cell>
          <cell r="AE90">
            <v>0.48299999999999993</v>
          </cell>
          <cell r="AF90">
            <v>0.48299999999999993</v>
          </cell>
          <cell r="AG90">
            <v>0.48299999999999993</v>
          </cell>
          <cell r="AH90">
            <v>0.48299999999999993</v>
          </cell>
        </row>
        <row r="91">
          <cell r="A91">
            <v>1091</v>
          </cell>
          <cell r="B91" t="str">
            <v>COLLERETTO CASTELNUOVO</v>
          </cell>
          <cell r="G91">
            <v>9.2600000000000016</v>
          </cell>
          <cell r="H91">
            <v>5.98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11.112097230000002</v>
          </cell>
          <cell r="P91">
            <v>18.288160020000003</v>
          </cell>
          <cell r="Q91">
            <v>18.288160020000003</v>
          </cell>
          <cell r="R91">
            <v>18.288160020000003</v>
          </cell>
          <cell r="T91">
            <v>1088</v>
          </cell>
          <cell r="U91">
            <v>0.48299999999999998</v>
          </cell>
          <cell r="V91">
            <v>0.48299999999999998</v>
          </cell>
          <cell r="W91">
            <v>0.48299999999999998</v>
          </cell>
          <cell r="X91">
            <v>0.48299999999999998</v>
          </cell>
          <cell r="Y91">
            <v>0.48299999999999998</v>
          </cell>
          <cell r="Z91">
            <v>0.48299999999999998</v>
          </cell>
          <cell r="AA91">
            <v>0.48299999999999993</v>
          </cell>
          <cell r="AB91">
            <v>0.48299999999999998</v>
          </cell>
          <cell r="AC91">
            <v>0.48266933928060812</v>
          </cell>
          <cell r="AD91">
            <v>0.48200805321050216</v>
          </cell>
          <cell r="AE91">
            <v>0.4758934061921305</v>
          </cell>
          <cell r="AF91">
            <v>0.47223619125671584</v>
          </cell>
          <cell r="AG91">
            <v>0.47208197265135626</v>
          </cell>
          <cell r="AH91">
            <v>0.46746483244044185</v>
          </cell>
        </row>
        <row r="92">
          <cell r="A92">
            <v>1092</v>
          </cell>
          <cell r="B92" t="str">
            <v>COLLERETTO GIACOSA</v>
          </cell>
          <cell r="F92">
            <v>10</v>
          </cell>
          <cell r="G92">
            <v>2.996</v>
          </cell>
          <cell r="H92">
            <v>352.40000000000003</v>
          </cell>
          <cell r="I92">
            <v>31.730000000000004</v>
          </cell>
          <cell r="J92">
            <v>5</v>
          </cell>
          <cell r="K92">
            <v>0</v>
          </cell>
          <cell r="L92">
            <v>0</v>
          </cell>
          <cell r="M92">
            <v>0</v>
          </cell>
          <cell r="N92">
            <v>12.000105</v>
          </cell>
          <cell r="O92">
            <v>15.595336457999998</v>
          </cell>
          <cell r="P92">
            <v>438.4790366580001</v>
          </cell>
          <cell r="Q92">
            <v>476.55536982300009</v>
          </cell>
          <cell r="R92">
            <v>482.55542232300007</v>
          </cell>
          <cell r="T92">
            <v>1089</v>
          </cell>
          <cell r="U92">
            <v>0.48299999999999993</v>
          </cell>
          <cell r="V92">
            <v>0.48299999999999998</v>
          </cell>
          <cell r="W92">
            <v>0.48299999999999998</v>
          </cell>
          <cell r="X92">
            <v>0.48299999999999998</v>
          </cell>
          <cell r="Y92">
            <v>0.48299999999999998</v>
          </cell>
          <cell r="Z92">
            <v>0.48299999999999998</v>
          </cell>
          <cell r="AA92">
            <v>0.48299999999999998</v>
          </cell>
          <cell r="AB92">
            <v>0.48231300738837096</v>
          </cell>
          <cell r="AC92">
            <v>0.48064275952466984</v>
          </cell>
          <cell r="AD92">
            <v>0.47755039983351499</v>
          </cell>
          <cell r="AE92">
            <v>0.47487860785105318</v>
          </cell>
          <cell r="AF92">
            <v>0.46627125487604248</v>
          </cell>
          <cell r="AG92">
            <v>0.45398017492171344</v>
          </cell>
          <cell r="AH92">
            <v>0.45218839405817834</v>
          </cell>
        </row>
        <row r="93">
          <cell r="A93">
            <v>1093</v>
          </cell>
          <cell r="B93" t="str">
            <v>CONDOVE</v>
          </cell>
          <cell r="D93">
            <v>3</v>
          </cell>
          <cell r="E93">
            <v>19.440000000000001</v>
          </cell>
          <cell r="F93">
            <v>9.02</v>
          </cell>
          <cell r="G93">
            <v>25</v>
          </cell>
          <cell r="H93">
            <v>193.62</v>
          </cell>
          <cell r="I93">
            <v>141.16300000000001</v>
          </cell>
          <cell r="J93">
            <v>29.46</v>
          </cell>
          <cell r="K93">
            <v>0</v>
          </cell>
          <cell r="L93">
            <v>3.6000315000000001</v>
          </cell>
          <cell r="M93">
            <v>26.928235620000002</v>
          </cell>
          <cell r="N93">
            <v>37.752330329999999</v>
          </cell>
          <cell r="O93">
            <v>67.752592829999998</v>
          </cell>
          <cell r="P93">
            <v>300.09862584000001</v>
          </cell>
          <cell r="Q93">
            <v>469.4957080515</v>
          </cell>
          <cell r="R93">
            <v>504.84801738149997</v>
          </cell>
          <cell r="T93">
            <v>1090</v>
          </cell>
          <cell r="U93">
            <v>0.48299999999999998</v>
          </cell>
          <cell r="V93">
            <v>0.48299999999999993</v>
          </cell>
          <cell r="W93">
            <v>0.48299999999999993</v>
          </cell>
          <cell r="X93">
            <v>0.48299999999999998</v>
          </cell>
          <cell r="Y93">
            <v>0.48299999999999998</v>
          </cell>
          <cell r="Z93">
            <v>0.48299999999999998</v>
          </cell>
          <cell r="AA93">
            <v>0.48286160735839112</v>
          </cell>
          <cell r="AB93">
            <v>0.48284159372943714</v>
          </cell>
          <cell r="AC93">
            <v>0.48227359181621982</v>
          </cell>
          <cell r="AD93">
            <v>0.48179440237406318</v>
          </cell>
          <cell r="AE93">
            <v>0.48026466294956438</v>
          </cell>
          <cell r="AF93">
            <v>0.47305082250282782</v>
          </cell>
          <cell r="AG93">
            <v>0.46984069541214862</v>
          </cell>
          <cell r="AH93">
            <v>0.46824091328048612</v>
          </cell>
        </row>
        <row r="94">
          <cell r="A94">
            <v>1094</v>
          </cell>
          <cell r="B94" t="str">
            <v>CORIO</v>
          </cell>
          <cell r="D94">
            <v>43.575000000000003</v>
          </cell>
          <cell r="E94">
            <v>10.02</v>
          </cell>
          <cell r="F94">
            <v>44.52</v>
          </cell>
          <cell r="G94">
            <v>22.565000000000005</v>
          </cell>
          <cell r="H94">
            <v>302.79500000000007</v>
          </cell>
          <cell r="I94">
            <v>41.465000000000003</v>
          </cell>
          <cell r="J94">
            <v>17.52</v>
          </cell>
          <cell r="K94">
            <v>0</v>
          </cell>
          <cell r="L94">
            <v>52.290457537500004</v>
          </cell>
          <cell r="M94">
            <v>64.314562747500005</v>
          </cell>
          <cell r="N94">
            <v>117.73903020750001</v>
          </cell>
          <cell r="O94">
            <v>144.81726714000001</v>
          </cell>
          <cell r="P94">
            <v>508.17444648750012</v>
          </cell>
          <cell r="Q94">
            <v>557.93288187000007</v>
          </cell>
          <cell r="R94">
            <v>578.95706583000003</v>
          </cell>
          <cell r="T94">
            <v>1091</v>
          </cell>
          <cell r="U94">
            <v>0.48299999999999998</v>
          </cell>
          <cell r="V94">
            <v>0.48299999999999998</v>
          </cell>
          <cell r="W94">
            <v>0.48300000000000004</v>
          </cell>
          <cell r="X94">
            <v>0.48299999999999998</v>
          </cell>
          <cell r="Y94">
            <v>0.48299999999999998</v>
          </cell>
          <cell r="Z94">
            <v>0.48299999999999998</v>
          </cell>
          <cell r="AA94">
            <v>0.48299999999999998</v>
          </cell>
          <cell r="AB94">
            <v>0.48299999999999998</v>
          </cell>
          <cell r="AC94">
            <v>0.48299999999999998</v>
          </cell>
          <cell r="AD94">
            <v>0.48299999999999993</v>
          </cell>
          <cell r="AE94">
            <v>0.47634017915137011</v>
          </cell>
          <cell r="AF94">
            <v>0.47205724075476607</v>
          </cell>
          <cell r="AG94">
            <v>0.47135548296180974</v>
          </cell>
          <cell r="AH94">
            <v>0.47109560344246038</v>
          </cell>
        </row>
        <row r="95">
          <cell r="A95">
            <v>1095</v>
          </cell>
          <cell r="B95" t="str">
            <v>COSSANO CANAVESE</v>
          </cell>
          <cell r="G95">
            <v>4.4000000000000004</v>
          </cell>
          <cell r="H95">
            <v>19.425000000000001</v>
          </cell>
          <cell r="I95">
            <v>9.84</v>
          </cell>
          <cell r="J95">
            <v>22.08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5.280046200000001</v>
          </cell>
          <cell r="P95">
            <v>28.590250162500002</v>
          </cell>
          <cell r="Q95">
            <v>40.398353482499999</v>
          </cell>
          <cell r="R95">
            <v>66.894585322500006</v>
          </cell>
          <cell r="T95">
            <v>1092</v>
          </cell>
          <cell r="U95">
            <v>0.48299999999999998</v>
          </cell>
          <cell r="V95">
            <v>0.48299999999999993</v>
          </cell>
          <cell r="W95">
            <v>0.48299999999999998</v>
          </cell>
          <cell r="X95">
            <v>0.48299999999999998</v>
          </cell>
          <cell r="Y95">
            <v>0.48299999999999998</v>
          </cell>
          <cell r="Z95">
            <v>0.48300000000000004</v>
          </cell>
          <cell r="AA95">
            <v>0.48299999999999998</v>
          </cell>
          <cell r="AB95">
            <v>0.48299999999999998</v>
          </cell>
          <cell r="AC95">
            <v>0.48299999999999998</v>
          </cell>
          <cell r="AD95">
            <v>0.48262327841399</v>
          </cell>
          <cell r="AE95">
            <v>0.48247753555723771</v>
          </cell>
          <cell r="AF95">
            <v>0.46936659684016568</v>
          </cell>
          <cell r="AG95">
            <v>0.46716067197993738</v>
          </cell>
          <cell r="AH95">
            <v>0.4642722993331922</v>
          </cell>
        </row>
        <row r="96">
          <cell r="A96">
            <v>1096</v>
          </cell>
          <cell r="B96" t="str">
            <v>CUCEGLIO</v>
          </cell>
          <cell r="E96">
            <v>23.975000000000001</v>
          </cell>
          <cell r="F96">
            <v>7.84</v>
          </cell>
          <cell r="G96">
            <v>5.0600000000000005</v>
          </cell>
          <cell r="H96">
            <v>59.120000000000005</v>
          </cell>
          <cell r="I96">
            <v>258.98500000000001</v>
          </cell>
          <cell r="J96">
            <v>24.61</v>
          </cell>
          <cell r="K96">
            <v>0</v>
          </cell>
          <cell r="L96">
            <v>0</v>
          </cell>
          <cell r="M96">
            <v>28.770251737499997</v>
          </cell>
          <cell r="N96">
            <v>38.178334057499995</v>
          </cell>
          <cell r="O96">
            <v>44.250387187499996</v>
          </cell>
          <cell r="P96">
            <v>115.1950079475</v>
          </cell>
          <cell r="Q96">
            <v>425.97972729000003</v>
          </cell>
          <cell r="R96">
            <v>455.51198569500002</v>
          </cell>
          <cell r="T96">
            <v>1093</v>
          </cell>
          <cell r="U96">
            <v>0.48299999999999998</v>
          </cell>
          <cell r="V96">
            <v>0.48300000000000004</v>
          </cell>
          <cell r="W96">
            <v>0.48299999999999998</v>
          </cell>
          <cell r="X96">
            <v>0.48300000000000004</v>
          </cell>
          <cell r="Y96">
            <v>0.48299999999999998</v>
          </cell>
          <cell r="Z96">
            <v>0.48299999999999998</v>
          </cell>
          <cell r="AA96">
            <v>0.48299999999999998</v>
          </cell>
          <cell r="AB96">
            <v>0.48294275128520397</v>
          </cell>
          <cell r="AC96">
            <v>0.48244780331200043</v>
          </cell>
          <cell r="AD96">
            <v>0.48222645761049809</v>
          </cell>
          <cell r="AE96">
            <v>0.48152801208227458</v>
          </cell>
          <cell r="AF96">
            <v>0.47761291815119317</v>
          </cell>
          <cell r="AG96">
            <v>0.47297648957630983</v>
          </cell>
          <cell r="AH96">
            <v>0.46942271861261042</v>
          </cell>
        </row>
        <row r="97">
          <cell r="A97">
            <v>1097</v>
          </cell>
          <cell r="B97" t="str">
            <v>CUMIANA</v>
          </cell>
          <cell r="D97">
            <v>9.259999999999998</v>
          </cell>
          <cell r="E97">
            <v>33.580000000000005</v>
          </cell>
          <cell r="F97">
            <v>42.699999999999996</v>
          </cell>
          <cell r="G97">
            <v>82.4</v>
          </cell>
          <cell r="H97">
            <v>375.35500000000002</v>
          </cell>
          <cell r="I97">
            <v>1024.058</v>
          </cell>
          <cell r="J97">
            <v>127.83499999999998</v>
          </cell>
          <cell r="K97">
            <v>0</v>
          </cell>
          <cell r="L97">
            <v>11.112097229999998</v>
          </cell>
          <cell r="M97">
            <v>51.408449820000008</v>
          </cell>
          <cell r="N97">
            <v>102.64889817</v>
          </cell>
          <cell r="O97">
            <v>201.52976337000001</v>
          </cell>
          <cell r="P97">
            <v>651.95970459750004</v>
          </cell>
          <cell r="Q97">
            <v>1880.8400572064998</v>
          </cell>
          <cell r="R97">
            <v>2034.2433994739997</v>
          </cell>
          <cell r="T97">
            <v>1094</v>
          </cell>
          <cell r="U97">
            <v>0.48299999999999998</v>
          </cell>
          <cell r="V97">
            <v>0.48299999999999998</v>
          </cell>
          <cell r="W97">
            <v>0.48299999999999998</v>
          </cell>
          <cell r="X97">
            <v>0.48299999999999998</v>
          </cell>
          <cell r="Y97">
            <v>0.48299999999999998</v>
          </cell>
          <cell r="Z97">
            <v>0.48299999999999998</v>
          </cell>
          <cell r="AA97">
            <v>0.48299999999999998</v>
          </cell>
          <cell r="AB97">
            <v>0.48187624956660235</v>
          </cell>
          <cell r="AC97">
            <v>0.48144312800192202</v>
          </cell>
          <cell r="AD97">
            <v>0.48012202498972795</v>
          </cell>
          <cell r="AE97">
            <v>0.47957680093237609</v>
          </cell>
          <cell r="AF97">
            <v>0.47282630198545972</v>
          </cell>
          <cell r="AG97">
            <v>0.47187102837597666</v>
          </cell>
          <cell r="AH97">
            <v>0.47210271638431484</v>
          </cell>
        </row>
        <row r="98">
          <cell r="A98">
            <v>1098</v>
          </cell>
          <cell r="B98" t="str">
            <v>CUORGNE'</v>
          </cell>
          <cell r="D98">
            <v>2.88</v>
          </cell>
          <cell r="E98">
            <v>4.6400000000000006</v>
          </cell>
          <cell r="F98">
            <v>9.02</v>
          </cell>
          <cell r="G98">
            <v>133.96999999999997</v>
          </cell>
          <cell r="H98">
            <v>138.64499999999998</v>
          </cell>
          <cell r="I98">
            <v>231.47499999999997</v>
          </cell>
          <cell r="J98">
            <v>159.56</v>
          </cell>
          <cell r="K98">
            <v>0</v>
          </cell>
          <cell r="L98">
            <v>3.45603024</v>
          </cell>
          <cell r="M98">
            <v>9.0240789600000006</v>
          </cell>
          <cell r="N98">
            <v>19.848173670000001</v>
          </cell>
          <cell r="O98">
            <v>180.61358035499995</v>
          </cell>
          <cell r="P98">
            <v>346.98903612749996</v>
          </cell>
          <cell r="Q98">
            <v>624.76146661500002</v>
          </cell>
          <cell r="R98">
            <v>816.23514199500005</v>
          </cell>
          <cell r="T98">
            <v>1095</v>
          </cell>
          <cell r="U98">
            <v>0.48299999999999998</v>
          </cell>
          <cell r="V98">
            <v>0.48299999999999998</v>
          </cell>
          <cell r="W98">
            <v>0.48299999999999998</v>
          </cell>
          <cell r="X98">
            <v>0.48299999999999998</v>
          </cell>
          <cell r="Y98">
            <v>0.48299999999999998</v>
          </cell>
          <cell r="Z98">
            <v>0.48299999999999993</v>
          </cell>
          <cell r="AA98">
            <v>0.48299999999999998</v>
          </cell>
          <cell r="AB98">
            <v>0.48299999999999998</v>
          </cell>
          <cell r="AC98">
            <v>0.48299999999999998</v>
          </cell>
          <cell r="AD98">
            <v>0.48299999999999998</v>
          </cell>
          <cell r="AE98">
            <v>0.47989950906089096</v>
          </cell>
          <cell r="AF98">
            <v>0.46714435804134052</v>
          </cell>
          <cell r="AG98">
            <v>0.45962700807227425</v>
          </cell>
          <cell r="AH98">
            <v>0.44187706462333665</v>
          </cell>
        </row>
        <row r="99">
          <cell r="A99">
            <v>1099</v>
          </cell>
          <cell r="B99" t="str">
            <v>DRUENTO</v>
          </cell>
          <cell r="C99">
            <v>9.86</v>
          </cell>
          <cell r="E99">
            <v>199.9</v>
          </cell>
          <cell r="F99">
            <v>69</v>
          </cell>
          <cell r="G99">
            <v>52.03</v>
          </cell>
          <cell r="H99">
            <v>837.87200000000007</v>
          </cell>
          <cell r="I99">
            <v>234.4</v>
          </cell>
          <cell r="J99">
            <v>33.25</v>
          </cell>
          <cell r="K99">
            <v>11.832103529999998</v>
          </cell>
          <cell r="L99">
            <v>11.832103529999998</v>
          </cell>
          <cell r="M99">
            <v>251.71420248000004</v>
          </cell>
          <cell r="N99">
            <v>334.51492698000004</v>
          </cell>
          <cell r="O99">
            <v>396.95147329500003</v>
          </cell>
          <cell r="P99">
            <v>1402.4066709510003</v>
          </cell>
          <cell r="Q99">
            <v>1683.6891321510002</v>
          </cell>
          <cell r="R99">
            <v>1723.5894812760002</v>
          </cell>
          <cell r="T99">
            <v>1096</v>
          </cell>
          <cell r="U99">
            <v>0.48299999999999998</v>
          </cell>
          <cell r="V99">
            <v>0.48299999999999998</v>
          </cell>
          <cell r="W99">
            <v>0.48299999999999998</v>
          </cell>
          <cell r="X99">
            <v>0.48300000000000004</v>
          </cell>
          <cell r="Y99">
            <v>0.48299999999999993</v>
          </cell>
          <cell r="Z99">
            <v>0.48299999999999993</v>
          </cell>
          <cell r="AA99">
            <v>0.48299999999999998</v>
          </cell>
          <cell r="AB99">
            <v>0.48300000000000004</v>
          </cell>
          <cell r="AC99">
            <v>0.47742756265400255</v>
          </cell>
          <cell r="AD99">
            <v>0.47523784379079526</v>
          </cell>
          <cell r="AE99">
            <v>0.47404018617604654</v>
          </cell>
          <cell r="AF99">
            <v>0.459609423025995</v>
          </cell>
          <cell r="AG99">
            <v>0.39390547745290505</v>
          </cell>
          <cell r="AH99">
            <v>0.39025761800674663</v>
          </cell>
        </row>
        <row r="100">
          <cell r="A100">
            <v>1101</v>
          </cell>
          <cell r="B100" t="str">
            <v>FAVRIA</v>
          </cell>
          <cell r="C100">
            <v>2.42</v>
          </cell>
          <cell r="E100">
            <v>3</v>
          </cell>
          <cell r="F100">
            <v>39.980000000000004</v>
          </cell>
          <cell r="G100">
            <v>43.235000000000007</v>
          </cell>
          <cell r="H100">
            <v>262.315</v>
          </cell>
          <cell r="I100">
            <v>97.55</v>
          </cell>
          <cell r="J100">
            <v>21.630000000000003</v>
          </cell>
          <cell r="K100">
            <v>2.9040254099999996</v>
          </cell>
          <cell r="L100">
            <v>2.9040254099999996</v>
          </cell>
          <cell r="M100">
            <v>6.5040569099999992</v>
          </cell>
          <cell r="N100">
            <v>54.480476699999997</v>
          </cell>
          <cell r="O100">
            <v>106.36293066750001</v>
          </cell>
          <cell r="P100">
            <v>421.14368497500004</v>
          </cell>
          <cell r="Q100">
            <v>538.20470925000006</v>
          </cell>
          <cell r="R100">
            <v>564.16093636500011</v>
          </cell>
          <cell r="T100">
            <v>1097</v>
          </cell>
          <cell r="U100">
            <v>0.48299999999999998</v>
          </cell>
          <cell r="V100">
            <v>0.48299999999999998</v>
          </cell>
          <cell r="W100">
            <v>0.48299999999999998</v>
          </cell>
          <cell r="X100">
            <v>0.48299999999999998</v>
          </cell>
          <cell r="Y100">
            <v>0.48299999999999998</v>
          </cell>
          <cell r="Z100">
            <v>0.48299999999999998</v>
          </cell>
          <cell r="AA100">
            <v>0.48299999999999993</v>
          </cell>
          <cell r="AB100">
            <v>0.48271451053522768</v>
          </cell>
          <cell r="AC100">
            <v>0.48169383745960948</v>
          </cell>
          <cell r="AD100">
            <v>0.48025870060019521</v>
          </cell>
          <cell r="AE100">
            <v>0.47781533198143478</v>
          </cell>
          <cell r="AF100">
            <v>0.46549949052224493</v>
          </cell>
          <cell r="AG100">
            <v>0.43337766313992526</v>
          </cell>
          <cell r="AH100">
            <v>0.42971290072679907</v>
          </cell>
        </row>
        <row r="101">
          <cell r="A101">
            <v>1102</v>
          </cell>
          <cell r="B101" t="str">
            <v>FELETTO</v>
          </cell>
          <cell r="D101">
            <v>1.8</v>
          </cell>
          <cell r="E101">
            <v>67.2</v>
          </cell>
          <cell r="G101">
            <v>5.28</v>
          </cell>
          <cell r="H101">
            <v>20.41</v>
          </cell>
          <cell r="I101">
            <v>15.969999999999999</v>
          </cell>
          <cell r="J101">
            <v>39.46</v>
          </cell>
          <cell r="K101">
            <v>0</v>
          </cell>
          <cell r="L101">
            <v>2.1600188999999999</v>
          </cell>
          <cell r="M101">
            <v>82.800724500000001</v>
          </cell>
          <cell r="N101">
            <v>82.800724500000001</v>
          </cell>
          <cell r="O101">
            <v>89.136779939999997</v>
          </cell>
          <cell r="P101">
            <v>113.628994245</v>
          </cell>
          <cell r="Q101">
            <v>132.79316193</v>
          </cell>
          <cell r="R101">
            <v>180.14557625999998</v>
          </cell>
          <cell r="T101">
            <v>1098</v>
          </cell>
          <cell r="U101">
            <v>0.48299999999999998</v>
          </cell>
          <cell r="V101">
            <v>0.48299999999999998</v>
          </cell>
          <cell r="W101">
            <v>0.48299999999999998</v>
          </cell>
          <cell r="X101">
            <v>0.48299999999999998</v>
          </cell>
          <cell r="Y101">
            <v>0.48299999999999998</v>
          </cell>
          <cell r="Z101">
            <v>0.48299999999999998</v>
          </cell>
          <cell r="AA101">
            <v>0.48299999999999998</v>
          </cell>
          <cell r="AB101">
            <v>0.48297252697794313</v>
          </cell>
          <cell r="AC101">
            <v>0.48291081093323035</v>
          </cell>
          <cell r="AD101">
            <v>0.4828029303813608</v>
          </cell>
          <cell r="AE101">
            <v>0.48129835987325598</v>
          </cell>
          <cell r="AF101">
            <v>0.48004762799367873</v>
          </cell>
          <cell r="AG101">
            <v>0.47742007995299068</v>
          </cell>
          <cell r="AH101">
            <v>0.47529177898000946</v>
          </cell>
        </row>
        <row r="102">
          <cell r="A102">
            <v>1103</v>
          </cell>
          <cell r="B102" t="str">
            <v>FENESTRELLE</v>
          </cell>
          <cell r="H102">
            <v>8.74</v>
          </cell>
          <cell r="I102">
            <v>11.76</v>
          </cell>
          <cell r="J102">
            <v>2.94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10.488091769999999</v>
          </cell>
          <cell r="Q102">
            <v>24.600215249999998</v>
          </cell>
          <cell r="R102">
            <v>28.128246119999996</v>
          </cell>
          <cell r="T102">
            <v>1099</v>
          </cell>
          <cell r="U102">
            <v>0.48299999999999998</v>
          </cell>
          <cell r="V102">
            <v>0.48299999999999998</v>
          </cell>
          <cell r="W102">
            <v>0.48299999999999998</v>
          </cell>
          <cell r="X102">
            <v>0.48299999999999998</v>
          </cell>
          <cell r="Y102">
            <v>0.48299999999999998</v>
          </cell>
          <cell r="Z102">
            <v>0.48299999999999998</v>
          </cell>
          <cell r="AA102">
            <v>0.48278694952462342</v>
          </cell>
          <cell r="AB102">
            <v>0.48277941729137541</v>
          </cell>
          <cell r="AC102">
            <v>0.47843058719601678</v>
          </cell>
          <cell r="AD102">
            <v>0.47757792274710087</v>
          </cell>
          <cell r="AE102">
            <v>0.47719424132229776</v>
          </cell>
          <cell r="AF102">
            <v>0.46238717121397471</v>
          </cell>
          <cell r="AG102">
            <v>0.4569716125558157</v>
          </cell>
          <cell r="AH102">
            <v>0.45545196384244629</v>
          </cell>
        </row>
        <row r="103">
          <cell r="A103">
            <v>1104</v>
          </cell>
          <cell r="B103" t="str">
            <v>FIANO</v>
          </cell>
          <cell r="C103">
            <v>2.8000000000000003</v>
          </cell>
          <cell r="E103">
            <v>35.950000000000003</v>
          </cell>
          <cell r="F103">
            <v>26.88</v>
          </cell>
          <cell r="G103">
            <v>17.52</v>
          </cell>
          <cell r="H103">
            <v>190.28000000000003</v>
          </cell>
          <cell r="I103">
            <v>609.70500000000004</v>
          </cell>
          <cell r="J103">
            <v>16.600000000000001</v>
          </cell>
          <cell r="K103">
            <v>3.3600294000000002</v>
          </cell>
          <cell r="L103">
            <v>3.3600294000000002</v>
          </cell>
          <cell r="M103">
            <v>46.50040687500001</v>
          </cell>
          <cell r="N103">
            <v>78.756689115</v>
          </cell>
          <cell r="O103">
            <v>99.780873075000002</v>
          </cell>
          <cell r="P103">
            <v>328.11887101500002</v>
          </cell>
          <cell r="Q103">
            <v>1059.7712729175</v>
          </cell>
          <cell r="R103">
            <v>1079.6914472175001</v>
          </cell>
          <cell r="T103">
            <v>1100</v>
          </cell>
          <cell r="U103">
            <v>0.48299999999999993</v>
          </cell>
          <cell r="V103">
            <v>0.48299999999999998</v>
          </cell>
          <cell r="W103">
            <v>0.48299999999999993</v>
          </cell>
          <cell r="X103">
            <v>0.48299999999999998</v>
          </cell>
          <cell r="Y103">
            <v>0.48299999999999993</v>
          </cell>
          <cell r="Z103">
            <v>0.48299999999999998</v>
          </cell>
          <cell r="AA103">
            <v>0.48299999999999998</v>
          </cell>
          <cell r="AB103">
            <v>0.48299999999999998</v>
          </cell>
          <cell r="AC103">
            <v>0.48299999999999998</v>
          </cell>
          <cell r="AD103">
            <v>0.48299999999999998</v>
          </cell>
          <cell r="AE103">
            <v>0.48299999999999998</v>
          </cell>
          <cell r="AF103">
            <v>0.48299999999999998</v>
          </cell>
          <cell r="AG103">
            <v>0.48299999999999998</v>
          </cell>
          <cell r="AH103">
            <v>0.48299999999999998</v>
          </cell>
        </row>
        <row r="104">
          <cell r="A104">
            <v>1105</v>
          </cell>
          <cell r="B104" t="str">
            <v>FIORANO CANAVESE</v>
          </cell>
          <cell r="E104">
            <v>18.420000000000002</v>
          </cell>
          <cell r="F104">
            <v>2.64</v>
          </cell>
          <cell r="G104">
            <v>20.942000000000004</v>
          </cell>
          <cell r="H104">
            <v>10.06</v>
          </cell>
          <cell r="I104">
            <v>11.68</v>
          </cell>
          <cell r="J104">
            <v>15.8</v>
          </cell>
          <cell r="K104">
            <v>0</v>
          </cell>
          <cell r="L104">
            <v>0</v>
          </cell>
          <cell r="M104">
            <v>22.104193410000001</v>
          </cell>
          <cell r="N104">
            <v>25.272221130000002</v>
          </cell>
          <cell r="O104">
            <v>50.402841021000008</v>
          </cell>
          <cell r="P104">
            <v>62.47494665100001</v>
          </cell>
          <cell r="Q104">
            <v>76.491069291000002</v>
          </cell>
          <cell r="R104">
            <v>95.451235190999995</v>
          </cell>
          <cell r="T104">
            <v>1101</v>
          </cell>
          <cell r="U104">
            <v>0.48300000000000004</v>
          </cell>
          <cell r="V104">
            <v>0.48299999999999993</v>
          </cell>
          <cell r="W104">
            <v>0.48299999999999998</v>
          </cell>
          <cell r="X104">
            <v>0.48299999999999998</v>
          </cell>
          <cell r="Y104">
            <v>0.48299999999999993</v>
          </cell>
          <cell r="Z104">
            <v>0.48299999999999998</v>
          </cell>
          <cell r="AA104">
            <v>0.48288889946352237</v>
          </cell>
          <cell r="AB104">
            <v>0.48294066397592839</v>
          </cell>
          <cell r="AC104">
            <v>0.48285580456478977</v>
          </cell>
          <cell r="AD104">
            <v>0.48178995712870576</v>
          </cell>
          <cell r="AE104">
            <v>0.48079301418397247</v>
          </cell>
          <cell r="AF104">
            <v>0.47421081907956425</v>
          </cell>
          <cell r="AG104">
            <v>0.47112139129470187</v>
          </cell>
          <cell r="AH104">
            <v>0.47097864360795566</v>
          </cell>
        </row>
        <row r="105">
          <cell r="A105">
            <v>1106</v>
          </cell>
          <cell r="B105" t="str">
            <v>FOGLIZZO</v>
          </cell>
          <cell r="E105">
            <v>2.7800000000000002</v>
          </cell>
          <cell r="F105">
            <v>11.96</v>
          </cell>
          <cell r="G105">
            <v>29.53</v>
          </cell>
          <cell r="H105">
            <v>97.179999999999993</v>
          </cell>
          <cell r="I105">
            <v>1091.6699999999998</v>
          </cell>
          <cell r="J105">
            <v>13.5</v>
          </cell>
          <cell r="K105">
            <v>0</v>
          </cell>
          <cell r="L105">
            <v>0</v>
          </cell>
          <cell r="M105">
            <v>3.3360291900000001</v>
          </cell>
          <cell r="N105">
            <v>17.688154770000001</v>
          </cell>
          <cell r="O105">
            <v>53.124464835000012</v>
          </cell>
          <cell r="P105">
            <v>169.74148522500002</v>
          </cell>
          <cell r="Q105">
            <v>1479.7569477599995</v>
          </cell>
          <cell r="R105">
            <v>1495.9570895099996</v>
          </cell>
          <cell r="T105">
            <v>1102</v>
          </cell>
          <cell r="U105">
            <v>0.48300000000000004</v>
          </cell>
          <cell r="V105">
            <v>0.48299999999999993</v>
          </cell>
          <cell r="W105">
            <v>0.48299999999999993</v>
          </cell>
          <cell r="X105">
            <v>0.48299999999999993</v>
          </cell>
          <cell r="Y105">
            <v>0.48299999999999998</v>
          </cell>
          <cell r="Z105">
            <v>0.48299999999999998</v>
          </cell>
          <cell r="AA105">
            <v>0.48299999999999998</v>
          </cell>
          <cell r="AB105">
            <v>0.48287167415391141</v>
          </cell>
          <cell r="AC105">
            <v>0.47802912591051849</v>
          </cell>
          <cell r="AD105">
            <v>0.47797695197013906</v>
          </cell>
          <cell r="AE105">
            <v>0.47755163258281308</v>
          </cell>
          <cell r="AF105">
            <v>0.47594590976594092</v>
          </cell>
          <cell r="AG105">
            <v>0.47432153042889752</v>
          </cell>
          <cell r="AH105">
            <v>0.47111289209881357</v>
          </cell>
        </row>
        <row r="106">
          <cell r="A106">
            <v>1107</v>
          </cell>
          <cell r="B106" t="str">
            <v>FORNO CANAVESE</v>
          </cell>
          <cell r="E106">
            <v>3.74</v>
          </cell>
          <cell r="G106">
            <v>11.515000000000001</v>
          </cell>
          <cell r="H106">
            <v>134.07</v>
          </cell>
          <cell r="I106">
            <v>67.018000000000015</v>
          </cell>
          <cell r="J106">
            <v>15.6</v>
          </cell>
          <cell r="K106">
            <v>0</v>
          </cell>
          <cell r="L106">
            <v>0</v>
          </cell>
          <cell r="M106">
            <v>4.4880392699999998</v>
          </cell>
          <cell r="N106">
            <v>4.4880392699999998</v>
          </cell>
          <cell r="O106">
            <v>18.306160177500001</v>
          </cell>
          <cell r="P106">
            <v>179.19156791249998</v>
          </cell>
          <cell r="Q106">
            <v>259.61387160150002</v>
          </cell>
          <cell r="R106">
            <v>278.33403540150005</v>
          </cell>
          <cell r="T106">
            <v>1103</v>
          </cell>
          <cell r="U106">
            <v>0.48299999999999998</v>
          </cell>
          <cell r="V106">
            <v>0.48299999999999998</v>
          </cell>
          <cell r="W106">
            <v>0.48299999999999998</v>
          </cell>
          <cell r="X106">
            <v>0.48300000000000004</v>
          </cell>
          <cell r="Y106">
            <v>0.48299999999999993</v>
          </cell>
          <cell r="Z106">
            <v>0.48299999999999993</v>
          </cell>
          <cell r="AA106">
            <v>0.48299999999999998</v>
          </cell>
          <cell r="AB106">
            <v>0.48299999999999998</v>
          </cell>
          <cell r="AC106">
            <v>0.48299999999999998</v>
          </cell>
          <cell r="AD106">
            <v>0.48299999999999998</v>
          </cell>
          <cell r="AE106">
            <v>0.48299999999999998</v>
          </cell>
          <cell r="AF106">
            <v>0.48147456182128473</v>
          </cell>
          <cell r="AG106">
            <v>0.47947238795443758</v>
          </cell>
          <cell r="AH106">
            <v>0.47848283350618509</v>
          </cell>
        </row>
        <row r="107">
          <cell r="A107">
            <v>1108</v>
          </cell>
          <cell r="B107" t="str">
            <v>FRASSINETTO</v>
          </cell>
          <cell r="G107">
            <v>5.98</v>
          </cell>
          <cell r="H107">
            <v>71.75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7.1760627900000005</v>
          </cell>
          <cell r="P107">
            <v>93.276816165</v>
          </cell>
          <cell r="Q107">
            <v>93.276816165</v>
          </cell>
          <cell r="R107">
            <v>93.276816165</v>
          </cell>
          <cell r="T107">
            <v>1104</v>
          </cell>
          <cell r="U107">
            <v>0.48299999999999998</v>
          </cell>
          <cell r="V107">
            <v>0.48299999999999998</v>
          </cell>
          <cell r="W107">
            <v>0.48299999999999998</v>
          </cell>
          <cell r="X107">
            <v>0.48299999999999998</v>
          </cell>
          <cell r="Y107">
            <v>0.48299999999999998</v>
          </cell>
          <cell r="Z107">
            <v>0.48299999999999998</v>
          </cell>
          <cell r="AA107">
            <v>0.48282359845649997</v>
          </cell>
          <cell r="AB107">
            <v>0.48283227633317488</v>
          </cell>
          <cell r="AC107">
            <v>0.48073070998914086</v>
          </cell>
          <cell r="AD107">
            <v>0.47890636501748046</v>
          </cell>
          <cell r="AE107">
            <v>0.4779317702405424</v>
          </cell>
          <cell r="AF107">
            <v>0.46524799107700182</v>
          </cell>
          <cell r="AG107">
            <v>0.42414479050148074</v>
          </cell>
          <cell r="AH107">
            <v>0.4220028305976864</v>
          </cell>
        </row>
        <row r="108">
          <cell r="A108">
            <v>1109</v>
          </cell>
          <cell r="B108" t="str">
            <v>FRONT</v>
          </cell>
          <cell r="E108">
            <v>2.82</v>
          </cell>
          <cell r="H108">
            <v>1149.6349999999998</v>
          </cell>
          <cell r="I108">
            <v>67.75</v>
          </cell>
          <cell r="J108">
            <v>37.700000000000003</v>
          </cell>
          <cell r="K108">
            <v>0</v>
          </cell>
          <cell r="L108">
            <v>0</v>
          </cell>
          <cell r="M108">
            <v>3.3840296100000002</v>
          </cell>
          <cell r="N108">
            <v>3.3840296100000002</v>
          </cell>
          <cell r="O108">
            <v>3.3840296100000002</v>
          </cell>
          <cell r="P108">
            <v>1382.9581007774998</v>
          </cell>
          <cell r="Q108">
            <v>1464.2588121524998</v>
          </cell>
          <cell r="R108">
            <v>1509.4992080024997</v>
          </cell>
          <cell r="T108">
            <v>1105</v>
          </cell>
          <cell r="U108">
            <v>0.48299999999999998</v>
          </cell>
          <cell r="V108">
            <v>0.48299999999999993</v>
          </cell>
          <cell r="W108">
            <v>0.48299999999999998</v>
          </cell>
          <cell r="X108">
            <v>0.48299999999999998</v>
          </cell>
          <cell r="Y108">
            <v>0.48299999999999993</v>
          </cell>
          <cell r="Z108">
            <v>0.48299999999999998</v>
          </cell>
          <cell r="AA108">
            <v>0.48299999999999998</v>
          </cell>
          <cell r="AB108">
            <v>0.48299999999999998</v>
          </cell>
          <cell r="AC108">
            <v>0.47384381232871897</v>
          </cell>
          <cell r="AD108">
            <v>0.47221791666008012</v>
          </cell>
          <cell r="AE108">
            <v>0.46138082718820328</v>
          </cell>
          <cell r="AF108">
            <v>0.45621204484831779</v>
          </cell>
          <cell r="AG108">
            <v>0.44924533794458671</v>
          </cell>
          <cell r="AH108">
            <v>0.44159380006731175</v>
          </cell>
        </row>
        <row r="109">
          <cell r="A109">
            <v>1110</v>
          </cell>
          <cell r="B109" t="str">
            <v>FROSSASCO</v>
          </cell>
          <cell r="C109">
            <v>1.5750000000000002</v>
          </cell>
          <cell r="D109">
            <v>2.9750000000000001</v>
          </cell>
          <cell r="E109">
            <v>14.035</v>
          </cell>
          <cell r="F109">
            <v>44.879999999999995</v>
          </cell>
          <cell r="G109">
            <v>51.676000000000002</v>
          </cell>
          <cell r="H109">
            <v>2475.6299999999997</v>
          </cell>
          <cell r="I109">
            <v>1148.7250000000004</v>
          </cell>
          <cell r="J109">
            <v>111.226</v>
          </cell>
          <cell r="K109">
            <v>1.8900165375000004</v>
          </cell>
          <cell r="L109">
            <v>5.4600477750000005</v>
          </cell>
          <cell r="M109">
            <v>22.302195142499997</v>
          </cell>
          <cell r="N109">
            <v>76.158666382500002</v>
          </cell>
          <cell r="O109">
            <v>138.17040898050001</v>
          </cell>
          <cell r="P109">
            <v>3108.9524030954994</v>
          </cell>
          <cell r="Q109">
            <v>4487.4344647079997</v>
          </cell>
          <cell r="R109">
            <v>4620.9068325809994</v>
          </cell>
          <cell r="T109">
            <v>1106</v>
          </cell>
          <cell r="U109">
            <v>0.48299999999999998</v>
          </cell>
          <cell r="V109">
            <v>0.48299999999999993</v>
          </cell>
          <cell r="W109">
            <v>0.48299999999999993</v>
          </cell>
          <cell r="X109">
            <v>0.48299999999999993</v>
          </cell>
          <cell r="Y109">
            <v>0.48299999999999993</v>
          </cell>
          <cell r="Z109">
            <v>0.48299999999999998</v>
          </cell>
          <cell r="AA109">
            <v>0.48300000000000004</v>
          </cell>
          <cell r="AB109">
            <v>0.48299999999999993</v>
          </cell>
          <cell r="AC109">
            <v>0.48261420500937369</v>
          </cell>
          <cell r="AD109">
            <v>0.48098939158577558</v>
          </cell>
          <cell r="AE109">
            <v>0.47724742559725813</v>
          </cell>
          <cell r="AF109">
            <v>0.46356526056192815</v>
          </cell>
          <cell r="AG109">
            <v>0.31177815727617597</v>
          </cell>
          <cell r="AH109">
            <v>0.30016356774340452</v>
          </cell>
        </row>
        <row r="110">
          <cell r="A110">
            <v>1111</v>
          </cell>
          <cell r="B110" t="str">
            <v>GARZIGLIANA</v>
          </cell>
          <cell r="D110">
            <v>7.6950000000000003</v>
          </cell>
          <cell r="F110">
            <v>9</v>
          </cell>
          <cell r="G110">
            <v>5.82</v>
          </cell>
          <cell r="H110">
            <v>78.84</v>
          </cell>
          <cell r="I110">
            <v>575.88199999999995</v>
          </cell>
          <cell r="K110">
            <v>0</v>
          </cell>
          <cell r="L110">
            <v>9.2340807975000008</v>
          </cell>
          <cell r="M110">
            <v>9.2340807975000008</v>
          </cell>
          <cell r="N110">
            <v>20.034175297500003</v>
          </cell>
          <cell r="O110">
            <v>27.018236407500005</v>
          </cell>
          <cell r="P110">
            <v>121.6270642275</v>
          </cell>
          <cell r="Q110">
            <v>812.6915109885</v>
          </cell>
          <cell r="R110">
            <v>812.6915109885</v>
          </cell>
          <cell r="T110">
            <v>1107</v>
          </cell>
          <cell r="U110">
            <v>0.48299999999999998</v>
          </cell>
          <cell r="V110">
            <v>0.48299999999999998</v>
          </cell>
          <cell r="W110">
            <v>0.48299999999999998</v>
          </cell>
          <cell r="X110">
            <v>0.48299999999999998</v>
          </cell>
          <cell r="Y110">
            <v>0.48299999999999998</v>
          </cell>
          <cell r="Z110">
            <v>0.48299999999999998</v>
          </cell>
          <cell r="AA110">
            <v>0.48299999999999998</v>
          </cell>
          <cell r="AB110">
            <v>0.48300000000000004</v>
          </cell>
          <cell r="AC110">
            <v>0.48294819721633403</v>
          </cell>
          <cell r="AD110">
            <v>0.48290102566281401</v>
          </cell>
          <cell r="AE110">
            <v>0.48273590557228485</v>
          </cell>
          <cell r="AF110">
            <v>0.48074655563734614</v>
          </cell>
          <cell r="AG110">
            <v>0.47944614324383067</v>
          </cell>
          <cell r="AH110">
            <v>0.47917743211270503</v>
          </cell>
        </row>
        <row r="111">
          <cell r="A111">
            <v>1112</v>
          </cell>
          <cell r="B111" t="str">
            <v>GASSINO TORINESE</v>
          </cell>
          <cell r="E111">
            <v>10.536</v>
          </cell>
          <cell r="F111">
            <v>34.256</v>
          </cell>
          <cell r="G111">
            <v>28.51</v>
          </cell>
          <cell r="H111">
            <v>606.5100000000001</v>
          </cell>
          <cell r="I111">
            <v>302.95999999999998</v>
          </cell>
          <cell r="J111">
            <v>52.094999999999999</v>
          </cell>
          <cell r="K111">
            <v>0</v>
          </cell>
          <cell r="L111">
            <v>0</v>
          </cell>
          <cell r="M111">
            <v>12.643310628</v>
          </cell>
          <cell r="N111">
            <v>53.750870316000004</v>
          </cell>
          <cell r="O111">
            <v>87.963169671000003</v>
          </cell>
          <cell r="P111">
            <v>815.78153802600013</v>
          </cell>
          <cell r="Q111">
            <v>1179.3367191060001</v>
          </cell>
          <cell r="R111">
            <v>1241.8512661035002</v>
          </cell>
          <cell r="T111">
            <v>1108</v>
          </cell>
          <cell r="U111">
            <v>0.48299999999999998</v>
          </cell>
          <cell r="V111">
            <v>0.48299999999999998</v>
          </cell>
          <cell r="W111">
            <v>0.48299999999999998</v>
          </cell>
          <cell r="X111">
            <v>0.48299999999999998</v>
          </cell>
          <cell r="Y111">
            <v>0.48299999999999998</v>
          </cell>
          <cell r="Z111">
            <v>0.48299999999999998</v>
          </cell>
          <cell r="AA111">
            <v>0.48299999999999993</v>
          </cell>
          <cell r="AB111">
            <v>0.48299999999999998</v>
          </cell>
          <cell r="AC111">
            <v>0.48299999999999998</v>
          </cell>
          <cell r="AD111">
            <v>0.48299999999999993</v>
          </cell>
          <cell r="AE111">
            <v>0.47750821092994961</v>
          </cell>
          <cell r="AF111">
            <v>0.39860667349572526</v>
          </cell>
          <cell r="AG111">
            <v>0.40266365572155716</v>
          </cell>
          <cell r="AH111">
            <v>0.40187804129194049</v>
          </cell>
        </row>
        <row r="112">
          <cell r="A112">
            <v>1113</v>
          </cell>
          <cell r="B112" t="str">
            <v>GERMAGNANO</v>
          </cell>
          <cell r="G112">
            <v>4.5</v>
          </cell>
          <cell r="H112">
            <v>9.379999999999999</v>
          </cell>
          <cell r="I112">
            <v>2.88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5.400047250000001</v>
          </cell>
          <cell r="P112">
            <v>16.656145740000003</v>
          </cell>
          <cell r="Q112">
            <v>20.112175980000004</v>
          </cell>
          <cell r="R112">
            <v>20.112175980000004</v>
          </cell>
          <cell r="T112">
            <v>1109</v>
          </cell>
          <cell r="U112">
            <v>0.48300000000000004</v>
          </cell>
          <cell r="V112">
            <v>0.48299999999999998</v>
          </cell>
          <cell r="W112">
            <v>0.48299999999999998</v>
          </cell>
          <cell r="X112">
            <v>0.48299999999999998</v>
          </cell>
          <cell r="Y112">
            <v>0.48299999999999993</v>
          </cell>
          <cell r="Z112">
            <v>0.48299999999999998</v>
          </cell>
          <cell r="AA112">
            <v>0.48299999999999998</v>
          </cell>
          <cell r="AB112">
            <v>0.48299999999999993</v>
          </cell>
          <cell r="AC112">
            <v>0.48295966373956389</v>
          </cell>
          <cell r="AD112">
            <v>0.4829427417089377</v>
          </cell>
          <cell r="AE112">
            <v>0.48295328923551678</v>
          </cell>
          <cell r="AF112">
            <v>0.46348592543850636</v>
          </cell>
          <cell r="AG112">
            <v>0.45936483255501581</v>
          </cell>
          <cell r="AH112">
            <v>0.46004291858799434</v>
          </cell>
        </row>
        <row r="113">
          <cell r="A113">
            <v>1114</v>
          </cell>
          <cell r="B113" t="str">
            <v>GIAGLIONE</v>
          </cell>
          <cell r="F113">
            <v>6.44</v>
          </cell>
          <cell r="G113">
            <v>2.99</v>
          </cell>
          <cell r="I113">
            <v>19.830000000000002</v>
          </cell>
          <cell r="J113">
            <v>18.89</v>
          </cell>
          <cell r="K113">
            <v>0</v>
          </cell>
          <cell r="L113">
            <v>0</v>
          </cell>
          <cell r="M113">
            <v>0</v>
          </cell>
          <cell r="N113">
            <v>7.7280676200000018</v>
          </cell>
          <cell r="O113">
            <v>11.316099015000002</v>
          </cell>
          <cell r="P113">
            <v>11.316099015000002</v>
          </cell>
          <cell r="Q113">
            <v>35.112307230000006</v>
          </cell>
          <cell r="R113">
            <v>57.780505575000007</v>
          </cell>
          <cell r="T113">
            <v>1110</v>
          </cell>
          <cell r="U113">
            <v>0.48299999999999998</v>
          </cell>
          <cell r="V113">
            <v>0.48299999999999993</v>
          </cell>
          <cell r="W113">
            <v>0.48300000000000004</v>
          </cell>
          <cell r="X113">
            <v>0.48299999999999998</v>
          </cell>
          <cell r="Y113">
            <v>0.48300000000000004</v>
          </cell>
          <cell r="Z113">
            <v>0.48299999999999998</v>
          </cell>
          <cell r="AA113">
            <v>0.48298240981198115</v>
          </cell>
          <cell r="AB113">
            <v>0.48295074147193906</v>
          </cell>
          <cell r="AC113">
            <v>0.48278931332998609</v>
          </cell>
          <cell r="AD113">
            <v>0.4822593698272607</v>
          </cell>
          <cell r="AE113">
            <v>0.4816374275000968</v>
          </cell>
          <cell r="AF113">
            <v>0.44012422441457338</v>
          </cell>
          <cell r="AG113">
            <v>0.39158288591488888</v>
          </cell>
          <cell r="AH113">
            <v>0.311128251128374</v>
          </cell>
        </row>
        <row r="114">
          <cell r="A114">
            <v>1115</v>
          </cell>
          <cell r="B114" t="str">
            <v>GIAVENO</v>
          </cell>
          <cell r="D114">
            <v>78.515000000000001</v>
          </cell>
          <cell r="E114">
            <v>62.354999999999997</v>
          </cell>
          <cell r="F114">
            <v>98.585999999999984</v>
          </cell>
          <cell r="G114">
            <v>171.46</v>
          </cell>
          <cell r="H114">
            <v>760.8420000000001</v>
          </cell>
          <cell r="I114">
            <v>809.18499999999972</v>
          </cell>
          <cell r="J114">
            <v>429.75900000000007</v>
          </cell>
          <cell r="K114">
            <v>0</v>
          </cell>
          <cell r="L114">
            <v>94.218824407499994</v>
          </cell>
          <cell r="M114">
            <v>169.04547913499999</v>
          </cell>
          <cell r="N114">
            <v>287.34971428799997</v>
          </cell>
          <cell r="O114">
            <v>493.10351461799996</v>
          </cell>
          <cell r="P114">
            <v>1406.1219034589999</v>
          </cell>
          <cell r="Q114">
            <v>2377.1523999014998</v>
          </cell>
          <cell r="R114">
            <v>2892.8677123709999</v>
          </cell>
          <cell r="T114">
            <v>1111</v>
          </cell>
          <cell r="U114">
            <v>0.48299999999999998</v>
          </cell>
          <cell r="V114">
            <v>0.48299999999999998</v>
          </cell>
          <cell r="W114">
            <v>0.48299999999999998</v>
          </cell>
          <cell r="X114">
            <v>0.48299999999999993</v>
          </cell>
          <cell r="Y114">
            <v>0.48299999999999998</v>
          </cell>
          <cell r="Z114">
            <v>0.48299999999999998</v>
          </cell>
          <cell r="AA114">
            <v>0.48299999999999998</v>
          </cell>
          <cell r="AB114">
            <v>0.48081690600822685</v>
          </cell>
          <cell r="AC114">
            <v>0.48081654049518202</v>
          </cell>
          <cell r="AD114">
            <v>0.47823968492423174</v>
          </cell>
          <cell r="AE114">
            <v>0.47693572039364845</v>
          </cell>
          <cell r="AF114">
            <v>0.45468073874266057</v>
          </cell>
          <cell r="AG114">
            <v>0.28393000432217891</v>
          </cell>
          <cell r="AH114">
            <v>0.2791452852099281</v>
          </cell>
        </row>
        <row r="115">
          <cell r="A115">
            <v>1116</v>
          </cell>
          <cell r="B115" t="str">
            <v>GIVOLETTO</v>
          </cell>
          <cell r="E115">
            <v>10.25</v>
          </cell>
          <cell r="F115">
            <v>27.6</v>
          </cell>
          <cell r="G115">
            <v>102.85399999999998</v>
          </cell>
          <cell r="H115">
            <v>309.3</v>
          </cell>
          <cell r="I115">
            <v>63.409999999999989</v>
          </cell>
          <cell r="J115">
            <v>28.792000000000002</v>
          </cell>
          <cell r="K115">
            <v>0</v>
          </cell>
          <cell r="L115">
            <v>0</v>
          </cell>
          <cell r="M115">
            <v>12.300107625000001</v>
          </cell>
          <cell r="N115">
            <v>45.420397425000004</v>
          </cell>
          <cell r="O115">
            <v>168.84627739199999</v>
          </cell>
          <cell r="P115">
            <v>540.00952504199995</v>
          </cell>
          <cell r="Q115">
            <v>616.10219084699997</v>
          </cell>
          <cell r="R115">
            <v>650.65289316299993</v>
          </cell>
          <cell r="T115">
            <v>1112</v>
          </cell>
          <cell r="U115">
            <v>0.48299999999999993</v>
          </cell>
          <cell r="V115">
            <v>0.48299999999999998</v>
          </cell>
          <cell r="W115">
            <v>0.48299999999999998</v>
          </cell>
          <cell r="X115">
            <v>0.48299999999999998</v>
          </cell>
          <cell r="Y115">
            <v>0.48299999999999998</v>
          </cell>
          <cell r="Z115">
            <v>0.48299999999999998</v>
          </cell>
          <cell r="AA115">
            <v>0.48299999999999998</v>
          </cell>
          <cell r="AB115">
            <v>0.48300000000000004</v>
          </cell>
          <cell r="AC115">
            <v>0.48265000516199807</v>
          </cell>
          <cell r="AD115">
            <v>0.48151031045217785</v>
          </cell>
          <cell r="AE115">
            <v>0.48059456942739909</v>
          </cell>
          <cell r="AF115">
            <v>0.45993613424683522</v>
          </cell>
          <cell r="AG115">
            <v>0.44870598353798269</v>
          </cell>
          <cell r="AH115">
            <v>0.44620411123138287</v>
          </cell>
        </row>
        <row r="116">
          <cell r="A116">
            <v>1117</v>
          </cell>
          <cell r="B116" t="str">
            <v>GRAVERE</v>
          </cell>
          <cell r="F116">
            <v>5.4</v>
          </cell>
          <cell r="G116">
            <v>7.3840000000000003</v>
          </cell>
          <cell r="H116">
            <v>10.93</v>
          </cell>
          <cell r="I116">
            <v>17.190000000000001</v>
          </cell>
          <cell r="J116">
            <v>2.94</v>
          </cell>
          <cell r="K116">
            <v>0</v>
          </cell>
          <cell r="L116">
            <v>0</v>
          </cell>
          <cell r="M116">
            <v>0</v>
          </cell>
          <cell r="N116">
            <v>6.4800567000000013</v>
          </cell>
          <cell r="O116">
            <v>15.340934232000002</v>
          </cell>
          <cell r="P116">
            <v>28.457048997000001</v>
          </cell>
          <cell r="Q116">
            <v>49.085229492000003</v>
          </cell>
          <cell r="R116">
            <v>52.613260362000005</v>
          </cell>
          <cell r="T116">
            <v>1113</v>
          </cell>
          <cell r="U116">
            <v>0.48299999999999993</v>
          </cell>
          <cell r="V116">
            <v>0.48299999999999998</v>
          </cell>
          <cell r="W116">
            <v>0.48299999999999998</v>
          </cell>
          <cell r="X116">
            <v>0.48299999999999998</v>
          </cell>
          <cell r="Y116">
            <v>0.48299999999999998</v>
          </cell>
          <cell r="Z116">
            <v>0.48299999999999998</v>
          </cell>
          <cell r="AA116">
            <v>0.48300000000000004</v>
          </cell>
          <cell r="AB116">
            <v>0.48299999999999998</v>
          </cell>
          <cell r="AC116">
            <v>0.48299999999999998</v>
          </cell>
          <cell r="AD116">
            <v>0.48300000000000004</v>
          </cell>
          <cell r="AE116">
            <v>0.4828080519676019</v>
          </cell>
          <cell r="AF116">
            <v>0.48205682791074345</v>
          </cell>
          <cell r="AG116">
            <v>0.48053469462341658</v>
          </cell>
          <cell r="AH116">
            <v>0.48040686721584674</v>
          </cell>
        </row>
        <row r="117">
          <cell r="A117">
            <v>1118</v>
          </cell>
          <cell r="B117" t="str">
            <v>GROSCAVALLO</v>
          </cell>
          <cell r="G117">
            <v>2.88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3.45603024</v>
          </cell>
          <cell r="P117">
            <v>3.45603024</v>
          </cell>
          <cell r="Q117">
            <v>3.45603024</v>
          </cell>
          <cell r="R117">
            <v>3.45603024</v>
          </cell>
          <cell r="T117">
            <v>1114</v>
          </cell>
          <cell r="U117">
            <v>0.48299999999999993</v>
          </cell>
          <cell r="V117">
            <v>0.48299999999999998</v>
          </cell>
          <cell r="W117">
            <v>0.48299999999999998</v>
          </cell>
          <cell r="X117">
            <v>0.48299999999999998</v>
          </cell>
          <cell r="Y117">
            <v>0.48299999999999998</v>
          </cell>
          <cell r="Z117">
            <v>0.48299999999999998</v>
          </cell>
          <cell r="AA117">
            <v>0.48299999999999998</v>
          </cell>
          <cell r="AB117">
            <v>0.48299999999999993</v>
          </cell>
          <cell r="AC117">
            <v>0.48299999999999998</v>
          </cell>
          <cell r="AD117">
            <v>0.47975994790053433</v>
          </cell>
          <cell r="AE117">
            <v>0.47876531362691876</v>
          </cell>
          <cell r="AF117">
            <v>0.47892628127450643</v>
          </cell>
          <cell r="AG117">
            <v>0.4705863127202119</v>
          </cell>
          <cell r="AH117">
            <v>0.46118231381686592</v>
          </cell>
        </row>
        <row r="118">
          <cell r="A118">
            <v>1119</v>
          </cell>
          <cell r="B118" t="str">
            <v>GROSSO</v>
          </cell>
          <cell r="F118">
            <v>22.5</v>
          </cell>
          <cell r="H118">
            <v>57.73</v>
          </cell>
          <cell r="I118">
            <v>54.239999999999995</v>
          </cell>
          <cell r="J118">
            <v>3.92</v>
          </cell>
          <cell r="K118">
            <v>0</v>
          </cell>
          <cell r="L118">
            <v>0</v>
          </cell>
          <cell r="M118">
            <v>0</v>
          </cell>
          <cell r="N118">
            <v>27.00023625</v>
          </cell>
          <cell r="O118">
            <v>27.00023625</v>
          </cell>
          <cell r="P118">
            <v>96.27684241499999</v>
          </cell>
          <cell r="Q118">
            <v>161.365411935</v>
          </cell>
          <cell r="R118">
            <v>166.069453095</v>
          </cell>
          <cell r="T118">
            <v>1115</v>
          </cell>
          <cell r="U118">
            <v>0.48299999999999998</v>
          </cell>
          <cell r="V118">
            <v>0.48300000000000004</v>
          </cell>
          <cell r="W118">
            <v>0.48299999999999998</v>
          </cell>
          <cell r="X118">
            <v>0.48299999999999998</v>
          </cell>
          <cell r="Y118">
            <v>0.48300000000000004</v>
          </cell>
          <cell r="Z118">
            <v>0.48299999999999998</v>
          </cell>
          <cell r="AA118">
            <v>0.48299999999999998</v>
          </cell>
          <cell r="AB118">
            <v>0.48170026298264007</v>
          </cell>
          <cell r="AC118">
            <v>0.48075192853596782</v>
          </cell>
          <cell r="AD118">
            <v>0.47902592874822447</v>
          </cell>
          <cell r="AE118">
            <v>0.47623950527740638</v>
          </cell>
          <cell r="AF118">
            <v>0.4638204603056823</v>
          </cell>
          <cell r="AG118">
            <v>0.45030112352518237</v>
          </cell>
          <cell r="AH118">
            <v>0.44179519127483385</v>
          </cell>
        </row>
        <row r="119">
          <cell r="A119">
            <v>1120</v>
          </cell>
          <cell r="B119" t="str">
            <v>GRUGLIASCO</v>
          </cell>
          <cell r="D119">
            <v>36.99</v>
          </cell>
          <cell r="E119">
            <v>514.53500000000008</v>
          </cell>
          <cell r="F119">
            <v>139.78</v>
          </cell>
          <cell r="G119">
            <v>171.32999999999998</v>
          </cell>
          <cell r="H119">
            <v>2170.3800000000006</v>
          </cell>
          <cell r="I119">
            <v>1463.0700000000002</v>
          </cell>
          <cell r="J119">
            <v>161.96499999999997</v>
          </cell>
          <cell r="K119">
            <v>0</v>
          </cell>
          <cell r="L119">
            <v>44.388388395</v>
          </cell>
          <cell r="M119">
            <v>661.83579101250007</v>
          </cell>
          <cell r="N119">
            <v>829.57325870250008</v>
          </cell>
          <cell r="O119">
            <v>1035.1710576675</v>
          </cell>
          <cell r="P119">
            <v>3639.6498466575008</v>
          </cell>
          <cell r="Q119">
            <v>5395.3492088925013</v>
          </cell>
          <cell r="R119">
            <v>5589.7089095250012</v>
          </cell>
          <cell r="T119">
            <v>1116</v>
          </cell>
          <cell r="U119">
            <v>0.48299999999999998</v>
          </cell>
          <cell r="V119">
            <v>0.48299999999999998</v>
          </cell>
          <cell r="W119">
            <v>0.48299999999999993</v>
          </cell>
          <cell r="X119">
            <v>0.48300000000000004</v>
          </cell>
          <cell r="Y119">
            <v>0.48299999999999998</v>
          </cell>
          <cell r="Z119">
            <v>0.48300000000000004</v>
          </cell>
          <cell r="AA119">
            <v>0.48300000000000004</v>
          </cell>
          <cell r="AB119">
            <v>0.48299999999999998</v>
          </cell>
          <cell r="AC119">
            <v>0.48246691059379732</v>
          </cell>
          <cell r="AD119">
            <v>0.48057208800310464</v>
          </cell>
          <cell r="AE119">
            <v>0.47301023295150524</v>
          </cell>
          <cell r="AF119">
            <v>0.45059219813572243</v>
          </cell>
          <cell r="AG119">
            <v>0.44574510842998605</v>
          </cell>
          <cell r="AH119">
            <v>0.44282019923122834</v>
          </cell>
        </row>
        <row r="120">
          <cell r="A120">
            <v>1122</v>
          </cell>
          <cell r="B120" t="str">
            <v>INVERSO PINASCA</v>
          </cell>
          <cell r="E120">
            <v>9.68</v>
          </cell>
          <cell r="G120">
            <v>22.950000000000003</v>
          </cell>
          <cell r="I120">
            <v>64.155000000000001</v>
          </cell>
          <cell r="K120">
            <v>0</v>
          </cell>
          <cell r="L120">
            <v>0</v>
          </cell>
          <cell r="M120">
            <v>11.616101639999998</v>
          </cell>
          <cell r="N120">
            <v>11.616101639999998</v>
          </cell>
          <cell r="O120">
            <v>39.156342615000007</v>
          </cell>
          <cell r="P120">
            <v>39.156342615000007</v>
          </cell>
          <cell r="Q120">
            <v>116.14301624250001</v>
          </cell>
          <cell r="R120">
            <v>116.14301624250001</v>
          </cell>
          <cell r="T120">
            <v>1117</v>
          </cell>
          <cell r="U120">
            <v>0.48299999999999998</v>
          </cell>
          <cell r="V120">
            <v>0.48299999999999993</v>
          </cell>
          <cell r="W120">
            <v>0.48299999999999993</v>
          </cell>
          <cell r="X120">
            <v>0.48299999999999998</v>
          </cell>
          <cell r="Y120">
            <v>0.48299999999999998</v>
          </cell>
          <cell r="Z120">
            <v>0.48299999999999998</v>
          </cell>
          <cell r="AA120">
            <v>0.48299999999999998</v>
          </cell>
          <cell r="AB120">
            <v>0.48299999999999998</v>
          </cell>
          <cell r="AC120">
            <v>0.48299999999999998</v>
          </cell>
          <cell r="AD120">
            <v>0.48110022070780395</v>
          </cell>
          <cell r="AE120">
            <v>0.47802209506268267</v>
          </cell>
          <cell r="AF120">
            <v>0.47383275385417983</v>
          </cell>
          <cell r="AG120">
            <v>0.46833179204512287</v>
          </cell>
          <cell r="AH120">
            <v>0.46397997063427088</v>
          </cell>
        </row>
        <row r="121">
          <cell r="A121">
            <v>1123</v>
          </cell>
          <cell r="B121" t="str">
            <v>ISOLABELLA</v>
          </cell>
          <cell r="G121">
            <v>289.84000000000003</v>
          </cell>
          <cell r="I121">
            <v>17.39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347.81104332000007</v>
          </cell>
          <cell r="P121">
            <v>347.81104332000007</v>
          </cell>
          <cell r="Q121">
            <v>368.67922591500007</v>
          </cell>
          <cell r="R121">
            <v>368.67922591500007</v>
          </cell>
          <cell r="T121">
            <v>1118</v>
          </cell>
          <cell r="U121">
            <v>0.48299999999999998</v>
          </cell>
          <cell r="V121">
            <v>0.48299999999999998</v>
          </cell>
          <cell r="W121">
            <v>0.48299999999999998</v>
          </cell>
          <cell r="X121">
            <v>0.48299999999999998</v>
          </cell>
          <cell r="Y121">
            <v>0.48299999999999998</v>
          </cell>
          <cell r="Z121">
            <v>0.48299999999999998</v>
          </cell>
          <cell r="AA121">
            <v>0.48299999999999998</v>
          </cell>
          <cell r="AB121">
            <v>0.48299999999999998</v>
          </cell>
          <cell r="AC121">
            <v>0.48299999999999998</v>
          </cell>
          <cell r="AD121">
            <v>0.48299999999999998</v>
          </cell>
          <cell r="AE121">
            <v>0.48099508686679815</v>
          </cell>
          <cell r="AF121">
            <v>0.48102210696487985</v>
          </cell>
          <cell r="AG121">
            <v>0.48104201716053874</v>
          </cell>
          <cell r="AH121">
            <v>0.48122955091767805</v>
          </cell>
        </row>
        <row r="122">
          <cell r="A122">
            <v>1124</v>
          </cell>
          <cell r="B122" t="str">
            <v>ISSIGLIO</v>
          </cell>
          <cell r="H122">
            <v>16.490000000000002</v>
          </cell>
          <cell r="I122">
            <v>16.68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19.788173145000002</v>
          </cell>
          <cell r="Q122">
            <v>39.804348285000003</v>
          </cell>
          <cell r="R122">
            <v>39.804348285000003</v>
          </cell>
          <cell r="T122">
            <v>1119</v>
          </cell>
          <cell r="U122">
            <v>0.48299999999999998</v>
          </cell>
          <cell r="V122">
            <v>0.48299999999999998</v>
          </cell>
          <cell r="W122">
            <v>0.48299999999999998</v>
          </cell>
          <cell r="X122">
            <v>0.48299999999999998</v>
          </cell>
          <cell r="Y122">
            <v>0.48299999999999998</v>
          </cell>
          <cell r="Z122">
            <v>0.48299999999999998</v>
          </cell>
          <cell r="AA122">
            <v>0.48299999999999998</v>
          </cell>
          <cell r="AB122">
            <v>0.48299999999999998</v>
          </cell>
          <cell r="AC122">
            <v>0.48299999999999998</v>
          </cell>
          <cell r="AD122">
            <v>0.48184654993032572</v>
          </cell>
          <cell r="AE122">
            <v>0.48199577266352855</v>
          </cell>
          <cell r="AF122">
            <v>0.47948853432550514</v>
          </cell>
          <cell r="AG122">
            <v>0.47651923773928484</v>
          </cell>
          <cell r="AH122">
            <v>0.47615179617856201</v>
          </cell>
        </row>
        <row r="123">
          <cell r="A123">
            <v>1125</v>
          </cell>
          <cell r="B123" t="str">
            <v>IVREA</v>
          </cell>
          <cell r="C123">
            <v>2.1</v>
          </cell>
          <cell r="D123">
            <v>5.86</v>
          </cell>
          <cell r="E123">
            <v>39.004999999999995</v>
          </cell>
          <cell r="F123">
            <v>162.74799999999999</v>
          </cell>
          <cell r="G123">
            <v>626.71000000000026</v>
          </cell>
          <cell r="H123">
            <v>1390.7620000000002</v>
          </cell>
          <cell r="I123">
            <v>2523.3359999999998</v>
          </cell>
          <cell r="J123">
            <v>107.99799999999999</v>
          </cell>
          <cell r="K123">
            <v>2.5200220500000001</v>
          </cell>
          <cell r="L123">
            <v>9.5520835800000015</v>
          </cell>
          <cell r="M123">
            <v>56.358493132499994</v>
          </cell>
          <cell r="N123">
            <v>251.6578019865</v>
          </cell>
          <cell r="O123">
            <v>1003.7163824415004</v>
          </cell>
          <cell r="P123">
            <v>2672.6453854425008</v>
          </cell>
          <cell r="Q123">
            <v>5700.6750804705007</v>
          </cell>
          <cell r="R123">
            <v>5830.2738144495006</v>
          </cell>
          <cell r="T123">
            <v>1120</v>
          </cell>
          <cell r="U123">
            <v>0.48300000000000004</v>
          </cell>
          <cell r="V123">
            <v>0.48299999999999993</v>
          </cell>
          <cell r="W123">
            <v>0.48300000000000004</v>
          </cell>
          <cell r="X123">
            <v>0.48300000000000004</v>
          </cell>
          <cell r="Y123">
            <v>0.48300000000000004</v>
          </cell>
          <cell r="Z123">
            <v>0.48299999999999998</v>
          </cell>
          <cell r="AA123">
            <v>0.48299999999999998</v>
          </cell>
          <cell r="AB123">
            <v>0.48290068910891237</v>
          </cell>
          <cell r="AC123">
            <v>0.48145845551430555</v>
          </cell>
          <cell r="AD123">
            <v>0.4808596181446142</v>
          </cell>
          <cell r="AE123">
            <v>0.48027720258850881</v>
          </cell>
          <cell r="AF123">
            <v>0.47307296823000411</v>
          </cell>
          <cell r="AG123">
            <v>0.46896234615267163</v>
          </cell>
          <cell r="AH123">
            <v>0.468070372848084</v>
          </cell>
        </row>
        <row r="124">
          <cell r="A124">
            <v>1126</v>
          </cell>
          <cell r="B124" t="str">
            <v>LA CASSA</v>
          </cell>
          <cell r="C124">
            <v>2.17</v>
          </cell>
          <cell r="E124">
            <v>9.0300000000000011</v>
          </cell>
          <cell r="F124">
            <v>7.4500000000000011</v>
          </cell>
          <cell r="G124">
            <v>32.28</v>
          </cell>
          <cell r="H124">
            <v>48.070000000000007</v>
          </cell>
          <cell r="I124">
            <v>40.925000000000011</v>
          </cell>
          <cell r="J124">
            <v>25.46</v>
          </cell>
          <cell r="K124">
            <v>2.6040227850000002</v>
          </cell>
          <cell r="L124">
            <v>2.6040227850000002</v>
          </cell>
          <cell r="M124">
            <v>13.440117600000001</v>
          </cell>
          <cell r="N124">
            <v>22.380195825000001</v>
          </cell>
          <cell r="O124">
            <v>61.116534765000004</v>
          </cell>
          <cell r="P124">
            <v>118.80103950000002</v>
          </cell>
          <cell r="Q124">
            <v>167.91146921250004</v>
          </cell>
          <cell r="R124">
            <v>198.46373654250004</v>
          </cell>
          <cell r="T124">
            <v>1121</v>
          </cell>
          <cell r="U124">
            <v>0.48299999999999998</v>
          </cell>
          <cell r="V124">
            <v>0.48299999999999993</v>
          </cell>
          <cell r="W124">
            <v>0.48299999999999998</v>
          </cell>
          <cell r="X124">
            <v>0.48299999999999998</v>
          </cell>
          <cell r="Y124">
            <v>0.48299999999999998</v>
          </cell>
          <cell r="Z124">
            <v>0.48299999999999998</v>
          </cell>
          <cell r="AA124">
            <v>0.48299999999999998</v>
          </cell>
          <cell r="AB124">
            <v>0.48299999999999998</v>
          </cell>
          <cell r="AC124">
            <v>0.48299999999999998</v>
          </cell>
          <cell r="AD124">
            <v>0.48299999999999998</v>
          </cell>
          <cell r="AE124">
            <v>0.48299999999999998</v>
          </cell>
          <cell r="AF124">
            <v>0.48299999999999998</v>
          </cell>
          <cell r="AG124">
            <v>0.48299999999999998</v>
          </cell>
          <cell r="AH124">
            <v>0.48299999999999998</v>
          </cell>
        </row>
        <row r="125">
          <cell r="A125">
            <v>1127</v>
          </cell>
          <cell r="B125" t="str">
            <v>LA LOGGIA</v>
          </cell>
          <cell r="D125">
            <v>3</v>
          </cell>
          <cell r="E125">
            <v>19.68</v>
          </cell>
          <cell r="F125">
            <v>46.094999999999999</v>
          </cell>
          <cell r="G125">
            <v>390.02</v>
          </cell>
          <cell r="H125">
            <v>2094.5550000000003</v>
          </cell>
          <cell r="I125">
            <v>246.01</v>
          </cell>
          <cell r="J125">
            <v>38.950000000000003</v>
          </cell>
          <cell r="K125">
            <v>0</v>
          </cell>
          <cell r="L125">
            <v>3.6000315000000001</v>
          </cell>
          <cell r="M125">
            <v>27.216238140000002</v>
          </cell>
          <cell r="N125">
            <v>82.530722137499993</v>
          </cell>
          <cell r="O125">
            <v>550.55881734750005</v>
          </cell>
          <cell r="P125">
            <v>3064.0468101750002</v>
          </cell>
          <cell r="Q125">
            <v>3359.2613932800004</v>
          </cell>
          <cell r="R125">
            <v>3406.0018022550003</v>
          </cell>
          <cell r="T125">
            <v>1122</v>
          </cell>
          <cell r="U125">
            <v>0.48300000000000004</v>
          </cell>
          <cell r="V125">
            <v>0.48299999999999998</v>
          </cell>
          <cell r="W125">
            <v>0.48300000000000004</v>
          </cell>
          <cell r="X125">
            <v>0.48299999999999998</v>
          </cell>
          <cell r="Y125">
            <v>0.48300000000000004</v>
          </cell>
          <cell r="Z125">
            <v>0.48299999999999998</v>
          </cell>
          <cell r="AA125">
            <v>0.48299999999999998</v>
          </cell>
          <cell r="AB125">
            <v>0.48299999999999998</v>
          </cell>
          <cell r="AC125">
            <v>0.48115927005270798</v>
          </cell>
          <cell r="AD125">
            <v>0.48121399201532178</v>
          </cell>
          <cell r="AE125">
            <v>0.47706756695824726</v>
          </cell>
          <cell r="AF125">
            <v>0.47710449355475637</v>
          </cell>
          <cell r="AG125">
            <v>0.46603882230528404</v>
          </cell>
          <cell r="AH125">
            <v>0.46603085947726652</v>
          </cell>
        </row>
        <row r="126">
          <cell r="A126">
            <v>1128</v>
          </cell>
          <cell r="B126" t="str">
            <v>LANZO TORINESE</v>
          </cell>
          <cell r="D126">
            <v>19.8</v>
          </cell>
          <cell r="E126">
            <v>123.35000000000001</v>
          </cell>
          <cell r="F126">
            <v>18.190000000000001</v>
          </cell>
          <cell r="G126">
            <v>54.930000000000007</v>
          </cell>
          <cell r="H126">
            <v>99.415000000000006</v>
          </cell>
          <cell r="I126">
            <v>43.040000000000006</v>
          </cell>
          <cell r="J126">
            <v>36</v>
          </cell>
          <cell r="K126">
            <v>0</v>
          </cell>
          <cell r="L126">
            <v>23.760207900000001</v>
          </cell>
          <cell r="M126">
            <v>171.78150307500002</v>
          </cell>
          <cell r="N126">
            <v>193.60969407000002</v>
          </cell>
          <cell r="O126">
            <v>259.52627083499999</v>
          </cell>
          <cell r="P126">
            <v>378.8253146925</v>
          </cell>
          <cell r="Q126">
            <v>430.47376661250001</v>
          </cell>
          <cell r="R126">
            <v>473.67414461250002</v>
          </cell>
          <cell r="T126">
            <v>1123</v>
          </cell>
          <cell r="U126">
            <v>0.48299999999999998</v>
          </cell>
          <cell r="V126">
            <v>0.48299999999999998</v>
          </cell>
          <cell r="W126">
            <v>0.48299999999999998</v>
          </cell>
          <cell r="X126">
            <v>0.48299999999999998</v>
          </cell>
          <cell r="Y126">
            <v>0.48299999999999998</v>
          </cell>
          <cell r="Z126">
            <v>0.48299999999999998</v>
          </cell>
          <cell r="AA126">
            <v>0.48299999999999998</v>
          </cell>
          <cell r="AB126">
            <v>0.48299999999999993</v>
          </cell>
          <cell r="AC126">
            <v>0.48300000000000004</v>
          </cell>
          <cell r="AD126">
            <v>0.48299999999999998</v>
          </cell>
          <cell r="AE126">
            <v>0.42238768307206609</v>
          </cell>
          <cell r="AF126">
            <v>0.41759597096731293</v>
          </cell>
          <cell r="AG126">
            <v>0.41204743446239911</v>
          </cell>
          <cell r="AH126">
            <v>0.40925670414859922</v>
          </cell>
        </row>
        <row r="127">
          <cell r="A127">
            <v>1129</v>
          </cell>
          <cell r="B127" t="str">
            <v>LAURIANO</v>
          </cell>
          <cell r="C127">
            <v>3.8720000000000003</v>
          </cell>
          <cell r="E127">
            <v>5.2799999999999994</v>
          </cell>
          <cell r="G127">
            <v>5.95</v>
          </cell>
          <cell r="H127">
            <v>80.75</v>
          </cell>
          <cell r="I127">
            <v>322.28000000000003</v>
          </cell>
          <cell r="J127">
            <v>23.62</v>
          </cell>
          <cell r="K127">
            <v>4.6464406560000011</v>
          </cell>
          <cell r="L127">
            <v>4.6464406560000011</v>
          </cell>
          <cell r="M127">
            <v>10.982496096</v>
          </cell>
          <cell r="N127">
            <v>10.982496096</v>
          </cell>
          <cell r="O127">
            <v>18.122558570999999</v>
          </cell>
          <cell r="P127">
            <v>115.02340644600001</v>
          </cell>
          <cell r="Q127">
            <v>501.76279038600006</v>
          </cell>
          <cell r="R127">
            <v>530.10703839600012</v>
          </cell>
          <cell r="T127">
            <v>1124</v>
          </cell>
          <cell r="U127">
            <v>0.48299999999999998</v>
          </cell>
          <cell r="V127">
            <v>0.48299999999999998</v>
          </cell>
          <cell r="W127">
            <v>0.48299999999999998</v>
          </cell>
          <cell r="X127">
            <v>0.48299999999999998</v>
          </cell>
          <cell r="Y127">
            <v>0.48299999999999998</v>
          </cell>
          <cell r="Z127">
            <v>0.48299999999999998</v>
          </cell>
          <cell r="AA127">
            <v>0.48299999999999998</v>
          </cell>
          <cell r="AB127">
            <v>0.48299999999999998</v>
          </cell>
          <cell r="AC127">
            <v>0.48299999999999998</v>
          </cell>
          <cell r="AD127">
            <v>0.48299999999999998</v>
          </cell>
          <cell r="AE127">
            <v>0.48299999999999998</v>
          </cell>
          <cell r="AF127">
            <v>0.46702520545107123</v>
          </cell>
          <cell r="AG127">
            <v>0.45025160804191855</v>
          </cell>
          <cell r="AH127">
            <v>0.45186261161527169</v>
          </cell>
        </row>
        <row r="128">
          <cell r="A128">
            <v>1130</v>
          </cell>
          <cell r="B128" t="str">
            <v>LEINI'</v>
          </cell>
          <cell r="D128">
            <v>10.86</v>
          </cell>
          <cell r="E128">
            <v>102.92999999999999</v>
          </cell>
          <cell r="F128">
            <v>246.62</v>
          </cell>
          <cell r="G128">
            <v>411.56</v>
          </cell>
          <cell r="H128">
            <v>11872.301000000001</v>
          </cell>
          <cell r="I128">
            <v>6824.1760000000013</v>
          </cell>
          <cell r="J128">
            <v>537.80199999999991</v>
          </cell>
          <cell r="K128">
            <v>0</v>
          </cell>
          <cell r="L128">
            <v>13.032114029999999</v>
          </cell>
          <cell r="M128">
            <v>136.54919479499998</v>
          </cell>
          <cell r="N128">
            <v>432.49578430500003</v>
          </cell>
          <cell r="O128">
            <v>926.37210568499995</v>
          </cell>
          <cell r="P128">
            <v>15173.257964845503</v>
          </cell>
          <cell r="Q128">
            <v>23362.340818693505</v>
          </cell>
          <cell r="R128">
            <v>24007.708865614506</v>
          </cell>
          <cell r="T128">
            <v>1125</v>
          </cell>
          <cell r="U128">
            <v>0.48299999999999998</v>
          </cell>
          <cell r="V128">
            <v>0.48299999999999998</v>
          </cell>
          <cell r="W128">
            <v>0.48299999999999998</v>
          </cell>
          <cell r="X128">
            <v>0.48299999999999998</v>
          </cell>
          <cell r="Y128">
            <v>0.48299999999999998</v>
          </cell>
          <cell r="Z128">
            <v>0.48299999999999998</v>
          </cell>
          <cell r="AA128">
            <v>0.48298819415658589</v>
          </cell>
          <cell r="AB128">
            <v>0.48295672032749087</v>
          </cell>
          <cell r="AC128">
            <v>0.4827483293345432</v>
          </cell>
          <cell r="AD128">
            <v>0.48178833783242808</v>
          </cell>
          <cell r="AE128">
            <v>0.47828684094034402</v>
          </cell>
          <cell r="AF128">
            <v>0.47076370065579459</v>
          </cell>
          <cell r="AG128">
            <v>0.45679288296795795</v>
          </cell>
          <cell r="AH128">
            <v>0.45516596151151129</v>
          </cell>
        </row>
        <row r="129">
          <cell r="A129">
            <v>1131</v>
          </cell>
          <cell r="B129" t="str">
            <v>LEMIE</v>
          </cell>
          <cell r="I129">
            <v>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3.6000315000000001</v>
          </cell>
          <cell r="R129">
            <v>3.6000315000000001</v>
          </cell>
          <cell r="T129">
            <v>1126</v>
          </cell>
          <cell r="U129">
            <v>0.48299999999999998</v>
          </cell>
          <cell r="V129">
            <v>0.48299999999999998</v>
          </cell>
          <cell r="W129">
            <v>0.48299999999999998</v>
          </cell>
          <cell r="X129">
            <v>0.48299999999999998</v>
          </cell>
          <cell r="Y129">
            <v>0.48299999999999998</v>
          </cell>
          <cell r="Z129">
            <v>0.48300000000000004</v>
          </cell>
          <cell r="AA129">
            <v>0.48285150613870659</v>
          </cell>
          <cell r="AB129">
            <v>0.48285199541007817</v>
          </cell>
          <cell r="AC129">
            <v>0.48231808560739092</v>
          </cell>
          <cell r="AD129">
            <v>0.48176309483636132</v>
          </cell>
          <cell r="AE129">
            <v>0.47958525057584855</v>
          </cell>
          <cell r="AF129">
            <v>0.47697806782569374</v>
          </cell>
          <cell r="AG129">
            <v>0.47391110166414646</v>
          </cell>
          <cell r="AH129">
            <v>0.47184007645278486</v>
          </cell>
        </row>
        <row r="130">
          <cell r="A130">
            <v>1132</v>
          </cell>
          <cell r="B130" t="str">
            <v>LESSOLO</v>
          </cell>
          <cell r="E130">
            <v>2.89</v>
          </cell>
          <cell r="F130">
            <v>5.76</v>
          </cell>
          <cell r="G130">
            <v>32.012</v>
          </cell>
          <cell r="H130">
            <v>186.88999999999996</v>
          </cell>
          <cell r="I130">
            <v>148.14999999999998</v>
          </cell>
          <cell r="J130">
            <v>20.07</v>
          </cell>
          <cell r="K130">
            <v>0</v>
          </cell>
          <cell r="L130">
            <v>0</v>
          </cell>
          <cell r="M130">
            <v>3.4680303450000007</v>
          </cell>
          <cell r="N130">
            <v>10.380090825</v>
          </cell>
          <cell r="O130">
            <v>48.794826951000005</v>
          </cell>
          <cell r="P130">
            <v>273.06478929599996</v>
          </cell>
          <cell r="Q130">
            <v>450.84634487099993</v>
          </cell>
          <cell r="R130">
            <v>474.93055560599993</v>
          </cell>
          <cell r="T130">
            <v>1127</v>
          </cell>
          <cell r="U130">
            <v>0.48299999999999998</v>
          </cell>
          <cell r="V130">
            <v>0.48300000000000004</v>
          </cell>
          <cell r="W130">
            <v>0.48300000000000004</v>
          </cell>
          <cell r="X130">
            <v>0.48299999999999998</v>
          </cell>
          <cell r="Y130">
            <v>0.48299999999999998</v>
          </cell>
          <cell r="Z130">
            <v>0.48299999999999998</v>
          </cell>
          <cell r="AA130">
            <v>0.48299999999999998</v>
          </cell>
          <cell r="AB130">
            <v>0.4829709920588286</v>
          </cell>
          <cell r="AC130">
            <v>0.48277548086685584</v>
          </cell>
          <cell r="AD130">
            <v>0.48232778681292221</v>
          </cell>
          <cell r="AE130">
            <v>0.47874202421025081</v>
          </cell>
          <cell r="AF130">
            <v>0.46012532813173501</v>
          </cell>
          <cell r="AG130">
            <v>0.457147315757782</v>
          </cell>
          <cell r="AH130">
            <v>0.45172290341376187</v>
          </cell>
        </row>
        <row r="131">
          <cell r="A131">
            <v>1133</v>
          </cell>
          <cell r="B131" t="str">
            <v>LEVONE</v>
          </cell>
          <cell r="F131">
            <v>3</v>
          </cell>
          <cell r="J131">
            <v>2.94</v>
          </cell>
          <cell r="K131">
            <v>0</v>
          </cell>
          <cell r="L131">
            <v>0</v>
          </cell>
          <cell r="M131">
            <v>0</v>
          </cell>
          <cell r="N131">
            <v>3.6000315000000001</v>
          </cell>
          <cell r="O131">
            <v>3.6000315000000001</v>
          </cell>
          <cell r="P131">
            <v>3.6000315000000001</v>
          </cell>
          <cell r="Q131">
            <v>3.6000315000000001</v>
          </cell>
          <cell r="R131">
            <v>7.1280623699999994</v>
          </cell>
          <cell r="T131">
            <v>1128</v>
          </cell>
          <cell r="U131">
            <v>0.48299999999999998</v>
          </cell>
          <cell r="V131">
            <v>0.48299999999999998</v>
          </cell>
          <cell r="W131">
            <v>0.48299999999999998</v>
          </cell>
          <cell r="X131">
            <v>0.48300000000000004</v>
          </cell>
          <cell r="Y131">
            <v>0.48299999999999998</v>
          </cell>
          <cell r="Z131">
            <v>0.48299999999999998</v>
          </cell>
          <cell r="AA131">
            <v>0.48299999999999993</v>
          </cell>
          <cell r="AB131">
            <v>0.48240877953656691</v>
          </cell>
          <cell r="AC131">
            <v>0.47888749219347976</v>
          </cell>
          <cell r="AD131">
            <v>0.47798395110600217</v>
          </cell>
          <cell r="AE131">
            <v>0.47617664484774325</v>
          </cell>
          <cell r="AF131">
            <v>0.47312705164138424</v>
          </cell>
          <cell r="AG131">
            <v>0.47163473372871995</v>
          </cell>
          <cell r="AH131">
            <v>0.46981117556832847</v>
          </cell>
        </row>
        <row r="132">
          <cell r="A132">
            <v>1134</v>
          </cell>
          <cell r="B132" t="str">
            <v>LOCANA</v>
          </cell>
          <cell r="F132">
            <v>2.17</v>
          </cell>
          <cell r="G132">
            <v>7.2</v>
          </cell>
          <cell r="H132">
            <v>25.62</v>
          </cell>
          <cell r="I132">
            <v>8.4499999999999993</v>
          </cell>
          <cell r="J132">
            <v>4.32</v>
          </cell>
          <cell r="K132">
            <v>0</v>
          </cell>
          <cell r="L132">
            <v>0</v>
          </cell>
          <cell r="M132">
            <v>0</v>
          </cell>
          <cell r="N132">
            <v>2.6040227850000002</v>
          </cell>
          <cell r="O132">
            <v>11.244098384999999</v>
          </cell>
          <cell r="P132">
            <v>41.988367395000004</v>
          </cell>
          <cell r="Q132">
            <v>52.128456120000003</v>
          </cell>
          <cell r="R132">
            <v>57.312501480000002</v>
          </cell>
          <cell r="T132">
            <v>1129</v>
          </cell>
          <cell r="U132">
            <v>0.48299999999999998</v>
          </cell>
          <cell r="V132">
            <v>0.48299999999999998</v>
          </cell>
          <cell r="W132">
            <v>0.48300000000000004</v>
          </cell>
          <cell r="X132">
            <v>0.48300000000000004</v>
          </cell>
          <cell r="Y132">
            <v>0.48299999999999998</v>
          </cell>
          <cell r="Z132">
            <v>0.48299999999999998</v>
          </cell>
          <cell r="AA132">
            <v>0.48290892289936088</v>
          </cell>
          <cell r="AB132">
            <v>0.48291973710393588</v>
          </cell>
          <cell r="AC132">
            <v>0.48282465238317762</v>
          </cell>
          <cell r="AD132">
            <v>0.48283464327709147</v>
          </cell>
          <cell r="AE132">
            <v>0.48270678806491002</v>
          </cell>
          <cell r="AF132">
            <v>0.48143040760009492</v>
          </cell>
          <cell r="AG132">
            <v>0.47540675004279304</v>
          </cell>
          <cell r="AH132">
            <v>0.4751016082441194</v>
          </cell>
        </row>
        <row r="133">
          <cell r="A133">
            <v>1135</v>
          </cell>
          <cell r="B133" t="str">
            <v>LOMBARDORE</v>
          </cell>
          <cell r="D133">
            <v>1.44</v>
          </cell>
          <cell r="F133">
            <v>9.2100000000000009</v>
          </cell>
          <cell r="G133">
            <v>8.629999999999999</v>
          </cell>
          <cell r="H133">
            <v>1346.9</v>
          </cell>
          <cell r="I133">
            <v>26.050000000000004</v>
          </cell>
          <cell r="J133">
            <v>24.970000000000002</v>
          </cell>
          <cell r="K133">
            <v>0</v>
          </cell>
          <cell r="L133">
            <v>1.72801512</v>
          </cell>
          <cell r="M133">
            <v>1.72801512</v>
          </cell>
          <cell r="N133">
            <v>12.780111825000001</v>
          </cell>
          <cell r="O133">
            <v>23.136202439999998</v>
          </cell>
          <cell r="P133">
            <v>1639.4303448900002</v>
          </cell>
          <cell r="Q133">
            <v>1670.6906184150002</v>
          </cell>
          <cell r="R133">
            <v>1700.6548806000003</v>
          </cell>
          <cell r="T133">
            <v>1130</v>
          </cell>
          <cell r="U133">
            <v>0.48300000000000004</v>
          </cell>
          <cell r="V133">
            <v>0.48299999999999998</v>
          </cell>
          <cell r="W133">
            <v>0.48299999999999998</v>
          </cell>
          <cell r="X133">
            <v>0.48299999999999993</v>
          </cell>
          <cell r="Y133">
            <v>0.48299999999999998</v>
          </cell>
          <cell r="Z133">
            <v>0.48300000000000004</v>
          </cell>
          <cell r="AA133">
            <v>0.48299999999999998</v>
          </cell>
          <cell r="AB133">
            <v>0.48294147209227006</v>
          </cell>
          <cell r="AC133">
            <v>0.48237458231052344</v>
          </cell>
          <cell r="AD133">
            <v>0.48074977284148313</v>
          </cell>
          <cell r="AE133">
            <v>0.47823486835862011</v>
          </cell>
          <cell r="AF133">
            <v>0.40545771147262794</v>
          </cell>
          <cell r="AG133">
            <v>0.36193111277535889</v>
          </cell>
          <cell r="AH133">
            <v>0.33344019389929491</v>
          </cell>
        </row>
        <row r="134">
          <cell r="A134">
            <v>1136</v>
          </cell>
          <cell r="B134" t="str">
            <v>LOMBRIASCO</v>
          </cell>
          <cell r="F134">
            <v>2.7600000000000002</v>
          </cell>
          <cell r="G134">
            <v>20.89</v>
          </cell>
          <cell r="H134">
            <v>20.871000000000002</v>
          </cell>
          <cell r="I134">
            <v>53.03</v>
          </cell>
          <cell r="K134">
            <v>0</v>
          </cell>
          <cell r="L134">
            <v>0</v>
          </cell>
          <cell r="M134">
            <v>0</v>
          </cell>
          <cell r="N134">
            <v>3.3120289800000005</v>
          </cell>
          <cell r="O134">
            <v>28.380248325000004</v>
          </cell>
          <cell r="P134">
            <v>53.425667470500002</v>
          </cell>
          <cell r="Q134">
            <v>117.06222428550001</v>
          </cell>
          <cell r="R134">
            <v>117.06222428550001</v>
          </cell>
          <cell r="T134">
            <v>1131</v>
          </cell>
          <cell r="U134">
            <v>0.48299999999999993</v>
          </cell>
          <cell r="V134">
            <v>0.48299999999999998</v>
          </cell>
          <cell r="W134">
            <v>0.48299999999999998</v>
          </cell>
          <cell r="X134">
            <v>0.48299999999999998</v>
          </cell>
          <cell r="Y134">
            <v>0.48299999999999998</v>
          </cell>
          <cell r="Z134">
            <v>0.48299999999999998</v>
          </cell>
          <cell r="AA134">
            <v>0.48299999999999998</v>
          </cell>
          <cell r="AB134">
            <v>0.48299999999999998</v>
          </cell>
          <cell r="AC134">
            <v>0.48300000000000004</v>
          </cell>
          <cell r="AD134">
            <v>0.48299999999999998</v>
          </cell>
          <cell r="AE134">
            <v>0.48299999999999998</v>
          </cell>
          <cell r="AF134">
            <v>0.48299999999999998</v>
          </cell>
          <cell r="AG134">
            <v>0.48034583490758281</v>
          </cell>
          <cell r="AH134">
            <v>0.48008999512242068</v>
          </cell>
        </row>
        <row r="135">
          <cell r="A135">
            <v>1137</v>
          </cell>
          <cell r="B135" t="str">
            <v>LORANZE'</v>
          </cell>
          <cell r="C135">
            <v>1.925</v>
          </cell>
          <cell r="E135">
            <v>32.090000000000003</v>
          </cell>
          <cell r="F135">
            <v>10.77</v>
          </cell>
          <cell r="G135">
            <v>27.02</v>
          </cell>
          <cell r="H135">
            <v>56.490000000000009</v>
          </cell>
          <cell r="I135">
            <v>46.57</v>
          </cell>
          <cell r="J135">
            <v>14.7</v>
          </cell>
          <cell r="K135">
            <v>2.3100202125</v>
          </cell>
          <cell r="L135">
            <v>2.3100202125</v>
          </cell>
          <cell r="M135">
            <v>40.818357157500003</v>
          </cell>
          <cell r="N135">
            <v>53.742470242500005</v>
          </cell>
          <cell r="O135">
            <v>86.166753952500002</v>
          </cell>
          <cell r="P135">
            <v>153.95534709750001</v>
          </cell>
          <cell r="Q135">
            <v>209.8398360825</v>
          </cell>
          <cell r="R135">
            <v>227.47999043249999</v>
          </cell>
          <cell r="T135">
            <v>1132</v>
          </cell>
          <cell r="U135">
            <v>0.48299999999999998</v>
          </cell>
          <cell r="V135">
            <v>0.48299999999999998</v>
          </cell>
          <cell r="W135">
            <v>0.48299999999999993</v>
          </cell>
          <cell r="X135">
            <v>0.48299999999999998</v>
          </cell>
          <cell r="Y135">
            <v>0.48299999999999993</v>
          </cell>
          <cell r="Z135">
            <v>0.48299999999999998</v>
          </cell>
          <cell r="AA135">
            <v>0.48299999999999998</v>
          </cell>
          <cell r="AB135">
            <v>0.48300000000000004</v>
          </cell>
          <cell r="AC135">
            <v>0.48272988910898851</v>
          </cell>
          <cell r="AD135">
            <v>0.48214049277330406</v>
          </cell>
          <cell r="AE135">
            <v>0.47922686102320033</v>
          </cell>
          <cell r="AF135">
            <v>0.46086633314980097</v>
          </cell>
          <cell r="AG135">
            <v>0.44619812004944809</v>
          </cell>
          <cell r="AH135">
            <v>0.44214038093168778</v>
          </cell>
        </row>
        <row r="136">
          <cell r="A136">
            <v>1138</v>
          </cell>
          <cell r="B136" t="str">
            <v>LUGNACCO</v>
          </cell>
          <cell r="G136">
            <v>7.13</v>
          </cell>
          <cell r="H136">
            <v>23.85</v>
          </cell>
          <cell r="I136">
            <v>15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8.5560748649999994</v>
          </cell>
          <cell r="P136">
            <v>37.176325290000001</v>
          </cell>
          <cell r="Q136">
            <v>55.176482790000001</v>
          </cell>
          <cell r="R136">
            <v>55.176482790000001</v>
          </cell>
          <cell r="T136">
            <v>1133</v>
          </cell>
          <cell r="U136">
            <v>0.48299999999999998</v>
          </cell>
          <cell r="V136">
            <v>0.48299999999999998</v>
          </cell>
          <cell r="W136">
            <v>0.48299999999999998</v>
          </cell>
          <cell r="X136">
            <v>0.48299999999999998</v>
          </cell>
          <cell r="Y136">
            <v>0.48299999999999993</v>
          </cell>
          <cell r="Z136">
            <v>0.48299999999999998</v>
          </cell>
          <cell r="AA136">
            <v>0.48299999999999998</v>
          </cell>
          <cell r="AB136">
            <v>0.48299999999999998</v>
          </cell>
          <cell r="AC136">
            <v>0.48299999999999998</v>
          </cell>
          <cell r="AD136">
            <v>0.48225744588280656</v>
          </cell>
          <cell r="AE136">
            <v>0.4822677695446087</v>
          </cell>
          <cell r="AF136">
            <v>0.48232457037702997</v>
          </cell>
          <cell r="AG136">
            <v>0.48216197880072637</v>
          </cell>
          <cell r="AH136">
            <v>0.48168659826183013</v>
          </cell>
        </row>
        <row r="137">
          <cell r="A137">
            <v>1139</v>
          </cell>
          <cell r="B137" t="str">
            <v>LUSERNA SAN GIOVANNI</v>
          </cell>
          <cell r="C137">
            <v>2.2200000000000002</v>
          </cell>
          <cell r="D137">
            <v>7.8599999999999994</v>
          </cell>
          <cell r="E137">
            <v>83.100000000000009</v>
          </cell>
          <cell r="F137">
            <v>54.284999999999997</v>
          </cell>
          <cell r="G137">
            <v>72.055999999999997</v>
          </cell>
          <cell r="H137">
            <v>891.10599999999999</v>
          </cell>
          <cell r="I137">
            <v>102.185</v>
          </cell>
          <cell r="J137">
            <v>71.319999999999993</v>
          </cell>
          <cell r="K137">
            <v>2.6640233100000006</v>
          </cell>
          <cell r="L137">
            <v>12.09610584</v>
          </cell>
          <cell r="M137">
            <v>111.81697839</v>
          </cell>
          <cell r="N137">
            <v>176.9595483825</v>
          </cell>
          <cell r="O137">
            <v>263.42750497050002</v>
          </cell>
          <cell r="P137">
            <v>1332.7640615835001</v>
          </cell>
          <cell r="Q137">
            <v>1455.387134526</v>
          </cell>
          <cell r="R137">
            <v>1540.9718833859999</v>
          </cell>
          <cell r="T137">
            <v>1134</v>
          </cell>
          <cell r="U137">
            <v>0.48299999999999998</v>
          </cell>
          <cell r="V137">
            <v>0.48299999999999998</v>
          </cell>
          <cell r="W137">
            <v>0.48299999999999998</v>
          </cell>
          <cell r="X137">
            <v>0.48299999999999998</v>
          </cell>
          <cell r="Y137">
            <v>0.48299999999999993</v>
          </cell>
          <cell r="Z137">
            <v>0.48299999999999998</v>
          </cell>
          <cell r="AA137">
            <v>0.48299999999999998</v>
          </cell>
          <cell r="AB137">
            <v>0.48299999999999993</v>
          </cell>
          <cell r="AC137">
            <v>0.48299999999999998</v>
          </cell>
          <cell r="AD137">
            <v>0.48281868633099173</v>
          </cell>
          <cell r="AE137">
            <v>0.48233998270385386</v>
          </cell>
          <cell r="AF137">
            <v>0.48037085829467779</v>
          </cell>
          <cell r="AG137">
            <v>0.47867434601941744</v>
          </cell>
          <cell r="AH137">
            <v>0.47782872601941218</v>
          </cell>
        </row>
        <row r="138">
          <cell r="A138">
            <v>1140</v>
          </cell>
          <cell r="B138" t="str">
            <v>LUSERNETTA</v>
          </cell>
          <cell r="E138">
            <v>2.88</v>
          </cell>
          <cell r="G138">
            <v>17.21</v>
          </cell>
          <cell r="H138">
            <v>8.3800000000000008</v>
          </cell>
          <cell r="I138">
            <v>2.99</v>
          </cell>
          <cell r="K138">
            <v>0</v>
          </cell>
          <cell r="L138">
            <v>0</v>
          </cell>
          <cell r="M138">
            <v>3.45603024</v>
          </cell>
          <cell r="N138">
            <v>3.45603024</v>
          </cell>
          <cell r="O138">
            <v>24.108210945000003</v>
          </cell>
          <cell r="P138">
            <v>34.164298935000005</v>
          </cell>
          <cell r="Q138">
            <v>37.752330330000007</v>
          </cell>
          <cell r="R138">
            <v>37.752330330000007</v>
          </cell>
          <cell r="T138">
            <v>1135</v>
          </cell>
          <cell r="U138">
            <v>0.48299999999999993</v>
          </cell>
          <cell r="V138">
            <v>0.48299999999999998</v>
          </cell>
          <cell r="W138">
            <v>0.48299999999999998</v>
          </cell>
          <cell r="X138">
            <v>0.48300000000000004</v>
          </cell>
          <cell r="Y138">
            <v>0.48299999999999998</v>
          </cell>
          <cell r="Z138">
            <v>0.48299999999999998</v>
          </cell>
          <cell r="AA138">
            <v>0.48299999999999993</v>
          </cell>
          <cell r="AB138">
            <v>0.48292244645019888</v>
          </cell>
          <cell r="AC138">
            <v>0.48293342324477317</v>
          </cell>
          <cell r="AD138">
            <v>0.48250321020684178</v>
          </cell>
          <cell r="AE138">
            <v>0.48216836451720901</v>
          </cell>
          <cell r="AF138">
            <v>0.42494568331574228</v>
          </cell>
          <cell r="AG138">
            <v>0.42278537254608639</v>
          </cell>
          <cell r="AH138">
            <v>0.4246328585468504</v>
          </cell>
        </row>
        <row r="139">
          <cell r="A139">
            <v>1141</v>
          </cell>
          <cell r="B139" t="str">
            <v>LUSIGLIE'</v>
          </cell>
          <cell r="H139">
            <v>15.4</v>
          </cell>
          <cell r="I139">
            <v>2.94</v>
          </cell>
          <cell r="J139">
            <v>2.94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18.4801617</v>
          </cell>
          <cell r="Q139">
            <v>22.008192569999999</v>
          </cell>
          <cell r="R139">
            <v>25.536223439999997</v>
          </cell>
          <cell r="T139">
            <v>1136</v>
          </cell>
          <cell r="U139">
            <v>0.48299999999999998</v>
          </cell>
          <cell r="V139">
            <v>0.48299999999999998</v>
          </cell>
          <cell r="W139">
            <v>0.48299999999999998</v>
          </cell>
          <cell r="X139">
            <v>0.48299999999999998</v>
          </cell>
          <cell r="Y139">
            <v>0.48299999999999998</v>
          </cell>
          <cell r="Z139">
            <v>0.48300000000000004</v>
          </cell>
          <cell r="AA139">
            <v>0.48300000000000004</v>
          </cell>
          <cell r="AB139">
            <v>0.48299999999999998</v>
          </cell>
          <cell r="AC139">
            <v>0.48300000000000004</v>
          </cell>
          <cell r="AD139">
            <v>0.48223235168633</v>
          </cell>
          <cell r="AE139">
            <v>0.47641148301978858</v>
          </cell>
          <cell r="AF139">
            <v>0.47022932861583083</v>
          </cell>
          <cell r="AG139">
            <v>0.45549162001102628</v>
          </cell>
          <cell r="AH139">
            <v>0.4546444771553248</v>
          </cell>
        </row>
        <row r="140">
          <cell r="A140">
            <v>1142</v>
          </cell>
          <cell r="B140" t="str">
            <v>MACELLO</v>
          </cell>
          <cell r="C140">
            <v>3.15</v>
          </cell>
          <cell r="D140">
            <v>8.5500000000000007</v>
          </cell>
          <cell r="G140">
            <v>128.27500000000001</v>
          </cell>
          <cell r="H140">
            <v>853.12000000000012</v>
          </cell>
          <cell r="I140">
            <v>146.34999999999997</v>
          </cell>
          <cell r="J140">
            <v>73.039999999999992</v>
          </cell>
          <cell r="K140">
            <v>3.7800330750000004</v>
          </cell>
          <cell r="L140">
            <v>14.040122850000003</v>
          </cell>
          <cell r="M140">
            <v>14.040122850000003</v>
          </cell>
          <cell r="N140">
            <v>14.040122850000003</v>
          </cell>
          <cell r="O140">
            <v>167.9714697375</v>
          </cell>
          <cell r="P140">
            <v>1191.7244274975001</v>
          </cell>
          <cell r="Q140">
            <v>1367.3459641725001</v>
          </cell>
          <cell r="R140">
            <v>1454.9947310925002</v>
          </cell>
          <cell r="T140">
            <v>1137</v>
          </cell>
          <cell r="U140">
            <v>0.48299999999999998</v>
          </cell>
          <cell r="V140">
            <v>0.48299999999999998</v>
          </cell>
          <cell r="W140">
            <v>0.48300000000000004</v>
          </cell>
          <cell r="X140">
            <v>0.48299999999999998</v>
          </cell>
          <cell r="Y140">
            <v>0.48299999999999998</v>
          </cell>
          <cell r="Z140">
            <v>0.48299999999999998</v>
          </cell>
          <cell r="AA140">
            <v>0.4826786463817288</v>
          </cell>
          <cell r="AB140">
            <v>0.48268773026514483</v>
          </cell>
          <cell r="AC140">
            <v>0.47731382297522701</v>
          </cell>
          <cell r="AD140">
            <v>0.47556081771836622</v>
          </cell>
          <cell r="AE140">
            <v>0.47124591299325186</v>
          </cell>
          <cell r="AF140">
            <v>0.4603813248431386</v>
          </cell>
          <cell r="AG140">
            <v>0.45405617758797079</v>
          </cell>
          <cell r="AH140">
            <v>0.4517919778169725</v>
          </cell>
        </row>
        <row r="141">
          <cell r="A141">
            <v>1143</v>
          </cell>
          <cell r="B141" t="str">
            <v>MAGLIONE</v>
          </cell>
          <cell r="D141">
            <v>2.52</v>
          </cell>
          <cell r="G141">
            <v>19.721</v>
          </cell>
          <cell r="H141">
            <v>11.73</v>
          </cell>
          <cell r="I141">
            <v>22.98</v>
          </cell>
          <cell r="J141">
            <v>4.9000000000000004</v>
          </cell>
          <cell r="K141">
            <v>0</v>
          </cell>
          <cell r="L141">
            <v>3.02402646</v>
          </cell>
          <cell r="M141">
            <v>3.02402646</v>
          </cell>
          <cell r="N141">
            <v>3.02402646</v>
          </cell>
          <cell r="O141">
            <v>26.689433530500004</v>
          </cell>
          <cell r="P141">
            <v>40.765556695500003</v>
          </cell>
          <cell r="Q141">
            <v>68.341797985500008</v>
          </cell>
          <cell r="R141">
            <v>74.221849435500005</v>
          </cell>
          <cell r="T141">
            <v>1138</v>
          </cell>
          <cell r="U141">
            <v>0.48299999999999993</v>
          </cell>
          <cell r="V141">
            <v>0.48299999999999998</v>
          </cell>
          <cell r="W141">
            <v>0.48300000000000004</v>
          </cell>
          <cell r="X141">
            <v>0.48299999999999993</v>
          </cell>
          <cell r="Y141">
            <v>0.48299999999999998</v>
          </cell>
          <cell r="Z141">
            <v>0.48299999999999998</v>
          </cell>
          <cell r="AA141">
            <v>0.48300000000000004</v>
          </cell>
          <cell r="AB141">
            <v>0.48299999999999998</v>
          </cell>
          <cell r="AC141">
            <v>0.48299999999999998</v>
          </cell>
          <cell r="AD141">
            <v>0.48299999999999998</v>
          </cell>
          <cell r="AE141">
            <v>0.47970946662213421</v>
          </cell>
          <cell r="AF141">
            <v>0.4712587567349561</v>
          </cell>
          <cell r="AG141">
            <v>0.46394102485041161</v>
          </cell>
          <cell r="AH141">
            <v>0.44050701377052076</v>
          </cell>
        </row>
        <row r="142">
          <cell r="A142">
            <v>1144</v>
          </cell>
          <cell r="B142" t="str">
            <v>MARENTINO</v>
          </cell>
          <cell r="D142">
            <v>3.24</v>
          </cell>
          <cell r="E142">
            <v>8.35</v>
          </cell>
          <cell r="F142">
            <v>16.535</v>
          </cell>
          <cell r="G142">
            <v>28.3</v>
          </cell>
          <cell r="H142">
            <v>166.89000000000001</v>
          </cell>
          <cell r="I142">
            <v>41.503999999999998</v>
          </cell>
          <cell r="J142">
            <v>132.82999999999998</v>
          </cell>
          <cell r="K142">
            <v>0</v>
          </cell>
          <cell r="L142">
            <v>3.8880340200000005</v>
          </cell>
          <cell r="M142">
            <v>13.908121695000002</v>
          </cell>
          <cell r="N142">
            <v>33.7502953125</v>
          </cell>
          <cell r="O142">
            <v>67.710592462499989</v>
          </cell>
          <cell r="P142">
            <v>267.98034480750005</v>
          </cell>
          <cell r="Q142">
            <v>317.78558059950007</v>
          </cell>
          <cell r="R142">
            <v>477.18297531450003</v>
          </cell>
          <cell r="T142">
            <v>1139</v>
          </cell>
          <cell r="U142">
            <v>0.48299999999999998</v>
          </cell>
          <cell r="V142">
            <v>0.48299999999999998</v>
          </cell>
          <cell r="W142">
            <v>0.48299999999999998</v>
          </cell>
          <cell r="X142">
            <v>0.48299999999999998</v>
          </cell>
          <cell r="Y142">
            <v>0.48299999999999998</v>
          </cell>
          <cell r="Z142">
            <v>0.48299999999999998</v>
          </cell>
          <cell r="AA142">
            <v>0.48297821107361522</v>
          </cell>
          <cell r="AB142">
            <v>0.48290646592189423</v>
          </cell>
          <cell r="AC142">
            <v>0.48214491962778189</v>
          </cell>
          <cell r="AD142">
            <v>0.48143327031934541</v>
          </cell>
          <cell r="AE142">
            <v>0.48081625414532969</v>
          </cell>
          <cell r="AF142">
            <v>0.471724680641327</v>
          </cell>
          <cell r="AG142">
            <v>0.47153842185894002</v>
          </cell>
          <cell r="AH142">
            <v>0.46968801896671375</v>
          </cell>
        </row>
        <row r="143">
          <cell r="A143">
            <v>1146</v>
          </cell>
          <cell r="B143" t="str">
            <v>MATHI</v>
          </cell>
          <cell r="E143">
            <v>20.91</v>
          </cell>
          <cell r="F143">
            <v>129.56</v>
          </cell>
          <cell r="G143">
            <v>130.47999999999999</v>
          </cell>
          <cell r="H143">
            <v>65.099999999999994</v>
          </cell>
          <cell r="I143">
            <v>54.265999999999991</v>
          </cell>
          <cell r="J143">
            <v>27.029999999999998</v>
          </cell>
          <cell r="K143">
            <v>0</v>
          </cell>
          <cell r="L143">
            <v>0</v>
          </cell>
          <cell r="M143">
            <v>25.092219555</v>
          </cell>
          <cell r="N143">
            <v>180.56557993500002</v>
          </cell>
          <cell r="O143">
            <v>337.14294997499996</v>
          </cell>
          <cell r="P143">
            <v>415.26363352499993</v>
          </cell>
          <cell r="Q143">
            <v>480.38340331799992</v>
          </cell>
          <cell r="R143">
            <v>512.81968713299989</v>
          </cell>
          <cell r="T143">
            <v>1140</v>
          </cell>
          <cell r="U143">
            <v>0.48299999999999998</v>
          </cell>
          <cell r="V143">
            <v>0.48299999999999998</v>
          </cell>
          <cell r="W143">
            <v>0.48299999999999993</v>
          </cell>
          <cell r="X143">
            <v>0.48299999999999998</v>
          </cell>
          <cell r="Y143">
            <v>0.48299999999999998</v>
          </cell>
          <cell r="Z143">
            <v>0.48299999999999998</v>
          </cell>
          <cell r="AA143">
            <v>0.48300000000000004</v>
          </cell>
          <cell r="AB143">
            <v>0.48299999999999998</v>
          </cell>
          <cell r="AC143">
            <v>0.48050582340314135</v>
          </cell>
          <cell r="AD143">
            <v>0.48058426589166942</v>
          </cell>
          <cell r="AE143">
            <v>0.46690704626074719</v>
          </cell>
          <cell r="AF143">
            <v>0.45900574013938067</v>
          </cell>
          <cell r="AG143">
            <v>0.45677514810049924</v>
          </cell>
          <cell r="AH143">
            <v>0.45584029284724209</v>
          </cell>
        </row>
        <row r="144">
          <cell r="A144">
            <v>1147</v>
          </cell>
          <cell r="B144" t="str">
            <v>MATTIE</v>
          </cell>
          <cell r="C144">
            <v>21.5</v>
          </cell>
          <cell r="E144">
            <v>3</v>
          </cell>
          <cell r="F144">
            <v>6.492</v>
          </cell>
          <cell r="G144">
            <v>4.75</v>
          </cell>
          <cell r="H144">
            <v>157.56500000000003</v>
          </cell>
          <cell r="I144">
            <v>4.5</v>
          </cell>
          <cell r="J144">
            <v>2.88</v>
          </cell>
          <cell r="K144">
            <v>25.800225750000003</v>
          </cell>
          <cell r="L144">
            <v>25.800225750000003</v>
          </cell>
          <cell r="M144">
            <v>29.400257250000003</v>
          </cell>
          <cell r="N144">
            <v>37.190725415999999</v>
          </cell>
          <cell r="O144">
            <v>42.890775290999997</v>
          </cell>
          <cell r="P144">
            <v>231.97042972350005</v>
          </cell>
          <cell r="Q144">
            <v>237.37047697350005</v>
          </cell>
          <cell r="R144">
            <v>240.82650721350004</v>
          </cell>
          <cell r="T144">
            <v>1141</v>
          </cell>
          <cell r="U144">
            <v>0.48299999999999998</v>
          </cell>
          <cell r="V144">
            <v>0.48299999999999993</v>
          </cell>
          <cell r="W144">
            <v>0.48299999999999998</v>
          </cell>
          <cell r="X144">
            <v>0.48300000000000004</v>
          </cell>
          <cell r="Y144">
            <v>0.48300000000000004</v>
          </cell>
          <cell r="Z144">
            <v>0.48299999999999998</v>
          </cell>
          <cell r="AA144">
            <v>0.48299999999999998</v>
          </cell>
          <cell r="AB144">
            <v>0.48300000000000004</v>
          </cell>
          <cell r="AC144">
            <v>0.48299999999999993</v>
          </cell>
          <cell r="AD144">
            <v>0.48299999999999993</v>
          </cell>
          <cell r="AE144">
            <v>0.48299999999999993</v>
          </cell>
          <cell r="AF144">
            <v>0.48158453701104942</v>
          </cell>
          <cell r="AG144">
            <v>0.48117071339690087</v>
          </cell>
          <cell r="AH144">
            <v>0.48093055113875599</v>
          </cell>
        </row>
        <row r="145">
          <cell r="A145">
            <v>1148</v>
          </cell>
          <cell r="B145" t="str">
            <v>MAZZE'</v>
          </cell>
          <cell r="D145">
            <v>2.88</v>
          </cell>
          <cell r="F145">
            <v>12.34</v>
          </cell>
          <cell r="G145">
            <v>14.379999999999999</v>
          </cell>
          <cell r="H145">
            <v>2530.13</v>
          </cell>
          <cell r="I145">
            <v>626.87000000000012</v>
          </cell>
          <cell r="J145">
            <v>42.706000000000003</v>
          </cell>
          <cell r="K145">
            <v>0</v>
          </cell>
          <cell r="L145">
            <v>3.45603024</v>
          </cell>
          <cell r="M145">
            <v>3.45603024</v>
          </cell>
          <cell r="N145">
            <v>18.264159809999999</v>
          </cell>
          <cell r="O145">
            <v>35.520310799999997</v>
          </cell>
          <cell r="P145">
            <v>3071.7028771650002</v>
          </cell>
          <cell r="Q145">
            <v>3823.9534593000003</v>
          </cell>
          <cell r="R145">
            <v>3875.2011077130005</v>
          </cell>
          <cell r="T145">
            <v>1142</v>
          </cell>
          <cell r="U145">
            <v>0.48299999999999998</v>
          </cell>
          <cell r="V145">
            <v>0.48299999999999998</v>
          </cell>
          <cell r="W145">
            <v>0.48299999999999993</v>
          </cell>
          <cell r="X145">
            <v>0.48299999999999998</v>
          </cell>
          <cell r="Y145">
            <v>0.48300000000000004</v>
          </cell>
          <cell r="Z145">
            <v>0.48299999999999998</v>
          </cell>
          <cell r="AA145">
            <v>0.48237151257307226</v>
          </cell>
          <cell r="AB145">
            <v>0.48059951173927434</v>
          </cell>
          <cell r="AC145">
            <v>0.48053724724728963</v>
          </cell>
          <cell r="AD145">
            <v>0.4803993211474446</v>
          </cell>
          <cell r="AE145">
            <v>0.45539795559556101</v>
          </cell>
          <cell r="AF145">
            <v>0.29841261663122265</v>
          </cell>
          <cell r="AG145">
            <v>0.28303424443613279</v>
          </cell>
          <cell r="AH145">
            <v>0.26407300050445692</v>
          </cell>
        </row>
        <row r="146">
          <cell r="A146">
            <v>1149</v>
          </cell>
          <cell r="B146" t="str">
            <v>MEANA DI SUSA</v>
          </cell>
          <cell r="E146">
            <v>5.46</v>
          </cell>
          <cell r="F146">
            <v>6.16</v>
          </cell>
          <cell r="G146">
            <v>7.5200000000000005</v>
          </cell>
          <cell r="H146">
            <v>8.58</v>
          </cell>
          <cell r="I146">
            <v>4.32</v>
          </cell>
          <cell r="J146">
            <v>27.060000000000002</v>
          </cell>
          <cell r="K146">
            <v>0</v>
          </cell>
          <cell r="L146">
            <v>0</v>
          </cell>
          <cell r="M146">
            <v>6.5520573300000002</v>
          </cell>
          <cell r="N146">
            <v>13.944122010000001</v>
          </cell>
          <cell r="O146">
            <v>22.968200970000002</v>
          </cell>
          <cell r="P146">
            <v>33.264291060000005</v>
          </cell>
          <cell r="Q146">
            <v>38.448336420000004</v>
          </cell>
          <cell r="R146">
            <v>70.92062055000001</v>
          </cell>
          <cell r="T146">
            <v>1143</v>
          </cell>
          <cell r="U146">
            <v>0.48299999999999998</v>
          </cell>
          <cell r="V146">
            <v>0.48299999999999998</v>
          </cell>
          <cell r="W146">
            <v>0.48299999999999998</v>
          </cell>
          <cell r="X146">
            <v>0.48299999999999998</v>
          </cell>
          <cell r="Y146">
            <v>0.48299999999999998</v>
          </cell>
          <cell r="Z146">
            <v>0.48299999999999993</v>
          </cell>
          <cell r="AA146">
            <v>0.48299999999999998</v>
          </cell>
          <cell r="AB146">
            <v>0.48126737274000003</v>
          </cell>
          <cell r="AC146">
            <v>0.48133603735282021</v>
          </cell>
          <cell r="AD146">
            <v>0.48130825752000583</v>
          </cell>
          <cell r="AE146">
            <v>0.46677051801253755</v>
          </cell>
          <cell r="AF146">
            <v>0.45884887039810407</v>
          </cell>
          <cell r="AG146">
            <v>0.44143485017748912</v>
          </cell>
          <cell r="AH146">
            <v>0.4364742593311991</v>
          </cell>
        </row>
        <row r="147">
          <cell r="A147">
            <v>1150</v>
          </cell>
          <cell r="B147" t="str">
            <v>MERCENASCO</v>
          </cell>
          <cell r="F147">
            <v>24.049999999999997</v>
          </cell>
          <cell r="G147">
            <v>2.88</v>
          </cell>
          <cell r="H147">
            <v>139.57999999999998</v>
          </cell>
          <cell r="I147">
            <v>732.33500000000015</v>
          </cell>
          <cell r="J147">
            <v>7.77</v>
          </cell>
          <cell r="K147">
            <v>0</v>
          </cell>
          <cell r="L147">
            <v>0</v>
          </cell>
          <cell r="M147">
            <v>0</v>
          </cell>
          <cell r="N147">
            <v>28.860252524999996</v>
          </cell>
          <cell r="O147">
            <v>32.316282764999997</v>
          </cell>
          <cell r="P147">
            <v>199.81374835500003</v>
          </cell>
          <cell r="Q147">
            <v>1078.6234378725003</v>
          </cell>
          <cell r="R147">
            <v>1087.9475194575002</v>
          </cell>
          <cell r="T147">
            <v>1144</v>
          </cell>
          <cell r="U147">
            <v>0.48299999999999993</v>
          </cell>
          <cell r="V147">
            <v>0.48299999999999998</v>
          </cell>
          <cell r="W147">
            <v>0.48299999999999998</v>
          </cell>
          <cell r="X147">
            <v>0.48299999999999998</v>
          </cell>
          <cell r="Y147">
            <v>0.48299999999999998</v>
          </cell>
          <cell r="Z147">
            <v>0.48299999999999998</v>
          </cell>
          <cell r="AA147">
            <v>0.48299999999999993</v>
          </cell>
          <cell r="AB147">
            <v>0.48213459887941934</v>
          </cell>
          <cell r="AC147">
            <v>0.48007983657873732</v>
          </cell>
          <cell r="AD147">
            <v>0.4758654492124928</v>
          </cell>
          <cell r="AE147">
            <v>0.46861182082497987</v>
          </cell>
          <cell r="AF147">
            <v>0.42277843696356615</v>
          </cell>
          <cell r="AG147">
            <v>0.40936345930545209</v>
          </cell>
          <cell r="AH147">
            <v>0.37187509982758254</v>
          </cell>
        </row>
        <row r="148">
          <cell r="A148">
            <v>1151</v>
          </cell>
          <cell r="B148" t="str">
            <v>MEUGLIANO</v>
          </cell>
          <cell r="E148">
            <v>2.88</v>
          </cell>
          <cell r="F148">
            <v>1.9440000000000002</v>
          </cell>
          <cell r="G148">
            <v>9.8000000000000007</v>
          </cell>
          <cell r="H148">
            <v>19.32</v>
          </cell>
          <cell r="K148">
            <v>0</v>
          </cell>
          <cell r="L148">
            <v>0</v>
          </cell>
          <cell r="M148">
            <v>3.45603024</v>
          </cell>
          <cell r="N148">
            <v>5.7888506520000007</v>
          </cell>
          <cell r="O148">
            <v>17.548953552</v>
          </cell>
          <cell r="P148">
            <v>40.733156412</v>
          </cell>
          <cell r="Q148">
            <v>40.733156412</v>
          </cell>
          <cell r="R148">
            <v>40.733156412</v>
          </cell>
          <cell r="T148">
            <v>1145</v>
          </cell>
          <cell r="U148">
            <v>0.48300000000000004</v>
          </cell>
          <cell r="V148">
            <v>0.48299999999999998</v>
          </cell>
          <cell r="W148">
            <v>0.48299999999999993</v>
          </cell>
          <cell r="X148">
            <v>0.48300000000000004</v>
          </cell>
          <cell r="Y148">
            <v>0.48299999999999998</v>
          </cell>
          <cell r="Z148">
            <v>0.48299999999999993</v>
          </cell>
          <cell r="AA148">
            <v>0.48299999999999993</v>
          </cell>
          <cell r="AB148">
            <v>0.48299999999999993</v>
          </cell>
          <cell r="AC148">
            <v>0.48299999999999993</v>
          </cell>
          <cell r="AD148">
            <v>0.48299999999999993</v>
          </cell>
          <cell r="AE148">
            <v>0.48299999999999993</v>
          </cell>
          <cell r="AF148">
            <v>0.48299999999999993</v>
          </cell>
          <cell r="AG148">
            <v>0.48299999999999993</v>
          </cell>
          <cell r="AH148">
            <v>0.48299999999999993</v>
          </cell>
        </row>
        <row r="149">
          <cell r="A149">
            <v>1152</v>
          </cell>
          <cell r="B149" t="str">
            <v>MEZZENILE</v>
          </cell>
          <cell r="C149">
            <v>7.7</v>
          </cell>
          <cell r="D149">
            <v>2.1</v>
          </cell>
          <cell r="F149">
            <v>3.95</v>
          </cell>
          <cell r="H149">
            <v>10.31</v>
          </cell>
          <cell r="I149">
            <v>10.74</v>
          </cell>
          <cell r="K149">
            <v>9.24008085</v>
          </cell>
          <cell r="L149">
            <v>11.7601029</v>
          </cell>
          <cell r="M149">
            <v>11.7601029</v>
          </cell>
          <cell r="N149">
            <v>16.500144374999998</v>
          </cell>
          <cell r="O149">
            <v>16.500144374999998</v>
          </cell>
          <cell r="P149">
            <v>28.872252629999998</v>
          </cell>
          <cell r="Q149">
            <v>41.760365399999998</v>
          </cell>
          <cell r="R149">
            <v>41.760365399999998</v>
          </cell>
          <cell r="T149">
            <v>1146</v>
          </cell>
          <cell r="U149">
            <v>0.48299999999999998</v>
          </cell>
          <cell r="V149">
            <v>0.48299999999999998</v>
          </cell>
          <cell r="W149">
            <v>0.48299999999999998</v>
          </cell>
          <cell r="X149">
            <v>0.48299999999999998</v>
          </cell>
          <cell r="Y149">
            <v>0.48299999999999998</v>
          </cell>
          <cell r="Z149">
            <v>0.48299999999999998</v>
          </cell>
          <cell r="AA149">
            <v>0.48299999999999998</v>
          </cell>
          <cell r="AB149">
            <v>0.48300000000000004</v>
          </cell>
          <cell r="AC149">
            <v>0.48281665225277448</v>
          </cell>
          <cell r="AD149">
            <v>0.48154852754956007</v>
          </cell>
          <cell r="AE149">
            <v>0.48017968264237121</v>
          </cell>
          <cell r="AF149">
            <v>0.47937459668616694</v>
          </cell>
          <cell r="AG149">
            <v>0.47872184809004764</v>
          </cell>
          <cell r="AH149">
            <v>0.47855589019548123</v>
          </cell>
        </row>
        <row r="150">
          <cell r="A150">
            <v>1153</v>
          </cell>
          <cell r="B150" t="str">
            <v>MOMBELLO DI TORINO</v>
          </cell>
          <cell r="G150">
            <v>13.055</v>
          </cell>
          <cell r="H150">
            <v>2.88</v>
          </cell>
          <cell r="I150">
            <v>21.08</v>
          </cell>
          <cell r="J150">
            <v>2.99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15.6661370775</v>
          </cell>
          <cell r="P150">
            <v>19.122167317500001</v>
          </cell>
          <cell r="Q150">
            <v>44.418388657500003</v>
          </cell>
          <cell r="R150">
            <v>48.006420052500005</v>
          </cell>
          <cell r="T150">
            <v>1147</v>
          </cell>
          <cell r="U150">
            <v>0.48299999999999998</v>
          </cell>
          <cell r="V150">
            <v>0.48299999999999998</v>
          </cell>
          <cell r="W150">
            <v>0.48299999999999998</v>
          </cell>
          <cell r="X150">
            <v>0.48299999999999998</v>
          </cell>
          <cell r="Y150">
            <v>0.48299999999999998</v>
          </cell>
          <cell r="Z150">
            <v>0.48299999999999998</v>
          </cell>
          <cell r="AA150">
            <v>0.47345095092931033</v>
          </cell>
          <cell r="AB150">
            <v>0.47270123220061988</v>
          </cell>
          <cell r="AC150">
            <v>0.47100225733915574</v>
          </cell>
          <cell r="AD150">
            <v>0.46741776692653242</v>
          </cell>
          <cell r="AE150">
            <v>0.46517871616563639</v>
          </cell>
          <cell r="AF150">
            <v>0.38508873788126341</v>
          </cell>
          <cell r="AG150">
            <v>0.38289177970225058</v>
          </cell>
          <cell r="AH150">
            <v>0.37609388081051376</v>
          </cell>
        </row>
        <row r="151">
          <cell r="A151">
            <v>1154</v>
          </cell>
          <cell r="B151" t="str">
            <v>MOMPANTERO</v>
          </cell>
          <cell r="E151">
            <v>4.2</v>
          </cell>
          <cell r="F151">
            <v>17.404</v>
          </cell>
          <cell r="H151">
            <v>12.400000000000002</v>
          </cell>
          <cell r="I151">
            <v>60.8</v>
          </cell>
          <cell r="K151">
            <v>0</v>
          </cell>
          <cell r="L151">
            <v>0</v>
          </cell>
          <cell r="M151">
            <v>5.0400441000000002</v>
          </cell>
          <cell r="N151">
            <v>25.925026842000001</v>
          </cell>
          <cell r="O151">
            <v>25.925026842000001</v>
          </cell>
          <cell r="P151">
            <v>40.805157042000005</v>
          </cell>
          <cell r="Q151">
            <v>113.765795442</v>
          </cell>
          <cell r="R151">
            <v>113.765795442</v>
          </cell>
          <cell r="T151">
            <v>1148</v>
          </cell>
          <cell r="U151">
            <v>0.48300000000000004</v>
          </cell>
          <cell r="V151">
            <v>0.48299999999999998</v>
          </cell>
          <cell r="W151">
            <v>0.48299999999999998</v>
          </cell>
          <cell r="X151">
            <v>0.48299999999999998</v>
          </cell>
          <cell r="Y151">
            <v>0.48299999999999993</v>
          </cell>
          <cell r="Z151">
            <v>0.48299999999999998</v>
          </cell>
          <cell r="AA151">
            <v>0.48299999999999998</v>
          </cell>
          <cell r="AB151">
            <v>0.48284984667197162</v>
          </cell>
          <cell r="AC151">
            <v>0.4828557210810786</v>
          </cell>
          <cell r="AD151">
            <v>0.48220891029912505</v>
          </cell>
          <cell r="AE151">
            <v>0.48147921419481976</v>
          </cell>
          <cell r="AF151">
            <v>0.35987635874778667</v>
          </cell>
          <cell r="AG151">
            <v>0.33101109143646451</v>
          </cell>
          <cell r="AH151">
            <v>0.31821882877730162</v>
          </cell>
        </row>
        <row r="152">
          <cell r="A152">
            <v>1155</v>
          </cell>
          <cell r="B152" t="str">
            <v>MONASTERO DI LANZO</v>
          </cell>
          <cell r="G152">
            <v>10.290000000000001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12.348108045</v>
          </cell>
          <cell r="P152">
            <v>12.348108045</v>
          </cell>
          <cell r="Q152">
            <v>12.348108045</v>
          </cell>
          <cell r="R152">
            <v>12.348108045</v>
          </cell>
          <cell r="T152">
            <v>1149</v>
          </cell>
          <cell r="U152">
            <v>0.48300000000000004</v>
          </cell>
          <cell r="V152">
            <v>0.48299999999999998</v>
          </cell>
          <cell r="W152">
            <v>0.48300000000000004</v>
          </cell>
          <cell r="X152">
            <v>0.48299999999999998</v>
          </cell>
          <cell r="Y152">
            <v>0.48299999999999998</v>
          </cell>
          <cell r="Z152">
            <v>0.48299999999999998</v>
          </cell>
          <cell r="AA152">
            <v>0.48299999999999998</v>
          </cell>
          <cell r="AB152">
            <v>0.48300000000000004</v>
          </cell>
          <cell r="AC152">
            <v>0.48117235944618852</v>
          </cell>
          <cell r="AD152">
            <v>0.47916837998069683</v>
          </cell>
          <cell r="AE152">
            <v>0.47636274878171925</v>
          </cell>
          <cell r="AF152">
            <v>0.47320555992527363</v>
          </cell>
          <cell r="AG152">
            <v>0.47189880425595482</v>
          </cell>
          <cell r="AH152">
            <v>0.46213474276445632</v>
          </cell>
        </row>
        <row r="153">
          <cell r="A153">
            <v>1156</v>
          </cell>
          <cell r="B153" t="str">
            <v>MONCALIERI</v>
          </cell>
          <cell r="C153">
            <v>2.48</v>
          </cell>
          <cell r="D153">
            <v>13.815000000000001</v>
          </cell>
          <cell r="E153">
            <v>101.68199999999999</v>
          </cell>
          <cell r="F153">
            <v>104.27600000000001</v>
          </cell>
          <cell r="G153">
            <v>1068.2660000000001</v>
          </cell>
          <cell r="H153">
            <v>2190.6960000000008</v>
          </cell>
          <cell r="I153">
            <v>2474.4369999999994</v>
          </cell>
          <cell r="J153">
            <v>297.726</v>
          </cell>
          <cell r="K153">
            <v>2.9760260400000003</v>
          </cell>
          <cell r="L153">
            <v>19.554171097500003</v>
          </cell>
          <cell r="M153">
            <v>141.57363875849998</v>
          </cell>
          <cell r="N153">
            <v>266.70593365650001</v>
          </cell>
          <cell r="O153">
            <v>1548.6363504495002</v>
          </cell>
          <cell r="P153">
            <v>4177.4945527575019</v>
          </cell>
          <cell r="Q153">
            <v>7146.8449343460015</v>
          </cell>
          <cell r="R153">
            <v>7504.1192604690013</v>
          </cell>
          <cell r="T153">
            <v>1150</v>
          </cell>
          <cell r="U153">
            <v>0.48299999999999998</v>
          </cell>
          <cell r="V153">
            <v>0.48299999999999993</v>
          </cell>
          <cell r="W153">
            <v>0.48299999999999998</v>
          </cell>
          <cell r="X153">
            <v>0.48299999999999998</v>
          </cell>
          <cell r="Y153">
            <v>0.48299999999999993</v>
          </cell>
          <cell r="Z153">
            <v>0.48299999999999998</v>
          </cell>
          <cell r="AA153">
            <v>0.48299999999999998</v>
          </cell>
          <cell r="AB153">
            <v>0.48299999999999998</v>
          </cell>
          <cell r="AC153">
            <v>0.48299999999999998</v>
          </cell>
          <cell r="AD153">
            <v>0.47996102562082643</v>
          </cell>
          <cell r="AE153">
            <v>0.47970630118511953</v>
          </cell>
          <cell r="AF153">
            <v>0.46275013416386246</v>
          </cell>
          <cell r="AG153">
            <v>0.36880806586615594</v>
          </cell>
          <cell r="AH153">
            <v>0.35771800824821176</v>
          </cell>
        </row>
        <row r="154">
          <cell r="A154">
            <v>1158</v>
          </cell>
          <cell r="B154" t="str">
            <v>MONTALDO TORINESE</v>
          </cell>
          <cell r="E154">
            <v>5.18</v>
          </cell>
          <cell r="G154">
            <v>11.040000000000001</v>
          </cell>
          <cell r="H154">
            <v>36.160000000000004</v>
          </cell>
          <cell r="I154">
            <v>14.459999999999999</v>
          </cell>
          <cell r="K154">
            <v>0</v>
          </cell>
          <cell r="L154">
            <v>0</v>
          </cell>
          <cell r="M154">
            <v>6.2160543899999992</v>
          </cell>
          <cell r="N154">
            <v>6.2160543899999992</v>
          </cell>
          <cell r="O154">
            <v>19.46417031</v>
          </cell>
          <cell r="P154">
            <v>62.856549990000005</v>
          </cell>
          <cell r="Q154">
            <v>80.208701820000002</v>
          </cell>
          <cell r="R154">
            <v>80.208701820000002</v>
          </cell>
          <cell r="T154">
            <v>1151</v>
          </cell>
          <cell r="U154">
            <v>0.48299999999999998</v>
          </cell>
          <cell r="V154">
            <v>0.48299999999999998</v>
          </cell>
          <cell r="W154">
            <v>0.48299999999999998</v>
          </cell>
          <cell r="X154">
            <v>0.48299999999999998</v>
          </cell>
          <cell r="Y154">
            <v>0.48299999999999998</v>
          </cell>
          <cell r="Z154">
            <v>0.48299999999999998</v>
          </cell>
          <cell r="AA154">
            <v>0.48299999999999998</v>
          </cell>
          <cell r="AB154">
            <v>0.48299999999999998</v>
          </cell>
          <cell r="AC154">
            <v>0.47642279159983453</v>
          </cell>
          <cell r="AD154">
            <v>0.47130178039213094</v>
          </cell>
          <cell r="AE154">
            <v>0.44878474724249789</v>
          </cell>
          <cell r="AF154">
            <v>0.40160480264863413</v>
          </cell>
          <cell r="AG154">
            <v>0.40279373915792477</v>
          </cell>
          <cell r="AH154">
            <v>0.40320103937197921</v>
          </cell>
        </row>
        <row r="155">
          <cell r="A155">
            <v>1159</v>
          </cell>
          <cell r="B155" t="str">
            <v>MONTALENGHE</v>
          </cell>
          <cell r="C155">
            <v>2.4500000000000002</v>
          </cell>
          <cell r="E155">
            <v>4.2</v>
          </cell>
          <cell r="F155">
            <v>12.84</v>
          </cell>
          <cell r="G155">
            <v>6.8420000000000005</v>
          </cell>
          <cell r="H155">
            <v>2.82</v>
          </cell>
          <cell r="I155">
            <v>968.97500000000014</v>
          </cell>
          <cell r="J155">
            <v>21.42</v>
          </cell>
          <cell r="K155">
            <v>2.9400257250000004</v>
          </cell>
          <cell r="L155">
            <v>2.9400257250000004</v>
          </cell>
          <cell r="M155">
            <v>7.9800698250000011</v>
          </cell>
          <cell r="N155">
            <v>23.388204645000002</v>
          </cell>
          <cell r="O155">
            <v>31.598676486000002</v>
          </cell>
          <cell r="P155">
            <v>34.982706096000001</v>
          </cell>
          <cell r="Q155">
            <v>1197.7628803335001</v>
          </cell>
          <cell r="R155">
            <v>1223.4671052435001</v>
          </cell>
          <cell r="T155">
            <v>1152</v>
          </cell>
          <cell r="U155">
            <v>0.48299999999999998</v>
          </cell>
          <cell r="V155">
            <v>0.48299999999999993</v>
          </cell>
          <cell r="W155">
            <v>0.48299999999999998</v>
          </cell>
          <cell r="X155">
            <v>0.48299999999999998</v>
          </cell>
          <cell r="Y155">
            <v>0.48300000000000004</v>
          </cell>
          <cell r="Z155">
            <v>0.48300000000000004</v>
          </cell>
          <cell r="AA155">
            <v>0.48030171762360946</v>
          </cell>
          <cell r="AB155">
            <v>0.47891063376479481</v>
          </cell>
          <cell r="AC155">
            <v>0.47955253070593212</v>
          </cell>
          <cell r="AD155">
            <v>0.47805635885631032</v>
          </cell>
          <cell r="AE155">
            <v>0.47806893668709627</v>
          </cell>
          <cell r="AF155">
            <v>0.47424769710443354</v>
          </cell>
          <cell r="AG155">
            <v>0.46996301052498907</v>
          </cell>
          <cell r="AH155">
            <v>0.46965788901767064</v>
          </cell>
        </row>
        <row r="156">
          <cell r="A156">
            <v>1160</v>
          </cell>
          <cell r="B156" t="str">
            <v>MONTALTO DORA</v>
          </cell>
          <cell r="E156">
            <v>7.7050000000000001</v>
          </cell>
          <cell r="F156">
            <v>25.92</v>
          </cell>
          <cell r="G156">
            <v>97.301999999999992</v>
          </cell>
          <cell r="H156">
            <v>22.986000000000004</v>
          </cell>
          <cell r="I156">
            <v>30.999999999999996</v>
          </cell>
          <cell r="J156">
            <v>8.7199999999999989</v>
          </cell>
          <cell r="K156">
            <v>0</v>
          </cell>
          <cell r="L156">
            <v>0</v>
          </cell>
          <cell r="M156">
            <v>9.2460809024999993</v>
          </cell>
          <cell r="N156">
            <v>40.350353062500005</v>
          </cell>
          <cell r="O156">
            <v>157.11377473350001</v>
          </cell>
          <cell r="P156">
            <v>184.69721608650002</v>
          </cell>
          <cell r="Q156">
            <v>221.89754158650001</v>
          </cell>
          <cell r="R156">
            <v>232.3616331465</v>
          </cell>
          <cell r="T156">
            <v>1153</v>
          </cell>
          <cell r="U156">
            <v>0.48299999999999998</v>
          </cell>
          <cell r="V156">
            <v>0.48300000000000004</v>
          </cell>
          <cell r="W156">
            <v>0.48299999999999998</v>
          </cell>
          <cell r="X156">
            <v>0.48299999999999998</v>
          </cell>
          <cell r="Y156">
            <v>0.48299999999999998</v>
          </cell>
          <cell r="Z156">
            <v>0.48299999999999993</v>
          </cell>
          <cell r="AA156">
            <v>0.48299999999999998</v>
          </cell>
          <cell r="AB156">
            <v>0.48299999999999998</v>
          </cell>
          <cell r="AC156">
            <v>0.48299999999999998</v>
          </cell>
          <cell r="AD156">
            <v>0.48299999999999993</v>
          </cell>
          <cell r="AE156">
            <v>0.47199142473494943</v>
          </cell>
          <cell r="AF156">
            <v>0.46877346803907438</v>
          </cell>
          <cell r="AG156">
            <v>0.44937965780913469</v>
          </cell>
          <cell r="AH156">
            <v>0.44684331565760299</v>
          </cell>
        </row>
        <row r="157">
          <cell r="A157">
            <v>1161</v>
          </cell>
          <cell r="B157" t="str">
            <v>MONTANARO</v>
          </cell>
          <cell r="D157">
            <v>8.129999999999999</v>
          </cell>
          <cell r="E157">
            <v>5.74</v>
          </cell>
          <cell r="F157">
            <v>99.13</v>
          </cell>
          <cell r="G157">
            <v>172.07499999999999</v>
          </cell>
          <cell r="H157">
            <v>297.35100000000006</v>
          </cell>
          <cell r="I157">
            <v>2521.1</v>
          </cell>
          <cell r="J157">
            <v>24.125</v>
          </cell>
          <cell r="K157">
            <v>0</v>
          </cell>
          <cell r="L157">
            <v>9.7560853649999988</v>
          </cell>
          <cell r="M157">
            <v>16.644145634999997</v>
          </cell>
          <cell r="N157">
            <v>135.60118649999998</v>
          </cell>
          <cell r="O157">
            <v>342.09299328750001</v>
          </cell>
          <cell r="P157">
            <v>698.91731547300014</v>
          </cell>
          <cell r="Q157">
            <v>3724.2637870230001</v>
          </cell>
          <cell r="R157">
            <v>3753.2140403355002</v>
          </cell>
          <cell r="T157">
            <v>1154</v>
          </cell>
          <cell r="U157">
            <v>0.48299999999999998</v>
          </cell>
          <cell r="V157">
            <v>0.48299999999999998</v>
          </cell>
          <cell r="W157">
            <v>0.48299999999999998</v>
          </cell>
          <cell r="X157">
            <v>0.48300000000000004</v>
          </cell>
          <cell r="Y157">
            <v>0.48299999999999993</v>
          </cell>
          <cell r="Z157">
            <v>0.48299999999999998</v>
          </cell>
          <cell r="AA157">
            <v>0.48299999999999993</v>
          </cell>
          <cell r="AB157">
            <v>0.48299999999999993</v>
          </cell>
          <cell r="AC157">
            <v>0.48286468060956012</v>
          </cell>
          <cell r="AD157">
            <v>0.48213685040708815</v>
          </cell>
          <cell r="AE157">
            <v>0.48222007684231244</v>
          </cell>
          <cell r="AF157">
            <v>0.48180668911392277</v>
          </cell>
          <cell r="AG157">
            <v>0.48004289953954471</v>
          </cell>
          <cell r="AH157">
            <v>0.4791158456444109</v>
          </cell>
        </row>
        <row r="158">
          <cell r="A158">
            <v>1162</v>
          </cell>
          <cell r="B158" t="str">
            <v>MONTEU DA PO</v>
          </cell>
          <cell r="F158">
            <v>18.972000000000001</v>
          </cell>
          <cell r="G158">
            <v>39.06</v>
          </cell>
          <cell r="H158">
            <v>25.08</v>
          </cell>
          <cell r="I158">
            <v>18.480000000000004</v>
          </cell>
          <cell r="J158">
            <v>14.815</v>
          </cell>
          <cell r="K158">
            <v>0</v>
          </cell>
          <cell r="L158">
            <v>0</v>
          </cell>
          <cell r="M158">
            <v>0</v>
          </cell>
          <cell r="N158">
            <v>22.766599206000002</v>
          </cell>
          <cell r="O158">
            <v>69.639009336000015</v>
          </cell>
          <cell r="P158">
            <v>99.735272676000008</v>
          </cell>
          <cell r="Q158">
            <v>121.91146671600001</v>
          </cell>
          <cell r="R158">
            <v>139.68962227349999</v>
          </cell>
          <cell r="T158">
            <v>1155</v>
          </cell>
          <cell r="U158">
            <v>0.48299999999999998</v>
          </cell>
          <cell r="V158">
            <v>0.48299999999999998</v>
          </cell>
          <cell r="W158">
            <v>0.48299999999999998</v>
          </cell>
          <cell r="X158">
            <v>0.48299999999999998</v>
          </cell>
          <cell r="Y158">
            <v>0.48299999999999998</v>
          </cell>
          <cell r="Z158">
            <v>0.48300000000000004</v>
          </cell>
          <cell r="AA158">
            <v>0.48299999999999998</v>
          </cell>
          <cell r="AB158">
            <v>0.48299999999999998</v>
          </cell>
          <cell r="AC158">
            <v>0.48299999999999998</v>
          </cell>
          <cell r="AD158">
            <v>0.48299999999999998</v>
          </cell>
          <cell r="AE158">
            <v>0.476266310887762</v>
          </cell>
          <cell r="AF158">
            <v>0.47570711469801369</v>
          </cell>
          <cell r="AG158">
            <v>0.47611296695046157</v>
          </cell>
          <cell r="AH158">
            <v>0.47553843147281916</v>
          </cell>
        </row>
        <row r="159">
          <cell r="A159">
            <v>1163</v>
          </cell>
          <cell r="B159" t="str">
            <v>MORIONDO TORINESE</v>
          </cell>
          <cell r="E159">
            <v>2.88</v>
          </cell>
          <cell r="F159">
            <v>5.98</v>
          </cell>
          <cell r="G159">
            <v>6</v>
          </cell>
          <cell r="H159">
            <v>66.825000000000003</v>
          </cell>
          <cell r="I159">
            <v>81.030000000000015</v>
          </cell>
          <cell r="J159">
            <v>11.64</v>
          </cell>
          <cell r="K159">
            <v>0</v>
          </cell>
          <cell r="L159">
            <v>0</v>
          </cell>
          <cell r="M159">
            <v>3.45603024</v>
          </cell>
          <cell r="N159">
            <v>10.63209303</v>
          </cell>
          <cell r="O159">
            <v>17.83215603</v>
          </cell>
          <cell r="P159">
            <v>98.022857692499997</v>
          </cell>
          <cell r="Q159">
            <v>195.25970850750002</v>
          </cell>
          <cell r="R159">
            <v>209.22783072750002</v>
          </cell>
          <cell r="T159">
            <v>1156</v>
          </cell>
          <cell r="U159">
            <v>0.48299999999999998</v>
          </cell>
          <cell r="V159">
            <v>0.48299999999999998</v>
          </cell>
          <cell r="W159">
            <v>0.48299999999999998</v>
          </cell>
          <cell r="X159">
            <v>0.48299999999999998</v>
          </cell>
          <cell r="Y159">
            <v>0.48299999999999998</v>
          </cell>
          <cell r="Z159">
            <v>0.48299999999999998</v>
          </cell>
          <cell r="AA159">
            <v>0.48299537053346631</v>
          </cell>
          <cell r="AB159">
            <v>0.48296905741719487</v>
          </cell>
          <cell r="AC159">
            <v>0.48277785731198514</v>
          </cell>
          <cell r="AD159">
            <v>0.48256987177863592</v>
          </cell>
          <cell r="AE159">
            <v>0.48051622387848097</v>
          </cell>
          <cell r="AF159">
            <v>0.47648740118053245</v>
          </cell>
          <cell r="AG159">
            <v>0.47186524432701288</v>
          </cell>
          <cell r="AH159">
            <v>0.47084011577139928</v>
          </cell>
        </row>
        <row r="160">
          <cell r="A160">
            <v>1164</v>
          </cell>
          <cell r="B160" t="str">
            <v>NICHELINO</v>
          </cell>
          <cell r="D160">
            <v>11.725000000000001</v>
          </cell>
          <cell r="E160">
            <v>329.39</v>
          </cell>
          <cell r="F160">
            <v>257.44</v>
          </cell>
          <cell r="G160">
            <v>385.62000000000006</v>
          </cell>
          <cell r="H160">
            <v>1585.2400000000002</v>
          </cell>
          <cell r="I160">
            <v>1855.5140000000001</v>
          </cell>
          <cell r="J160">
            <v>404.15999999999997</v>
          </cell>
          <cell r="K160">
            <v>0</v>
          </cell>
          <cell r="L160">
            <v>14.070123112500003</v>
          </cell>
          <cell r="M160">
            <v>409.34158170749998</v>
          </cell>
          <cell r="N160">
            <v>718.27228482750002</v>
          </cell>
          <cell r="O160">
            <v>1181.0203338375002</v>
          </cell>
          <cell r="P160">
            <v>3083.3249788575004</v>
          </cell>
          <cell r="Q160">
            <v>5309.9612617545008</v>
          </cell>
          <cell r="R160">
            <v>5794.9575054345005</v>
          </cell>
          <cell r="T160">
            <v>1157</v>
          </cell>
          <cell r="U160">
            <v>0.48299999999999998</v>
          </cell>
          <cell r="V160">
            <v>0.48299999999999993</v>
          </cell>
          <cell r="W160">
            <v>0.48299999999999998</v>
          </cell>
          <cell r="X160">
            <v>0.48299999999999998</v>
          </cell>
          <cell r="Y160">
            <v>0.48299999999999998</v>
          </cell>
          <cell r="Z160">
            <v>0.48299999999999998</v>
          </cell>
          <cell r="AA160">
            <v>0.48299999999999998</v>
          </cell>
          <cell r="AB160">
            <v>0.48299999999999998</v>
          </cell>
          <cell r="AC160">
            <v>0.48299999999999998</v>
          </cell>
          <cell r="AD160">
            <v>0.48299999999999998</v>
          </cell>
          <cell r="AE160">
            <v>0.48299999999999998</v>
          </cell>
          <cell r="AF160">
            <v>0.48299999999999998</v>
          </cell>
          <cell r="AG160">
            <v>0.48299999999999998</v>
          </cell>
          <cell r="AH160">
            <v>0.48299999999999998</v>
          </cell>
        </row>
        <row r="161">
          <cell r="A161">
            <v>1166</v>
          </cell>
          <cell r="B161" t="str">
            <v>NOLE</v>
          </cell>
          <cell r="D161">
            <v>2.34</v>
          </cell>
          <cell r="E161">
            <v>2.94</v>
          </cell>
          <cell r="F161">
            <v>11.78</v>
          </cell>
          <cell r="G161">
            <v>54.960000000000008</v>
          </cell>
          <cell r="H161">
            <v>198.54000000000002</v>
          </cell>
          <cell r="I161">
            <v>201.9</v>
          </cell>
          <cell r="J161">
            <v>62.444000000000003</v>
          </cell>
          <cell r="K161">
            <v>0</v>
          </cell>
          <cell r="L161">
            <v>2.8080245699999997</v>
          </cell>
          <cell r="M161">
            <v>6.3360554399999991</v>
          </cell>
          <cell r="N161">
            <v>20.472179130000001</v>
          </cell>
          <cell r="O161">
            <v>86.424756209999998</v>
          </cell>
          <cell r="P161">
            <v>324.67484088000003</v>
          </cell>
          <cell r="Q161">
            <v>566.95696083000007</v>
          </cell>
          <cell r="R161">
            <v>641.8904164920001</v>
          </cell>
          <cell r="T161">
            <v>1158</v>
          </cell>
          <cell r="U161">
            <v>0.48299999999999998</v>
          </cell>
          <cell r="V161">
            <v>0.48299999999999998</v>
          </cell>
          <cell r="W161">
            <v>0.48299999999999998</v>
          </cell>
          <cell r="X161">
            <v>0.48299999999999998</v>
          </cell>
          <cell r="Y161">
            <v>0.48299999999999998</v>
          </cell>
          <cell r="Z161">
            <v>0.48299999999999998</v>
          </cell>
          <cell r="AA161">
            <v>0.48300000000000004</v>
          </cell>
          <cell r="AB161">
            <v>0.48300000000000004</v>
          </cell>
          <cell r="AC161">
            <v>0.48113254953392642</v>
          </cell>
          <cell r="AD161">
            <v>0.48128635485827281</v>
          </cell>
          <cell r="AE161">
            <v>0.47822060498451463</v>
          </cell>
          <cell r="AF161">
            <v>0.46779056081820636</v>
          </cell>
          <cell r="AG161">
            <v>0.46137680786062096</v>
          </cell>
          <cell r="AH161">
            <v>0.45200095941477525</v>
          </cell>
        </row>
        <row r="162">
          <cell r="A162">
            <v>1167</v>
          </cell>
          <cell r="B162" t="str">
            <v>NOMAGLIO</v>
          </cell>
          <cell r="G162">
            <v>8.84</v>
          </cell>
          <cell r="H162">
            <v>5.64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10.60809282</v>
          </cell>
          <cell r="P162">
            <v>17.376152040000001</v>
          </cell>
          <cell r="Q162">
            <v>17.376152040000001</v>
          </cell>
          <cell r="R162">
            <v>17.376152040000001</v>
          </cell>
          <cell r="T162">
            <v>1159</v>
          </cell>
          <cell r="U162">
            <v>0.48299999999999998</v>
          </cell>
          <cell r="V162">
            <v>0.48299999999999998</v>
          </cell>
          <cell r="W162">
            <v>0.48299999999999998</v>
          </cell>
          <cell r="X162">
            <v>0.48299999999999998</v>
          </cell>
          <cell r="Y162">
            <v>0.48299999999999998</v>
          </cell>
          <cell r="Z162">
            <v>0.48299999999999998</v>
          </cell>
          <cell r="AA162">
            <v>0.48232572059583334</v>
          </cell>
          <cell r="AB162">
            <v>0.48231794792258642</v>
          </cell>
          <cell r="AC162">
            <v>0.48118902605196856</v>
          </cell>
          <cell r="AD162">
            <v>0.47781132031526852</v>
          </cell>
          <cell r="AE162">
            <v>0.47599434589594358</v>
          </cell>
          <cell r="AF162">
            <v>0.47493844182366302</v>
          </cell>
          <cell r="AG162">
            <v>0.2166037247249416</v>
          </cell>
          <cell r="AH162">
            <v>0.21179745682417864</v>
          </cell>
        </row>
        <row r="163">
          <cell r="A163">
            <v>1168</v>
          </cell>
          <cell r="B163" t="str">
            <v>NONE</v>
          </cell>
          <cell r="D163">
            <v>3.15</v>
          </cell>
          <cell r="E163">
            <v>48.256</v>
          </cell>
          <cell r="F163">
            <v>49.260000000000005</v>
          </cell>
          <cell r="G163">
            <v>117.32900000000001</v>
          </cell>
          <cell r="H163">
            <v>487.22899999999987</v>
          </cell>
          <cell r="I163">
            <v>105.29</v>
          </cell>
          <cell r="J163">
            <v>228.79499999999999</v>
          </cell>
          <cell r="K163">
            <v>0</v>
          </cell>
          <cell r="L163">
            <v>3.7800330750000004</v>
          </cell>
          <cell r="M163">
            <v>61.687739762999996</v>
          </cell>
          <cell r="N163">
            <v>120.800256993</v>
          </cell>
          <cell r="O163">
            <v>261.59628894750006</v>
          </cell>
          <cell r="P163">
            <v>846.27620485199998</v>
          </cell>
          <cell r="Q163">
            <v>972.62531039700002</v>
          </cell>
          <cell r="R163">
            <v>1247.1817127444999</v>
          </cell>
          <cell r="T163">
            <v>1160</v>
          </cell>
          <cell r="U163">
            <v>0.48299999999999998</v>
          </cell>
          <cell r="V163">
            <v>0.48299999999999998</v>
          </cell>
          <cell r="W163">
            <v>0.48299999999999998</v>
          </cell>
          <cell r="X163">
            <v>0.48299999999999998</v>
          </cell>
          <cell r="Y163">
            <v>0.48299999999999998</v>
          </cell>
          <cell r="Z163">
            <v>0.48299999999999998</v>
          </cell>
          <cell r="AA163">
            <v>0.48300000000000004</v>
          </cell>
          <cell r="AB163">
            <v>0.48299999999999998</v>
          </cell>
          <cell r="AC163">
            <v>0.4824985514594734</v>
          </cell>
          <cell r="AD163">
            <v>0.48077647455590883</v>
          </cell>
          <cell r="AE163">
            <v>0.47458195164746625</v>
          </cell>
          <cell r="AF163">
            <v>0.47281526273189495</v>
          </cell>
          <cell r="AG163">
            <v>0.47012979853765358</v>
          </cell>
          <cell r="AH163">
            <v>0.46896075278715993</v>
          </cell>
        </row>
        <row r="164">
          <cell r="A164">
            <v>1169</v>
          </cell>
          <cell r="B164" t="str">
            <v>NOVALESA</v>
          </cell>
          <cell r="G164">
            <v>10.72</v>
          </cell>
          <cell r="J164">
            <v>2.88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12.864112560000001</v>
          </cell>
          <cell r="P164">
            <v>12.864112560000001</v>
          </cell>
          <cell r="Q164">
            <v>12.864112560000001</v>
          </cell>
          <cell r="R164">
            <v>16.320142799999999</v>
          </cell>
          <cell r="T164">
            <v>1161</v>
          </cell>
          <cell r="U164">
            <v>0.48300000000000004</v>
          </cell>
          <cell r="V164">
            <v>0.48299999999999993</v>
          </cell>
          <cell r="W164">
            <v>0.48299999999999998</v>
          </cell>
          <cell r="X164">
            <v>0.48299999999999998</v>
          </cell>
          <cell r="Y164">
            <v>0.48299999999999998</v>
          </cell>
          <cell r="Z164">
            <v>0.48299999999999998</v>
          </cell>
          <cell r="AA164">
            <v>0.48300000000000004</v>
          </cell>
          <cell r="AB164">
            <v>0.48258325026697668</v>
          </cell>
          <cell r="AC164">
            <v>0.48226664000420127</v>
          </cell>
          <cell r="AD164">
            <v>0.47699611002218112</v>
          </cell>
          <cell r="AE164">
            <v>0.4677337639025077</v>
          </cell>
          <cell r="AF164">
            <v>0.4503823459084616</v>
          </cell>
          <cell r="AG164">
            <v>0.30534013978838587</v>
          </cell>
          <cell r="AH164">
            <v>0.29836571387344901</v>
          </cell>
        </row>
        <row r="165">
          <cell r="A165">
            <v>1170</v>
          </cell>
          <cell r="B165" t="str">
            <v>OGLIANICO</v>
          </cell>
          <cell r="E165">
            <v>24.055999999999997</v>
          </cell>
          <cell r="F165">
            <v>2.88</v>
          </cell>
          <cell r="H165">
            <v>218.5</v>
          </cell>
          <cell r="I165">
            <v>410.75</v>
          </cell>
          <cell r="J165">
            <v>11.42</v>
          </cell>
          <cell r="K165">
            <v>0</v>
          </cell>
          <cell r="L165">
            <v>0</v>
          </cell>
          <cell r="M165">
            <v>28.867452587999995</v>
          </cell>
          <cell r="N165">
            <v>32.323482827999996</v>
          </cell>
          <cell r="O165">
            <v>32.323482827999996</v>
          </cell>
          <cell r="P165">
            <v>294.52577707799998</v>
          </cell>
          <cell r="Q165">
            <v>787.43008995299999</v>
          </cell>
          <cell r="R165">
            <v>801.13420986300002</v>
          </cell>
          <cell r="T165">
            <v>1162</v>
          </cell>
          <cell r="U165">
            <v>0.48300000000000004</v>
          </cell>
          <cell r="V165">
            <v>0.48299999999999998</v>
          </cell>
          <cell r="W165">
            <v>0.48299999999999993</v>
          </cell>
          <cell r="X165">
            <v>0.48299999999999998</v>
          </cell>
          <cell r="Y165">
            <v>0.48299999999999998</v>
          </cell>
          <cell r="Z165">
            <v>0.48299999999999993</v>
          </cell>
          <cell r="AA165">
            <v>0.48299999999999998</v>
          </cell>
          <cell r="AB165">
            <v>0.48299999999999998</v>
          </cell>
          <cell r="AC165">
            <v>0.48299999999999998</v>
          </cell>
          <cell r="AD165">
            <v>0.47578230446270764</v>
          </cell>
          <cell r="AE165">
            <v>0.46155489357393042</v>
          </cell>
          <cell r="AF165">
            <v>0.45133965261095382</v>
          </cell>
          <cell r="AG165">
            <v>0.44235266155439357</v>
          </cell>
          <cell r="AH165">
            <v>0.43403617994300231</v>
          </cell>
        </row>
        <row r="166">
          <cell r="A166">
            <v>1171</v>
          </cell>
          <cell r="B166" t="str">
            <v>ORBASSANO</v>
          </cell>
          <cell r="E166">
            <v>53.56</v>
          </cell>
          <cell r="F166">
            <v>134.03000000000003</v>
          </cell>
          <cell r="G166">
            <v>343.67</v>
          </cell>
          <cell r="H166">
            <v>537.46499999999992</v>
          </cell>
          <cell r="I166">
            <v>1404.0699999999997</v>
          </cell>
          <cell r="J166">
            <v>468.47800000000001</v>
          </cell>
          <cell r="K166">
            <v>0</v>
          </cell>
          <cell r="L166">
            <v>0</v>
          </cell>
          <cell r="M166">
            <v>64.272562379999997</v>
          </cell>
          <cell r="N166">
            <v>225.10996969500002</v>
          </cell>
          <cell r="O166">
            <v>637.51757823000003</v>
          </cell>
          <cell r="P166">
            <v>1282.4812216125001</v>
          </cell>
          <cell r="Q166">
            <v>2967.3799643474995</v>
          </cell>
          <cell r="R166">
            <v>3529.5584833664993</v>
          </cell>
          <cell r="T166">
            <v>1163</v>
          </cell>
          <cell r="U166">
            <v>0.48300000000000004</v>
          </cell>
          <cell r="V166">
            <v>0.48299999999999998</v>
          </cell>
          <cell r="W166">
            <v>0.48299999999999998</v>
          </cell>
          <cell r="X166">
            <v>0.48299999999999998</v>
          </cell>
          <cell r="Y166">
            <v>0.48299999999999998</v>
          </cell>
          <cell r="Z166">
            <v>0.48300000000000004</v>
          </cell>
          <cell r="AA166">
            <v>0.48299999999999998</v>
          </cell>
          <cell r="AB166">
            <v>0.48299999999999998</v>
          </cell>
          <cell r="AC166">
            <v>0.48211458247598898</v>
          </cell>
          <cell r="AD166">
            <v>0.48038272201677606</v>
          </cell>
          <cell r="AE166">
            <v>0.47849254227116866</v>
          </cell>
          <cell r="AF166">
            <v>0.45671018410047615</v>
          </cell>
          <cell r="AG166">
            <v>0.4302235619821585</v>
          </cell>
          <cell r="AH166">
            <v>0.42627103092376029</v>
          </cell>
        </row>
        <row r="167">
          <cell r="A167">
            <v>1172</v>
          </cell>
          <cell r="B167" t="str">
            <v>ORIO CANAVESE</v>
          </cell>
          <cell r="E167">
            <v>3.87</v>
          </cell>
          <cell r="F167">
            <v>9.16</v>
          </cell>
          <cell r="G167">
            <v>9.9259999999999984</v>
          </cell>
          <cell r="H167">
            <v>122.45</v>
          </cell>
          <cell r="I167">
            <v>512.23</v>
          </cell>
          <cell r="J167">
            <v>21.42</v>
          </cell>
          <cell r="K167">
            <v>0</v>
          </cell>
          <cell r="L167">
            <v>0</v>
          </cell>
          <cell r="M167">
            <v>4.6440406350000005</v>
          </cell>
          <cell r="N167">
            <v>15.636136815</v>
          </cell>
          <cell r="O167">
            <v>27.547441037999995</v>
          </cell>
          <cell r="P167">
            <v>174.48872676299999</v>
          </cell>
          <cell r="Q167">
            <v>789.17010517800009</v>
          </cell>
          <cell r="R167">
            <v>814.87433008800008</v>
          </cell>
          <cell r="T167">
            <v>1164</v>
          </cell>
          <cell r="U167">
            <v>0.48299999999999998</v>
          </cell>
          <cell r="V167">
            <v>0.48299999999999998</v>
          </cell>
          <cell r="W167">
            <v>0.48300000000000004</v>
          </cell>
          <cell r="X167">
            <v>0.48299999999999993</v>
          </cell>
          <cell r="Y167">
            <v>0.48299999999999998</v>
          </cell>
          <cell r="Z167">
            <v>0.48300000000000004</v>
          </cell>
          <cell r="AA167">
            <v>0.48300000000000004</v>
          </cell>
          <cell r="AB167">
            <v>0.48295241859163618</v>
          </cell>
          <cell r="AC167">
            <v>0.48162330248347424</v>
          </cell>
          <cell r="AD167">
            <v>0.48049233876149416</v>
          </cell>
          <cell r="AE167">
            <v>0.48124865045774934</v>
          </cell>
          <cell r="AF167">
            <v>0.47809556020226401</v>
          </cell>
          <cell r="AG167">
            <v>0.47465424759366681</v>
          </cell>
          <cell r="AH167">
            <v>0.47439671726307975</v>
          </cell>
        </row>
        <row r="168">
          <cell r="A168">
            <v>1173</v>
          </cell>
          <cell r="B168" t="str">
            <v>OSASCO</v>
          </cell>
          <cell r="C168">
            <v>18.900000000000002</v>
          </cell>
          <cell r="D168">
            <v>2.88</v>
          </cell>
          <cell r="E168">
            <v>2.88</v>
          </cell>
          <cell r="F168">
            <v>13</v>
          </cell>
          <cell r="G168">
            <v>94.935999999999993</v>
          </cell>
          <cell r="H168">
            <v>1277.55</v>
          </cell>
          <cell r="I168">
            <v>42.13</v>
          </cell>
          <cell r="J168">
            <v>10.32</v>
          </cell>
          <cell r="K168">
            <v>22.680198450000002</v>
          </cell>
          <cell r="L168">
            <v>26.136228690000003</v>
          </cell>
          <cell r="M168">
            <v>29.592258930000003</v>
          </cell>
          <cell r="N168">
            <v>45.192395430000005</v>
          </cell>
          <cell r="O168">
            <v>159.11659225800003</v>
          </cell>
          <cell r="P168">
            <v>1692.1900065330001</v>
          </cell>
          <cell r="Q168">
            <v>1742.7464488980002</v>
          </cell>
          <cell r="R168">
            <v>1755.1305572580002</v>
          </cell>
          <cell r="T168">
            <v>1165</v>
          </cell>
          <cell r="U168">
            <v>0.48299999999999998</v>
          </cell>
          <cell r="V168">
            <v>0.48299999999999998</v>
          </cell>
          <cell r="W168">
            <v>0.48299999999999998</v>
          </cell>
          <cell r="X168">
            <v>0.48299999999999998</v>
          </cell>
          <cell r="Y168">
            <v>0.48299999999999998</v>
          </cell>
          <cell r="Z168">
            <v>0.48299999999999993</v>
          </cell>
          <cell r="AA168">
            <v>0.48299999999999993</v>
          </cell>
          <cell r="AB168">
            <v>0.48299999999999993</v>
          </cell>
          <cell r="AC168">
            <v>0.48299999999999993</v>
          </cell>
          <cell r="AD168">
            <v>0.48299999999999993</v>
          </cell>
          <cell r="AE168">
            <v>0.48299999999999993</v>
          </cell>
          <cell r="AF168">
            <v>0.48299999999999993</v>
          </cell>
          <cell r="AG168">
            <v>0.48299999999999993</v>
          </cell>
          <cell r="AH168">
            <v>0.48299999999999993</v>
          </cell>
        </row>
        <row r="169">
          <cell r="A169">
            <v>1174</v>
          </cell>
          <cell r="B169" t="str">
            <v>OSASIO</v>
          </cell>
          <cell r="D169">
            <v>42.33</v>
          </cell>
          <cell r="E169">
            <v>21.36</v>
          </cell>
          <cell r="F169">
            <v>13.725000000000001</v>
          </cell>
          <cell r="G169">
            <v>118.80000000000001</v>
          </cell>
          <cell r="H169">
            <v>78.010000000000005</v>
          </cell>
          <cell r="I169">
            <v>25.830000000000002</v>
          </cell>
          <cell r="J169">
            <v>2.94</v>
          </cell>
          <cell r="K169">
            <v>0</v>
          </cell>
          <cell r="L169">
            <v>50.796444465</v>
          </cell>
          <cell r="M169">
            <v>76.428668744999996</v>
          </cell>
          <cell r="N169">
            <v>92.898812857499991</v>
          </cell>
          <cell r="O169">
            <v>235.4600602575</v>
          </cell>
          <cell r="P169">
            <v>329.07287936249998</v>
          </cell>
          <cell r="Q169">
            <v>360.06915057749995</v>
          </cell>
          <cell r="R169">
            <v>363.59718144749996</v>
          </cell>
          <cell r="T169">
            <v>1166</v>
          </cell>
          <cell r="U169">
            <v>0.48300000000000004</v>
          </cell>
          <cell r="V169">
            <v>0.48299999999999998</v>
          </cell>
          <cell r="W169">
            <v>0.48299999999999998</v>
          </cell>
          <cell r="X169">
            <v>0.48299999999999998</v>
          </cell>
          <cell r="Y169">
            <v>0.48299999999999998</v>
          </cell>
          <cell r="Z169">
            <v>0.48299999999999998</v>
          </cell>
          <cell r="AA169">
            <v>0.48299999999999998</v>
          </cell>
          <cell r="AB169">
            <v>0.48291572785713244</v>
          </cell>
          <cell r="AC169">
            <v>0.48281108569811376</v>
          </cell>
          <cell r="AD169">
            <v>0.48228267058140312</v>
          </cell>
          <cell r="AE169">
            <v>0.48009699676991041</v>
          </cell>
          <cell r="AF169">
            <v>0.47182725796112535</v>
          </cell>
          <cell r="AG169">
            <v>0.4630962412509812</v>
          </cell>
          <cell r="AH169">
            <v>0.46004482532896723</v>
          </cell>
        </row>
        <row r="170">
          <cell r="A170">
            <v>1175</v>
          </cell>
          <cell r="B170" t="str">
            <v>OULX</v>
          </cell>
          <cell r="E170">
            <v>5.88</v>
          </cell>
          <cell r="F170">
            <v>22.607999999999997</v>
          </cell>
          <cell r="G170">
            <v>94.36</v>
          </cell>
          <cell r="H170">
            <v>22.965000000000003</v>
          </cell>
          <cell r="I170">
            <v>18</v>
          </cell>
          <cell r="J170">
            <v>9.5</v>
          </cell>
          <cell r="K170">
            <v>0</v>
          </cell>
          <cell r="L170">
            <v>0</v>
          </cell>
          <cell r="M170">
            <v>7.0560617399999987</v>
          </cell>
          <cell r="N170">
            <v>34.185899123999995</v>
          </cell>
          <cell r="O170">
            <v>147.418889904</v>
          </cell>
          <cell r="P170">
            <v>174.9771310365</v>
          </cell>
          <cell r="Q170">
            <v>196.5773200365</v>
          </cell>
          <cell r="R170">
            <v>207.97741978650001</v>
          </cell>
          <cell r="T170">
            <v>1167</v>
          </cell>
          <cell r="U170">
            <v>0.48299999999999998</v>
          </cell>
          <cell r="V170">
            <v>0.48299999999999998</v>
          </cell>
          <cell r="W170">
            <v>0.48300000000000004</v>
          </cell>
          <cell r="X170">
            <v>0.48299999999999998</v>
          </cell>
          <cell r="Y170">
            <v>0.48299999999999998</v>
          </cell>
          <cell r="Z170">
            <v>0.48299999999999998</v>
          </cell>
          <cell r="AA170">
            <v>0.48299999999999993</v>
          </cell>
          <cell r="AB170">
            <v>0.48299999999999998</v>
          </cell>
          <cell r="AC170">
            <v>0.48299999999999998</v>
          </cell>
          <cell r="AD170">
            <v>0.48299999999999998</v>
          </cell>
          <cell r="AE170">
            <v>0.47336579921579464</v>
          </cell>
          <cell r="AF170">
            <v>0.46644802004670144</v>
          </cell>
          <cell r="AG170">
            <v>0.46675315505200615</v>
          </cell>
          <cell r="AH170">
            <v>0.46628194402272449</v>
          </cell>
        </row>
        <row r="171">
          <cell r="A171">
            <v>1176</v>
          </cell>
          <cell r="B171" t="str">
            <v>OZEGNA</v>
          </cell>
          <cell r="H171">
            <v>262.23</v>
          </cell>
          <cell r="I171">
            <v>20.650000000000002</v>
          </cell>
          <cell r="J171">
            <v>4.32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314.67875341500002</v>
          </cell>
          <cell r="Q171">
            <v>339.45897024000004</v>
          </cell>
          <cell r="R171">
            <v>344.64301560000007</v>
          </cell>
          <cell r="T171">
            <v>1168</v>
          </cell>
          <cell r="U171">
            <v>0.48299999999999993</v>
          </cell>
          <cell r="V171">
            <v>0.48299999999999998</v>
          </cell>
          <cell r="W171">
            <v>0.48299999999999998</v>
          </cell>
          <cell r="X171">
            <v>0.48299999999999998</v>
          </cell>
          <cell r="Y171">
            <v>0.48299999999999998</v>
          </cell>
          <cell r="Z171">
            <v>0.48299999999999998</v>
          </cell>
          <cell r="AA171">
            <v>0.48300000000000004</v>
          </cell>
          <cell r="AB171">
            <v>0.48296513071093916</v>
          </cell>
          <cell r="AC171">
            <v>0.48243729214579112</v>
          </cell>
          <cell r="AD171">
            <v>0.48168081245252425</v>
          </cell>
          <cell r="AE171">
            <v>0.48025234119840371</v>
          </cell>
          <cell r="AF171">
            <v>0.47346364653215128</v>
          </cell>
          <cell r="AG171">
            <v>0.47255937234798312</v>
          </cell>
          <cell r="AH171">
            <v>0.46865418625258193</v>
          </cell>
        </row>
        <row r="172">
          <cell r="A172">
            <v>1177</v>
          </cell>
          <cell r="B172" t="str">
            <v>PALAZZO CANAVESE</v>
          </cell>
          <cell r="C172">
            <v>2.1</v>
          </cell>
          <cell r="E172">
            <v>5.4</v>
          </cell>
          <cell r="F172">
            <v>5.93</v>
          </cell>
          <cell r="G172">
            <v>34.81</v>
          </cell>
          <cell r="H172">
            <v>79.75</v>
          </cell>
          <cell r="I172">
            <v>3</v>
          </cell>
          <cell r="J172">
            <v>21.45</v>
          </cell>
          <cell r="K172">
            <v>2.5200220500000001</v>
          </cell>
          <cell r="L172">
            <v>2.5200220500000001</v>
          </cell>
          <cell r="M172">
            <v>9.0000787500000019</v>
          </cell>
          <cell r="N172">
            <v>16.116141015</v>
          </cell>
          <cell r="O172">
            <v>57.888506520000007</v>
          </cell>
          <cell r="P172">
            <v>153.58934389500001</v>
          </cell>
          <cell r="Q172">
            <v>157.18937539500001</v>
          </cell>
          <cell r="R172">
            <v>182.92960062000003</v>
          </cell>
          <cell r="T172">
            <v>1169</v>
          </cell>
          <cell r="U172">
            <v>0.48299999999999998</v>
          </cell>
          <cell r="V172">
            <v>0.48299999999999998</v>
          </cell>
          <cell r="W172">
            <v>0.48300000000000004</v>
          </cell>
          <cell r="X172">
            <v>0.48299999999999998</v>
          </cell>
          <cell r="Y172">
            <v>0.48299999999999998</v>
          </cell>
          <cell r="Z172">
            <v>0.48299999999999993</v>
          </cell>
          <cell r="AA172">
            <v>0.48299999999999998</v>
          </cell>
          <cell r="AB172">
            <v>0.48299999999999998</v>
          </cell>
          <cell r="AC172">
            <v>0.48299999999999998</v>
          </cell>
          <cell r="AD172">
            <v>0.48299999999999998</v>
          </cell>
          <cell r="AE172">
            <v>0.4751875206786762</v>
          </cell>
          <cell r="AF172">
            <v>0.47423906870505761</v>
          </cell>
          <cell r="AG172">
            <v>0.47432889588243826</v>
          </cell>
          <cell r="AH172">
            <v>0.47210921695079644</v>
          </cell>
        </row>
        <row r="173">
          <cell r="A173">
            <v>1178</v>
          </cell>
          <cell r="B173" t="str">
            <v>PANCALIERI</v>
          </cell>
          <cell r="D173">
            <v>3</v>
          </cell>
          <cell r="E173">
            <v>2.99</v>
          </cell>
          <cell r="F173">
            <v>50.93</v>
          </cell>
          <cell r="G173">
            <v>45.575000000000003</v>
          </cell>
          <cell r="H173">
            <v>76.78</v>
          </cell>
          <cell r="I173">
            <v>132.126</v>
          </cell>
          <cell r="K173">
            <v>0</v>
          </cell>
          <cell r="L173">
            <v>3.6000315000000001</v>
          </cell>
          <cell r="M173">
            <v>7.1880628949999998</v>
          </cell>
          <cell r="N173">
            <v>68.304597659999999</v>
          </cell>
          <cell r="O173">
            <v>122.9950761975</v>
          </cell>
          <cell r="P173">
            <v>215.13188238750001</v>
          </cell>
          <cell r="Q173">
            <v>373.68446971050003</v>
          </cell>
          <cell r="R173">
            <v>373.68446971050003</v>
          </cell>
          <cell r="T173">
            <v>1170</v>
          </cell>
          <cell r="U173">
            <v>0.48299999999999998</v>
          </cell>
          <cell r="V173">
            <v>0.48299999999999998</v>
          </cell>
          <cell r="W173">
            <v>0.48299999999999993</v>
          </cell>
          <cell r="X173">
            <v>0.48299999999999998</v>
          </cell>
          <cell r="Y173">
            <v>0.48299999999999998</v>
          </cell>
          <cell r="Z173">
            <v>0.48299999999999998</v>
          </cell>
          <cell r="AA173">
            <v>0.48300000000000004</v>
          </cell>
          <cell r="AB173">
            <v>0.48299999999999998</v>
          </cell>
          <cell r="AC173">
            <v>0.48016186557893331</v>
          </cell>
          <cell r="AD173">
            <v>0.47926104051101093</v>
          </cell>
          <cell r="AE173">
            <v>0.47972610373679636</v>
          </cell>
          <cell r="AF173">
            <v>0.45234592866774376</v>
          </cell>
          <cell r="AG173">
            <v>0.40265754403718351</v>
          </cell>
          <cell r="AH173">
            <v>0.40109894867544138</v>
          </cell>
        </row>
        <row r="174">
          <cell r="A174">
            <v>1179</v>
          </cell>
          <cell r="B174" t="str">
            <v>PARELLA</v>
          </cell>
          <cell r="G174">
            <v>5.2</v>
          </cell>
          <cell r="H174">
            <v>5.2900000000000009</v>
          </cell>
          <cell r="I174">
            <v>2.88</v>
          </cell>
          <cell r="J174">
            <v>2.94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6.2400546000000006</v>
          </cell>
          <cell r="P174">
            <v>12.588110145000002</v>
          </cell>
          <cell r="Q174">
            <v>16.044140385000002</v>
          </cell>
          <cell r="R174">
            <v>19.572171255000001</v>
          </cell>
          <cell r="T174">
            <v>1171</v>
          </cell>
          <cell r="U174">
            <v>0.48299999999999993</v>
          </cell>
          <cell r="V174">
            <v>0.48299999999999998</v>
          </cell>
          <cell r="W174">
            <v>0.48299999999999998</v>
          </cell>
          <cell r="X174">
            <v>0.48299999999999998</v>
          </cell>
          <cell r="Y174">
            <v>0.48300000000000004</v>
          </cell>
          <cell r="Z174">
            <v>0.48299999999999998</v>
          </cell>
          <cell r="AA174">
            <v>0.48299999999999998</v>
          </cell>
          <cell r="AB174">
            <v>0.48299999999999998</v>
          </cell>
          <cell r="AC174">
            <v>0.48275175078395799</v>
          </cell>
          <cell r="AD174">
            <v>0.48208667045834758</v>
          </cell>
          <cell r="AE174">
            <v>0.4805424473550523</v>
          </cell>
          <cell r="AF174">
            <v>0.47822289492453868</v>
          </cell>
          <cell r="AG174">
            <v>0.47205767394935166</v>
          </cell>
          <cell r="AH174">
            <v>0.46772576736132199</v>
          </cell>
        </row>
        <row r="175">
          <cell r="A175">
            <v>1180</v>
          </cell>
          <cell r="B175" t="str">
            <v>PAVAROLO</v>
          </cell>
          <cell r="F175">
            <v>3</v>
          </cell>
          <cell r="G175">
            <v>16.810000000000002</v>
          </cell>
          <cell r="H175">
            <v>38.29</v>
          </cell>
          <cell r="I175">
            <v>14.562000000000001</v>
          </cell>
          <cell r="J175">
            <v>13.21</v>
          </cell>
          <cell r="K175">
            <v>0</v>
          </cell>
          <cell r="L175">
            <v>0</v>
          </cell>
          <cell r="M175">
            <v>0</v>
          </cell>
          <cell r="N175">
            <v>3.6000315000000001</v>
          </cell>
          <cell r="O175">
            <v>23.772208005000003</v>
          </cell>
          <cell r="P175">
            <v>69.720610050000005</v>
          </cell>
          <cell r="Q175">
            <v>87.195162951</v>
          </cell>
          <cell r="R175">
            <v>103.047301656</v>
          </cell>
          <cell r="T175">
            <v>1172</v>
          </cell>
          <cell r="U175">
            <v>0.48299999999999998</v>
          </cell>
          <cell r="V175">
            <v>0.48299999999999998</v>
          </cell>
          <cell r="W175">
            <v>0.48299999999999998</v>
          </cell>
          <cell r="X175">
            <v>0.48299999999999998</v>
          </cell>
          <cell r="Y175">
            <v>0.48299999999999998</v>
          </cell>
          <cell r="Z175">
            <v>0.48299999999999998</v>
          </cell>
          <cell r="AA175">
            <v>0.48299999999999998</v>
          </cell>
          <cell r="AB175">
            <v>0.48299999999999998</v>
          </cell>
          <cell r="AC175">
            <v>0.4817404845436517</v>
          </cell>
          <cell r="AD175">
            <v>0.4787249437087559</v>
          </cell>
          <cell r="AE175">
            <v>0.47513659491950921</v>
          </cell>
          <cell r="AF175">
            <v>0.43350973307291091</v>
          </cell>
          <cell r="AG175">
            <v>0.25191848834808145</v>
          </cell>
          <cell r="AH175">
            <v>0.2219333512430173</v>
          </cell>
        </row>
        <row r="176">
          <cell r="A176">
            <v>1181</v>
          </cell>
          <cell r="B176" t="str">
            <v>PAVONE CANAVESE</v>
          </cell>
          <cell r="D176">
            <v>9.2100000000000009</v>
          </cell>
          <cell r="E176">
            <v>7.33</v>
          </cell>
          <cell r="F176">
            <v>26.17</v>
          </cell>
          <cell r="G176">
            <v>14.995000000000001</v>
          </cell>
          <cell r="H176">
            <v>195.76</v>
          </cell>
          <cell r="I176">
            <v>48.640000000000008</v>
          </cell>
          <cell r="J176">
            <v>40.466999999999999</v>
          </cell>
          <cell r="K176">
            <v>0</v>
          </cell>
          <cell r="L176">
            <v>11.052096705</v>
          </cell>
          <cell r="M176">
            <v>19.848173670000001</v>
          </cell>
          <cell r="N176">
            <v>51.252448455000007</v>
          </cell>
          <cell r="O176">
            <v>69.246605902500008</v>
          </cell>
          <cell r="P176">
            <v>304.1606613825</v>
          </cell>
          <cell r="Q176">
            <v>362.52917210250001</v>
          </cell>
          <cell r="R176">
            <v>411.08999700600003</v>
          </cell>
          <cell r="T176">
            <v>1173</v>
          </cell>
          <cell r="U176">
            <v>0.48299999999999998</v>
          </cell>
          <cell r="V176">
            <v>0.48299999999999998</v>
          </cell>
          <cell r="W176">
            <v>0.48299999999999998</v>
          </cell>
          <cell r="X176">
            <v>0.48299999999999998</v>
          </cell>
          <cell r="Y176">
            <v>0.48299999999999998</v>
          </cell>
          <cell r="Z176">
            <v>0.48299999999999998</v>
          </cell>
          <cell r="AA176">
            <v>0.47906093640728159</v>
          </cell>
          <cell r="AB176">
            <v>0.47812406394079954</v>
          </cell>
          <cell r="AC176">
            <v>0.47785187782899141</v>
          </cell>
          <cell r="AD176">
            <v>0.47553515632597343</v>
          </cell>
          <cell r="AE176">
            <v>0.45808741217152771</v>
          </cell>
          <cell r="AF176">
            <v>0.21529700648166822</v>
          </cell>
          <cell r="AG176">
            <v>0.22396776667364224</v>
          </cell>
          <cell r="AH176">
            <v>0.25699787241714078</v>
          </cell>
        </row>
        <row r="177">
          <cell r="A177">
            <v>1182</v>
          </cell>
          <cell r="B177" t="str">
            <v>PECCO</v>
          </cell>
          <cell r="G177">
            <v>10.558000000000002</v>
          </cell>
          <cell r="H177">
            <v>14.58</v>
          </cell>
          <cell r="I177">
            <v>2.9250000000000003</v>
          </cell>
          <cell r="J177">
            <v>2.94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12.669710859000002</v>
          </cell>
          <cell r="P177">
            <v>30.165863949000002</v>
          </cell>
          <cell r="Q177">
            <v>33.675894661500003</v>
          </cell>
          <cell r="R177">
            <v>37.203925531500005</v>
          </cell>
          <cell r="T177">
            <v>1174</v>
          </cell>
          <cell r="U177">
            <v>0.48300000000000004</v>
          </cell>
          <cell r="V177">
            <v>0.48299999999999998</v>
          </cell>
          <cell r="W177">
            <v>0.48299999999999998</v>
          </cell>
          <cell r="X177">
            <v>0.48299999999999998</v>
          </cell>
          <cell r="Y177">
            <v>0.48299999999999998</v>
          </cell>
          <cell r="Z177">
            <v>0.48299999999999998</v>
          </cell>
          <cell r="AA177">
            <v>0.48299999999999998</v>
          </cell>
          <cell r="AB177">
            <v>0.47584285802899789</v>
          </cell>
          <cell r="AC177">
            <v>0.47332873178990542</v>
          </cell>
          <cell r="AD177">
            <v>0.46846508468251241</v>
          </cell>
          <cell r="AE177">
            <v>0.44991324730187171</v>
          </cell>
          <cell r="AF177">
            <v>0.43813107458033357</v>
          </cell>
          <cell r="AG177">
            <v>0.43484316543272117</v>
          </cell>
          <cell r="AH177">
            <v>0.42283353130824658</v>
          </cell>
        </row>
        <row r="178">
          <cell r="A178">
            <v>1183</v>
          </cell>
          <cell r="B178" t="str">
            <v>PECETTO TORINESE</v>
          </cell>
          <cell r="C178">
            <v>3.1</v>
          </cell>
          <cell r="D178">
            <v>2.4</v>
          </cell>
          <cell r="E178">
            <v>69.185000000000002</v>
          </cell>
          <cell r="F178">
            <v>40.659999999999997</v>
          </cell>
          <cell r="G178">
            <v>71.86399999999999</v>
          </cell>
          <cell r="H178">
            <v>274.59499999999997</v>
          </cell>
          <cell r="I178">
            <v>111.88499999999999</v>
          </cell>
          <cell r="J178">
            <v>74.681000000000012</v>
          </cell>
          <cell r="K178">
            <v>3.72003255</v>
          </cell>
          <cell r="L178">
            <v>6.6000577499999995</v>
          </cell>
          <cell r="M178">
            <v>89.622784192500006</v>
          </cell>
          <cell r="N178">
            <v>138.41521112250001</v>
          </cell>
          <cell r="O178">
            <v>224.6527656945</v>
          </cell>
          <cell r="P178">
            <v>554.16964894199998</v>
          </cell>
          <cell r="Q178">
            <v>688.43282373449995</v>
          </cell>
          <cell r="R178">
            <v>778.05080788499993</v>
          </cell>
          <cell r="T178">
            <v>1175</v>
          </cell>
          <cell r="U178">
            <v>0.48299999999999998</v>
          </cell>
          <cell r="V178">
            <v>0.48299999999999998</v>
          </cell>
          <cell r="W178">
            <v>0.48299999999999998</v>
          </cell>
          <cell r="X178">
            <v>0.48300000000000004</v>
          </cell>
          <cell r="Y178">
            <v>0.48299999999999998</v>
          </cell>
          <cell r="Z178">
            <v>0.48300000000000004</v>
          </cell>
          <cell r="AA178">
            <v>0.48299999999999998</v>
          </cell>
          <cell r="AB178">
            <v>0.48299999999999998</v>
          </cell>
          <cell r="AC178">
            <v>0.48277311828479608</v>
          </cell>
          <cell r="AD178">
            <v>0.48188037797510924</v>
          </cell>
          <cell r="AE178">
            <v>0.47823663940905292</v>
          </cell>
          <cell r="AF178">
            <v>0.47703048904326167</v>
          </cell>
          <cell r="AG178">
            <v>0.47624756935871826</v>
          </cell>
          <cell r="AH178">
            <v>0.475673284521415</v>
          </cell>
        </row>
        <row r="179">
          <cell r="A179">
            <v>1184</v>
          </cell>
          <cell r="B179" t="str">
            <v>PEROSA ARGENTINA</v>
          </cell>
          <cell r="F179">
            <v>5.04</v>
          </cell>
          <cell r="G179">
            <v>4.53</v>
          </cell>
          <cell r="H179">
            <v>93.954999999999984</v>
          </cell>
          <cell r="I179">
            <v>44.676000000000002</v>
          </cell>
          <cell r="J179">
            <v>2.88</v>
          </cell>
          <cell r="K179">
            <v>0</v>
          </cell>
          <cell r="L179">
            <v>0</v>
          </cell>
          <cell r="M179">
            <v>0</v>
          </cell>
          <cell r="N179">
            <v>6.0480529199999999</v>
          </cell>
          <cell r="O179">
            <v>11.484100484999999</v>
          </cell>
          <cell r="P179">
            <v>124.23108701249998</v>
          </cell>
          <cell r="Q179">
            <v>177.84275611049998</v>
          </cell>
          <cell r="R179">
            <v>181.29878635049997</v>
          </cell>
          <cell r="T179">
            <v>1176</v>
          </cell>
          <cell r="U179">
            <v>0.48299999999999998</v>
          </cell>
          <cell r="V179">
            <v>0.48299999999999998</v>
          </cell>
          <cell r="W179">
            <v>0.48299999999999998</v>
          </cell>
          <cell r="X179">
            <v>0.48299999999999998</v>
          </cell>
          <cell r="Y179">
            <v>0.48299999999999998</v>
          </cell>
          <cell r="Z179">
            <v>0.48300000000000004</v>
          </cell>
          <cell r="AA179">
            <v>0.48299999999999998</v>
          </cell>
          <cell r="AB179">
            <v>0.48299999999999998</v>
          </cell>
          <cell r="AC179">
            <v>0.48299999999999998</v>
          </cell>
          <cell r="AD179">
            <v>0.48299999999999998</v>
          </cell>
          <cell r="AE179">
            <v>0.48300000000000004</v>
          </cell>
          <cell r="AF179">
            <v>0.46301733639586662</v>
          </cell>
          <cell r="AG179">
            <v>0.46017667429917974</v>
          </cell>
          <cell r="AH179">
            <v>0.46068262411495742</v>
          </cell>
        </row>
        <row r="180">
          <cell r="A180">
            <v>1185</v>
          </cell>
          <cell r="B180" t="str">
            <v>PEROSA CANAVESE</v>
          </cell>
          <cell r="G180">
            <v>26.335000000000001</v>
          </cell>
          <cell r="H180">
            <v>7.4420000000000002</v>
          </cell>
          <cell r="I180">
            <v>17.13</v>
          </cell>
          <cell r="J180">
            <v>4.6000000000000005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31.602276517499998</v>
          </cell>
          <cell r="P180">
            <v>40.532754658499996</v>
          </cell>
          <cell r="Q180">
            <v>61.088934523499994</v>
          </cell>
          <cell r="R180">
            <v>66.6089828235</v>
          </cell>
          <cell r="T180">
            <v>1177</v>
          </cell>
          <cell r="U180">
            <v>0.48299999999999993</v>
          </cell>
          <cell r="V180">
            <v>0.48299999999999998</v>
          </cell>
          <cell r="W180">
            <v>0.48299999999999998</v>
          </cell>
          <cell r="X180">
            <v>0.48299999999999998</v>
          </cell>
          <cell r="Y180">
            <v>0.48299999999999998</v>
          </cell>
          <cell r="Z180">
            <v>0.48299999999999998</v>
          </cell>
          <cell r="AA180">
            <v>0.48242341513493603</v>
          </cell>
          <cell r="AB180">
            <v>0.482438315343724</v>
          </cell>
          <cell r="AC180">
            <v>0.48052493094335913</v>
          </cell>
          <cell r="AD180">
            <v>0.47811550574959805</v>
          </cell>
          <cell r="AE180">
            <v>0.46252547940281497</v>
          </cell>
          <cell r="AF180">
            <v>0.42882121362298958</v>
          </cell>
          <cell r="AG180">
            <v>0.42652074212478813</v>
          </cell>
          <cell r="AH180">
            <v>0.42066337508901253</v>
          </cell>
        </row>
        <row r="181">
          <cell r="A181">
            <v>1186</v>
          </cell>
          <cell r="B181" t="str">
            <v>PERRERO</v>
          </cell>
          <cell r="G181">
            <v>2.99</v>
          </cell>
          <cell r="I181">
            <v>3</v>
          </cell>
          <cell r="J181">
            <v>2.99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3.5880313950000002</v>
          </cell>
          <cell r="P181">
            <v>3.5880313950000002</v>
          </cell>
          <cell r="Q181">
            <v>7.1880628949999998</v>
          </cell>
          <cell r="R181">
            <v>10.77609429</v>
          </cell>
          <cell r="T181">
            <v>1178</v>
          </cell>
          <cell r="U181">
            <v>0.48299999999999998</v>
          </cell>
          <cell r="V181">
            <v>0.48299999999999998</v>
          </cell>
          <cell r="W181">
            <v>0.48299999999999998</v>
          </cell>
          <cell r="X181">
            <v>0.48299999999999998</v>
          </cell>
          <cell r="Y181">
            <v>0.48299999999999998</v>
          </cell>
          <cell r="Z181">
            <v>0.48299999999999998</v>
          </cell>
          <cell r="AA181">
            <v>0.48299999999999998</v>
          </cell>
          <cell r="AB181">
            <v>0.48279865502379571</v>
          </cell>
          <cell r="AC181">
            <v>0.48259167466087677</v>
          </cell>
          <cell r="AD181">
            <v>0.47900823967779271</v>
          </cell>
          <cell r="AE181">
            <v>0.47633381489804938</v>
          </cell>
          <cell r="AF181">
            <v>0.4719905906362839</v>
          </cell>
          <cell r="AG181">
            <v>0.46382112636203909</v>
          </cell>
          <cell r="AH181">
            <v>0.46339207689202133</v>
          </cell>
        </row>
        <row r="182">
          <cell r="A182">
            <v>1187</v>
          </cell>
          <cell r="B182" t="str">
            <v>PERTUSIO</v>
          </cell>
          <cell r="F182">
            <v>2.88</v>
          </cell>
          <cell r="H182">
            <v>1014.89</v>
          </cell>
          <cell r="I182">
            <v>22.19</v>
          </cell>
          <cell r="J182">
            <v>49.040000000000006</v>
          </cell>
          <cell r="K182">
            <v>0</v>
          </cell>
          <cell r="L182">
            <v>0</v>
          </cell>
          <cell r="M182">
            <v>0</v>
          </cell>
          <cell r="N182">
            <v>3.45603024</v>
          </cell>
          <cell r="O182">
            <v>3.45603024</v>
          </cell>
          <cell r="P182">
            <v>1221.3346865850001</v>
          </cell>
          <cell r="Q182">
            <v>1247.9629195800001</v>
          </cell>
          <cell r="R182">
            <v>1306.8114345000001</v>
          </cell>
          <cell r="T182">
            <v>1179</v>
          </cell>
          <cell r="U182">
            <v>0.48299999999999998</v>
          </cell>
          <cell r="V182">
            <v>0.48299999999999998</v>
          </cell>
          <cell r="W182">
            <v>0.48299999999999998</v>
          </cell>
          <cell r="X182">
            <v>0.48299999999999998</v>
          </cell>
          <cell r="Y182">
            <v>0.48299999999999998</v>
          </cell>
          <cell r="Z182">
            <v>0.48299999999999998</v>
          </cell>
          <cell r="AA182">
            <v>0.48299999999999998</v>
          </cell>
          <cell r="AB182">
            <v>0.48299999999999998</v>
          </cell>
          <cell r="AC182">
            <v>0.48299999999999993</v>
          </cell>
          <cell r="AD182">
            <v>0.48299999999999998</v>
          </cell>
          <cell r="AE182">
            <v>0.48014781528434824</v>
          </cell>
          <cell r="AF182">
            <v>0.47720051050285772</v>
          </cell>
          <cell r="AG182">
            <v>0.47608885057411721</v>
          </cell>
          <cell r="AH182">
            <v>0.47448278537743083</v>
          </cell>
        </row>
        <row r="183">
          <cell r="A183">
            <v>1188</v>
          </cell>
          <cell r="B183" t="str">
            <v>PESSINETTO</v>
          </cell>
          <cell r="D183">
            <v>2.97</v>
          </cell>
          <cell r="E183">
            <v>2.52</v>
          </cell>
          <cell r="F183">
            <v>5.7610000000000001</v>
          </cell>
          <cell r="H183">
            <v>13.77</v>
          </cell>
          <cell r="I183">
            <v>7.65</v>
          </cell>
          <cell r="K183">
            <v>0</v>
          </cell>
          <cell r="L183">
            <v>3.5640311850000006</v>
          </cell>
          <cell r="M183">
            <v>6.588057645000001</v>
          </cell>
          <cell r="N183">
            <v>13.5013181355</v>
          </cell>
          <cell r="O183">
            <v>13.5013181355</v>
          </cell>
          <cell r="P183">
            <v>30.025462720500002</v>
          </cell>
          <cell r="Q183">
            <v>39.205543045500001</v>
          </cell>
          <cell r="R183">
            <v>39.205543045500001</v>
          </cell>
          <cell r="T183">
            <v>1180</v>
          </cell>
          <cell r="U183">
            <v>0.48299999999999998</v>
          </cell>
          <cell r="V183">
            <v>0.48299999999999998</v>
          </cell>
          <cell r="W183">
            <v>0.48299999999999998</v>
          </cell>
          <cell r="X183">
            <v>0.48299999999999993</v>
          </cell>
          <cell r="Y183">
            <v>0.48299999999999998</v>
          </cell>
          <cell r="Z183">
            <v>0.48299999999999998</v>
          </cell>
          <cell r="AA183">
            <v>0.48299999999999998</v>
          </cell>
          <cell r="AB183">
            <v>0.48299999999999998</v>
          </cell>
          <cell r="AC183">
            <v>0.48299999999999998</v>
          </cell>
          <cell r="AD183">
            <v>0.48195063715917724</v>
          </cell>
          <cell r="AE183">
            <v>0.47640842504756825</v>
          </cell>
          <cell r="AF183">
            <v>0.46312606302276332</v>
          </cell>
          <cell r="AG183">
            <v>0.45778149063101686</v>
          </cell>
          <cell r="AH183">
            <v>0.4528297406376266</v>
          </cell>
        </row>
        <row r="184">
          <cell r="A184">
            <v>1189</v>
          </cell>
          <cell r="B184" t="str">
            <v>PIANEZZA</v>
          </cell>
          <cell r="D184">
            <v>21.42</v>
          </cell>
          <cell r="E184">
            <v>387.55000000000007</v>
          </cell>
          <cell r="F184">
            <v>165.34</v>
          </cell>
          <cell r="G184">
            <v>366.71</v>
          </cell>
          <cell r="H184">
            <v>373.755</v>
          </cell>
          <cell r="I184">
            <v>1499.3020000000001</v>
          </cell>
          <cell r="J184">
            <v>39.064999999999998</v>
          </cell>
          <cell r="K184">
            <v>0</v>
          </cell>
          <cell r="L184">
            <v>25.704224910000001</v>
          </cell>
          <cell r="M184">
            <v>490.76829418500012</v>
          </cell>
          <cell r="N184">
            <v>689.17803025500007</v>
          </cell>
          <cell r="O184">
            <v>1129.23388071</v>
          </cell>
          <cell r="P184">
            <v>1577.7438051375</v>
          </cell>
          <cell r="Q184">
            <v>3376.9219478085006</v>
          </cell>
          <cell r="R184">
            <v>3423.8003579910005</v>
          </cell>
          <cell r="T184">
            <v>1181</v>
          </cell>
          <cell r="U184">
            <v>0.48299999999999998</v>
          </cell>
          <cell r="V184">
            <v>0.48299999999999998</v>
          </cell>
          <cell r="W184">
            <v>0.48299999999999998</v>
          </cell>
          <cell r="X184">
            <v>0.48299999999999998</v>
          </cell>
          <cell r="Y184">
            <v>0.48299999999999998</v>
          </cell>
          <cell r="Z184">
            <v>0.48299999999999998</v>
          </cell>
          <cell r="AA184">
            <v>0.48299999999999998</v>
          </cell>
          <cell r="AB184">
            <v>0.48258743622316136</v>
          </cell>
          <cell r="AC184">
            <v>0.48227733772740505</v>
          </cell>
          <cell r="AD184">
            <v>0.48110513606325384</v>
          </cell>
          <cell r="AE184">
            <v>0.480483257718124</v>
          </cell>
          <cell r="AF184">
            <v>0.47182750039087895</v>
          </cell>
          <cell r="AG184">
            <v>0.46966353554874235</v>
          </cell>
          <cell r="AH184">
            <v>0.46742952406758803</v>
          </cell>
        </row>
        <row r="185">
          <cell r="A185">
            <v>1190</v>
          </cell>
          <cell r="B185" t="str">
            <v>PINASCA</v>
          </cell>
          <cell r="C185">
            <v>5.7750000000000004</v>
          </cell>
          <cell r="D185">
            <v>3</v>
          </cell>
          <cell r="E185">
            <v>5.1859999999999999</v>
          </cell>
          <cell r="F185">
            <v>2.94</v>
          </cell>
          <cell r="G185">
            <v>37.741</v>
          </cell>
          <cell r="H185">
            <v>200.91499999999999</v>
          </cell>
          <cell r="I185">
            <v>110.29299999999999</v>
          </cell>
          <cell r="J185">
            <v>164.07</v>
          </cell>
          <cell r="K185">
            <v>6.9300606374999996</v>
          </cell>
          <cell r="L185">
            <v>10.530092137499999</v>
          </cell>
          <cell r="M185">
            <v>16.753346590499998</v>
          </cell>
          <cell r="N185">
            <v>20.281377460499996</v>
          </cell>
          <cell r="O185">
            <v>65.570973740999989</v>
          </cell>
          <cell r="P185">
            <v>306.67108334849996</v>
          </cell>
          <cell r="Q185">
            <v>439.023841425</v>
          </cell>
          <cell r="R185">
            <v>635.90956415999995</v>
          </cell>
          <cell r="T185">
            <v>1182</v>
          </cell>
          <cell r="U185">
            <v>0.48299999999999998</v>
          </cell>
          <cell r="V185">
            <v>0.48299999999999998</v>
          </cell>
          <cell r="W185">
            <v>0.48299999999999998</v>
          </cell>
          <cell r="X185">
            <v>0.48299999999999993</v>
          </cell>
          <cell r="Y185">
            <v>0.48299999999999998</v>
          </cell>
          <cell r="Z185">
            <v>0.48299999999999998</v>
          </cell>
          <cell r="AA185">
            <v>0.48299999999999998</v>
          </cell>
          <cell r="AB185">
            <v>0.48300000000000004</v>
          </cell>
          <cell r="AC185">
            <v>0.48300000000000004</v>
          </cell>
          <cell r="AD185">
            <v>0.48299999999999998</v>
          </cell>
          <cell r="AE185">
            <v>0.46631960349310919</v>
          </cell>
          <cell r="AF185">
            <v>0.44262570997415451</v>
          </cell>
          <cell r="AG185">
            <v>0.43516548506186248</v>
          </cell>
          <cell r="AH185">
            <v>0.4317638364852931</v>
          </cell>
        </row>
        <row r="186">
          <cell r="A186">
            <v>1191</v>
          </cell>
          <cell r="B186" t="str">
            <v>PINEROLO</v>
          </cell>
          <cell r="C186">
            <v>10.93</v>
          </cell>
          <cell r="D186">
            <v>59.610000000000007</v>
          </cell>
          <cell r="E186">
            <v>110.93299999999998</v>
          </cell>
          <cell r="F186">
            <v>281.09199999999998</v>
          </cell>
          <cell r="G186">
            <v>324.01999999999992</v>
          </cell>
          <cell r="H186">
            <v>1479.0499999999997</v>
          </cell>
          <cell r="I186">
            <v>542.27600000000007</v>
          </cell>
          <cell r="J186">
            <v>104.47</v>
          </cell>
          <cell r="K186">
            <v>13.116114765000001</v>
          </cell>
          <cell r="L186">
            <v>84.648740670000009</v>
          </cell>
          <cell r="M186">
            <v>217.76950546649999</v>
          </cell>
          <cell r="N186">
            <v>555.08285693249991</v>
          </cell>
          <cell r="O186">
            <v>943.91025914249985</v>
          </cell>
          <cell r="P186">
            <v>2718.7857891674994</v>
          </cell>
          <cell r="Q186">
            <v>3369.5226830654997</v>
          </cell>
          <cell r="R186">
            <v>3494.8877800004998</v>
          </cell>
          <cell r="T186">
            <v>1183</v>
          </cell>
          <cell r="U186">
            <v>0.48299999999999998</v>
          </cell>
          <cell r="V186">
            <v>0.48299999999999998</v>
          </cell>
          <cell r="W186">
            <v>0.48299999999999998</v>
          </cell>
          <cell r="X186">
            <v>0.48299999999999998</v>
          </cell>
          <cell r="Y186">
            <v>0.48300000000000004</v>
          </cell>
          <cell r="Z186">
            <v>0.48299999999999998</v>
          </cell>
          <cell r="AA186">
            <v>0.4828800149768514</v>
          </cell>
          <cell r="AB186">
            <v>0.48278342089182352</v>
          </cell>
          <cell r="AC186">
            <v>0.48009869263201616</v>
          </cell>
          <cell r="AD186">
            <v>0.47833802676647186</v>
          </cell>
          <cell r="AE186">
            <v>0.47535788839530352</v>
          </cell>
          <cell r="AF186">
            <v>0.46284919108190498</v>
          </cell>
          <cell r="AG186">
            <v>0.45776400306707682</v>
          </cell>
          <cell r="AH186">
            <v>0.45322625124637811</v>
          </cell>
        </row>
        <row r="187">
          <cell r="A187">
            <v>1192</v>
          </cell>
          <cell r="B187" t="str">
            <v>PINO TORINESE</v>
          </cell>
          <cell r="D187">
            <v>7.8599999999999994</v>
          </cell>
          <cell r="E187">
            <v>38.530000000000008</v>
          </cell>
          <cell r="F187">
            <v>62.080999999999996</v>
          </cell>
          <cell r="G187">
            <v>28.19</v>
          </cell>
          <cell r="H187">
            <v>122.17</v>
          </cell>
          <cell r="I187">
            <v>117.91000000000001</v>
          </cell>
          <cell r="J187">
            <v>67.325000000000003</v>
          </cell>
          <cell r="K187">
            <v>0</v>
          </cell>
          <cell r="L187">
            <v>9.4320825299999989</v>
          </cell>
          <cell r="M187">
            <v>55.668487095000017</v>
          </cell>
          <cell r="N187">
            <v>130.1663389455</v>
          </cell>
          <cell r="O187">
            <v>163.99463494049999</v>
          </cell>
          <cell r="P187">
            <v>310.59991772550001</v>
          </cell>
          <cell r="Q187">
            <v>452.09315578050001</v>
          </cell>
          <cell r="R187">
            <v>532.88386269299997</v>
          </cell>
          <cell r="T187">
            <v>1184</v>
          </cell>
          <cell r="U187">
            <v>0.48299999999999998</v>
          </cell>
          <cell r="V187">
            <v>0.48299999999999998</v>
          </cell>
          <cell r="W187">
            <v>0.48299999999999998</v>
          </cell>
          <cell r="X187">
            <v>0.48299999999999998</v>
          </cell>
          <cell r="Y187">
            <v>0.48299999999999998</v>
          </cell>
          <cell r="Z187">
            <v>0.48299999999999998</v>
          </cell>
          <cell r="AA187">
            <v>0.48299999999999998</v>
          </cell>
          <cell r="AB187">
            <v>0.48299999999999998</v>
          </cell>
          <cell r="AC187">
            <v>0.48299999999999993</v>
          </cell>
          <cell r="AD187">
            <v>0.48285891614804494</v>
          </cell>
          <cell r="AE187">
            <v>0.48273043041037933</v>
          </cell>
          <cell r="AF187">
            <v>0.47867392228561195</v>
          </cell>
          <cell r="AG187">
            <v>0.47184448427083719</v>
          </cell>
          <cell r="AH187">
            <v>0.47119732677394061</v>
          </cell>
        </row>
        <row r="188">
          <cell r="A188">
            <v>1193</v>
          </cell>
          <cell r="B188" t="str">
            <v>PIOBESI TORINESE</v>
          </cell>
          <cell r="E188">
            <v>5.1099999999999994</v>
          </cell>
          <cell r="F188">
            <v>54.820000000000007</v>
          </cell>
          <cell r="G188">
            <v>311.73</v>
          </cell>
          <cell r="H188">
            <v>334.6</v>
          </cell>
          <cell r="I188">
            <v>482.38700000000006</v>
          </cell>
          <cell r="J188">
            <v>827.93500000000017</v>
          </cell>
          <cell r="K188">
            <v>0</v>
          </cell>
          <cell r="L188">
            <v>0</v>
          </cell>
          <cell r="M188">
            <v>6.132053655</v>
          </cell>
          <cell r="N188">
            <v>71.916629265000012</v>
          </cell>
          <cell r="O188">
            <v>445.99590243</v>
          </cell>
          <cell r="P188">
            <v>847.51941572999999</v>
          </cell>
          <cell r="Q188">
            <v>1426.3888807935</v>
          </cell>
          <cell r="R188">
            <v>2419.9195741110002</v>
          </cell>
          <cell r="T188">
            <v>1185</v>
          </cell>
          <cell r="U188">
            <v>0.48300000000000004</v>
          </cell>
          <cell r="V188">
            <v>0.48299999999999993</v>
          </cell>
          <cell r="W188">
            <v>0.48299999999999993</v>
          </cell>
          <cell r="X188">
            <v>0.48299999999999993</v>
          </cell>
          <cell r="Y188">
            <v>0.48299999999999998</v>
          </cell>
          <cell r="Z188">
            <v>0.48299999999999998</v>
          </cell>
          <cell r="AA188">
            <v>0.48299999999999998</v>
          </cell>
          <cell r="AB188">
            <v>0.48299999999999998</v>
          </cell>
          <cell r="AC188">
            <v>0.48299999999999998</v>
          </cell>
          <cell r="AD188">
            <v>0.48299999999999998</v>
          </cell>
          <cell r="AE188">
            <v>0.46744283227323019</v>
          </cell>
          <cell r="AF188">
            <v>0.46286160363892864</v>
          </cell>
          <cell r="AG188">
            <v>0.45173835964094455</v>
          </cell>
          <cell r="AH188">
            <v>0.44815791210051165</v>
          </cell>
        </row>
        <row r="189">
          <cell r="A189">
            <v>1194</v>
          </cell>
          <cell r="B189" t="str">
            <v>PIOSSASCO</v>
          </cell>
          <cell r="D189">
            <v>8.6999999999999993</v>
          </cell>
          <cell r="E189">
            <v>26.79</v>
          </cell>
          <cell r="F189">
            <v>35</v>
          </cell>
          <cell r="G189">
            <v>97.85599999999998</v>
          </cell>
          <cell r="H189">
            <v>488.03000000000003</v>
          </cell>
          <cell r="I189">
            <v>183.74499999999995</v>
          </cell>
          <cell r="J189">
            <v>63.325000000000003</v>
          </cell>
          <cell r="K189">
            <v>0</v>
          </cell>
          <cell r="L189">
            <v>10.440091349999999</v>
          </cell>
          <cell r="M189">
            <v>42.588372645000007</v>
          </cell>
          <cell r="N189">
            <v>84.588740145000003</v>
          </cell>
          <cell r="O189">
            <v>202.01696763299998</v>
          </cell>
          <cell r="P189">
            <v>787.65809194799999</v>
          </cell>
          <cell r="Q189">
            <v>1008.1540212704999</v>
          </cell>
          <cell r="R189">
            <v>1084.144686183</v>
          </cell>
          <cell r="T189">
            <v>1186</v>
          </cell>
          <cell r="U189">
            <v>0.48299999999999998</v>
          </cell>
          <cell r="V189">
            <v>0.48299999999999998</v>
          </cell>
          <cell r="W189">
            <v>0.48299999999999998</v>
          </cell>
          <cell r="X189">
            <v>0.48299999999999998</v>
          </cell>
          <cell r="Y189">
            <v>0.48299999999999998</v>
          </cell>
          <cell r="Z189">
            <v>0.48299999999999998</v>
          </cell>
          <cell r="AA189">
            <v>0.48299999999999993</v>
          </cell>
          <cell r="AB189">
            <v>0.48299999999999998</v>
          </cell>
          <cell r="AC189">
            <v>0.48300000000000004</v>
          </cell>
          <cell r="AD189">
            <v>0.48299999999999998</v>
          </cell>
          <cell r="AE189">
            <v>0.48162440564441084</v>
          </cell>
          <cell r="AF189">
            <v>0.48164638017020828</v>
          </cell>
          <cell r="AG189">
            <v>0.48064727788973732</v>
          </cell>
          <cell r="AH189">
            <v>0.47895968612587037</v>
          </cell>
        </row>
        <row r="190">
          <cell r="A190">
            <v>1195</v>
          </cell>
          <cell r="B190" t="str">
            <v>PISCINA</v>
          </cell>
          <cell r="E190">
            <v>5.9700000000000006</v>
          </cell>
          <cell r="F190">
            <v>2.7</v>
          </cell>
          <cell r="G190">
            <v>671.91000000000008</v>
          </cell>
          <cell r="H190">
            <v>248.40300000000002</v>
          </cell>
          <cell r="I190">
            <v>62.07500000000001</v>
          </cell>
          <cell r="J190">
            <v>23.14</v>
          </cell>
          <cell r="K190">
            <v>0</v>
          </cell>
          <cell r="L190">
            <v>0</v>
          </cell>
          <cell r="M190">
            <v>7.1640626850000011</v>
          </cell>
          <cell r="N190">
            <v>10.404091035000002</v>
          </cell>
          <cell r="O190">
            <v>816.70314609000013</v>
          </cell>
          <cell r="P190">
            <v>1114.7893543215</v>
          </cell>
          <cell r="Q190">
            <v>1189.2800061089999</v>
          </cell>
          <cell r="R190">
            <v>1217.048249079</v>
          </cell>
          <cell r="T190">
            <v>1187</v>
          </cell>
          <cell r="U190">
            <v>0.48299999999999998</v>
          </cell>
          <cell r="V190">
            <v>0.48299999999999998</v>
          </cell>
          <cell r="W190">
            <v>0.48299999999999998</v>
          </cell>
          <cell r="X190">
            <v>0.48299999999999993</v>
          </cell>
          <cell r="Y190">
            <v>0.48299999999999998</v>
          </cell>
          <cell r="Z190">
            <v>0.48299999999999998</v>
          </cell>
          <cell r="AA190">
            <v>0.48299999999999998</v>
          </cell>
          <cell r="AB190">
            <v>0.48299999999999998</v>
          </cell>
          <cell r="AC190">
            <v>0.48299999999999998</v>
          </cell>
          <cell r="AD190">
            <v>0.48216139623098619</v>
          </cell>
          <cell r="AE190">
            <v>0.48250006870176076</v>
          </cell>
          <cell r="AF190">
            <v>0.31367833655032723</v>
          </cell>
          <cell r="AG190">
            <v>0.24605209445855844</v>
          </cell>
          <cell r="AH190">
            <v>3.4746085624469153E-2</v>
          </cell>
        </row>
        <row r="191">
          <cell r="A191">
            <v>1196</v>
          </cell>
          <cell r="B191" t="str">
            <v>PIVERONE</v>
          </cell>
          <cell r="E191">
            <v>8.76</v>
          </cell>
          <cell r="G191">
            <v>123.92</v>
          </cell>
          <cell r="H191">
            <v>460.6</v>
          </cell>
          <cell r="I191">
            <v>72.259999999999991</v>
          </cell>
          <cell r="J191">
            <v>19.547000000000001</v>
          </cell>
          <cell r="K191">
            <v>0</v>
          </cell>
          <cell r="L191">
            <v>0</v>
          </cell>
          <cell r="M191">
            <v>10.512091980000001</v>
          </cell>
          <cell r="N191">
            <v>10.512091980000001</v>
          </cell>
          <cell r="O191">
            <v>159.21739314000001</v>
          </cell>
          <cell r="P191">
            <v>711.94222944000001</v>
          </cell>
          <cell r="Q191">
            <v>798.65498817000002</v>
          </cell>
          <cell r="R191">
            <v>822.11159341350003</v>
          </cell>
          <cell r="T191">
            <v>1188</v>
          </cell>
          <cell r="U191">
            <v>0.48299999999999998</v>
          </cell>
          <cell r="V191">
            <v>0.48299999999999998</v>
          </cell>
          <cell r="W191">
            <v>0.48299999999999998</v>
          </cell>
          <cell r="X191">
            <v>0.48299999999999998</v>
          </cell>
          <cell r="Y191">
            <v>0.48299999999999998</v>
          </cell>
          <cell r="Z191">
            <v>0.48299999999999998</v>
          </cell>
          <cell r="AA191">
            <v>0.48299999999999998</v>
          </cell>
          <cell r="AB191">
            <v>0.48247898696659952</v>
          </cell>
          <cell r="AC191">
            <v>0.48177566693451351</v>
          </cell>
          <cell r="AD191">
            <v>0.48021356932134185</v>
          </cell>
          <cell r="AE191">
            <v>0.48026755690538286</v>
          </cell>
          <cell r="AF191">
            <v>0.47682343422510165</v>
          </cell>
          <cell r="AG191">
            <v>0.47454388497289779</v>
          </cell>
          <cell r="AH191">
            <v>0.47518455453068131</v>
          </cell>
        </row>
        <row r="192">
          <cell r="A192">
            <v>1197</v>
          </cell>
          <cell r="B192" t="str">
            <v>POIRINO</v>
          </cell>
          <cell r="D192">
            <v>22.32</v>
          </cell>
          <cell r="E192">
            <v>96.734999999999999</v>
          </cell>
          <cell r="F192">
            <v>67.280000000000015</v>
          </cell>
          <cell r="G192">
            <v>118.80999999999999</v>
          </cell>
          <cell r="H192">
            <v>10157.037999999999</v>
          </cell>
          <cell r="I192">
            <v>2152.9250000000006</v>
          </cell>
          <cell r="J192">
            <v>125.22999999999999</v>
          </cell>
          <cell r="K192">
            <v>0</v>
          </cell>
          <cell r="L192">
            <v>26.784234360000003</v>
          </cell>
          <cell r="M192">
            <v>142.86725007750002</v>
          </cell>
          <cell r="N192">
            <v>223.60395651750002</v>
          </cell>
          <cell r="O192">
            <v>366.17720402250001</v>
          </cell>
          <cell r="P192">
            <v>12554.7294529215</v>
          </cell>
          <cell r="Q192">
            <v>15138.262058634</v>
          </cell>
          <cell r="R192">
            <v>15288.539373549</v>
          </cell>
          <cell r="T192">
            <v>1189</v>
          </cell>
          <cell r="U192">
            <v>0.48299999999999998</v>
          </cell>
          <cell r="V192">
            <v>0.48299999999999998</v>
          </cell>
          <cell r="W192">
            <v>0.48299999999999998</v>
          </cell>
          <cell r="X192">
            <v>0.48300000000000004</v>
          </cell>
          <cell r="Y192">
            <v>0.48299999999999998</v>
          </cell>
          <cell r="Z192">
            <v>0.48299999999999998</v>
          </cell>
          <cell r="AA192">
            <v>0.48300000000000004</v>
          </cell>
          <cell r="AB192">
            <v>0.48286003223639756</v>
          </cell>
          <cell r="AC192">
            <v>0.48033753576977617</v>
          </cell>
          <cell r="AD192">
            <v>0.47880609212454917</v>
          </cell>
          <cell r="AE192">
            <v>0.47515883084909916</v>
          </cell>
          <cell r="AF192">
            <v>0.47240430115732274</v>
          </cell>
          <cell r="AG192">
            <v>0.45950253354785431</v>
          </cell>
          <cell r="AH192">
            <v>0.45697050862049338</v>
          </cell>
        </row>
        <row r="193">
          <cell r="A193">
            <v>1198</v>
          </cell>
          <cell r="B193" t="str">
            <v>POMARETTO</v>
          </cell>
          <cell r="E193">
            <v>6</v>
          </cell>
          <cell r="F193">
            <v>7.8000000000000007</v>
          </cell>
          <cell r="G193">
            <v>10.745000000000001</v>
          </cell>
          <cell r="H193">
            <v>201.56</v>
          </cell>
          <cell r="I193">
            <v>5.6400000000000006</v>
          </cell>
          <cell r="K193">
            <v>0</v>
          </cell>
          <cell r="L193">
            <v>0</v>
          </cell>
          <cell r="M193">
            <v>7.2000630000000001</v>
          </cell>
          <cell r="N193">
            <v>16.560144900000001</v>
          </cell>
          <cell r="O193">
            <v>29.454257722500003</v>
          </cell>
          <cell r="P193">
            <v>271.32837410249999</v>
          </cell>
          <cell r="Q193">
            <v>278.09643332249999</v>
          </cell>
          <cell r="R193">
            <v>278.09643332249999</v>
          </cell>
          <cell r="T193">
            <v>1190</v>
          </cell>
          <cell r="U193">
            <v>0.48299999999999993</v>
          </cell>
          <cell r="V193">
            <v>0.48299999999999998</v>
          </cell>
          <cell r="W193">
            <v>0.48299999999999998</v>
          </cell>
          <cell r="X193">
            <v>0.48299999999999998</v>
          </cell>
          <cell r="Y193">
            <v>0.48299999999999993</v>
          </cell>
          <cell r="Z193">
            <v>0.48299999999999998</v>
          </cell>
          <cell r="AA193">
            <v>0.48252086755111467</v>
          </cell>
          <cell r="AB193">
            <v>0.48226150217766622</v>
          </cell>
          <cell r="AC193">
            <v>0.48189073118729342</v>
          </cell>
          <cell r="AD193">
            <v>0.48161181359840333</v>
          </cell>
          <cell r="AE193">
            <v>0.47862112351198216</v>
          </cell>
          <cell r="AF193">
            <v>0.46186535271076262</v>
          </cell>
          <cell r="AG193">
            <v>0.4518866697398809</v>
          </cell>
          <cell r="AH193">
            <v>0.42822671468354578</v>
          </cell>
        </row>
        <row r="194">
          <cell r="A194">
            <v>1199</v>
          </cell>
          <cell r="B194" t="str">
            <v>PONT-CANAVESE</v>
          </cell>
          <cell r="G194">
            <v>4.58</v>
          </cell>
          <cell r="H194">
            <v>68.27</v>
          </cell>
          <cell r="I194">
            <v>79.309999999999988</v>
          </cell>
          <cell r="J194">
            <v>63.92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5.4960480900000004</v>
          </cell>
          <cell r="P194">
            <v>87.420764925</v>
          </cell>
          <cell r="Q194">
            <v>182.59359767999999</v>
          </cell>
          <cell r="R194">
            <v>259.29826883999999</v>
          </cell>
          <cell r="T194">
            <v>1191</v>
          </cell>
          <cell r="U194">
            <v>0.48299999999999998</v>
          </cell>
          <cell r="V194">
            <v>0.48299999999999998</v>
          </cell>
          <cell r="W194">
            <v>0.48300000000000004</v>
          </cell>
          <cell r="X194">
            <v>0.48299999999999993</v>
          </cell>
          <cell r="Y194">
            <v>0.48300000000000004</v>
          </cell>
          <cell r="Z194">
            <v>0.48299999999999993</v>
          </cell>
          <cell r="AA194">
            <v>0.48295591175904201</v>
          </cell>
          <cell r="AB194">
            <v>0.48271611147318333</v>
          </cell>
          <cell r="AC194">
            <v>0.48224809723935791</v>
          </cell>
          <cell r="AD194">
            <v>0.48110908392616086</v>
          </cell>
          <cell r="AE194">
            <v>0.47994377499297475</v>
          </cell>
          <cell r="AF194">
            <v>0.47413563471010123</v>
          </cell>
          <cell r="AG194">
            <v>0.47179766088682012</v>
          </cell>
          <cell r="AH194">
            <v>0.47109641120510171</v>
          </cell>
        </row>
        <row r="195">
          <cell r="A195">
            <v>1200</v>
          </cell>
          <cell r="B195" t="str">
            <v>PORTE</v>
          </cell>
          <cell r="E195">
            <v>4.4000000000000004</v>
          </cell>
          <cell r="F195">
            <v>2.94</v>
          </cell>
          <cell r="G195">
            <v>6</v>
          </cell>
          <cell r="H195">
            <v>18.020000000000003</v>
          </cell>
          <cell r="I195">
            <v>8.1479999999999997</v>
          </cell>
          <cell r="K195">
            <v>0</v>
          </cell>
          <cell r="L195">
            <v>0</v>
          </cell>
          <cell r="M195">
            <v>5.280046200000001</v>
          </cell>
          <cell r="N195">
            <v>8.8080770699999995</v>
          </cell>
          <cell r="O195">
            <v>16.00814007</v>
          </cell>
          <cell r="P195">
            <v>37.632329280000008</v>
          </cell>
          <cell r="Q195">
            <v>47.410014834000009</v>
          </cell>
          <cell r="R195">
            <v>47.410014834000009</v>
          </cell>
          <cell r="T195">
            <v>1192</v>
          </cell>
          <cell r="U195">
            <v>0.48299999999999993</v>
          </cell>
          <cell r="V195">
            <v>0.48300000000000004</v>
          </cell>
          <cell r="W195">
            <v>0.48299999999999998</v>
          </cell>
          <cell r="X195">
            <v>0.48299999999999998</v>
          </cell>
          <cell r="Y195">
            <v>0.48300000000000004</v>
          </cell>
          <cell r="Z195">
            <v>0.48299999999999998</v>
          </cell>
          <cell r="AA195">
            <v>0.48299999999999998</v>
          </cell>
          <cell r="AB195">
            <v>0.48276547254249735</v>
          </cell>
          <cell r="AC195">
            <v>0.48165818775051433</v>
          </cell>
          <cell r="AD195">
            <v>0.47980127548837509</v>
          </cell>
          <cell r="AE195">
            <v>0.47889085387945446</v>
          </cell>
          <cell r="AF195">
            <v>0.47537353528832088</v>
          </cell>
          <cell r="AG195">
            <v>0.47234188206677402</v>
          </cell>
          <cell r="AH195">
            <v>0.47003404636806417</v>
          </cell>
        </row>
        <row r="196">
          <cell r="A196">
            <v>1201</v>
          </cell>
          <cell r="B196" t="str">
            <v>PRAGELATO</v>
          </cell>
          <cell r="F196">
            <v>6.27</v>
          </cell>
          <cell r="G196">
            <v>2.3000000000000003</v>
          </cell>
          <cell r="K196">
            <v>0</v>
          </cell>
          <cell r="L196">
            <v>0</v>
          </cell>
          <cell r="M196">
            <v>0</v>
          </cell>
          <cell r="N196">
            <v>7.5240658349999991</v>
          </cell>
          <cell r="O196">
            <v>10.284089985</v>
          </cell>
          <cell r="P196">
            <v>10.284089985</v>
          </cell>
          <cell r="Q196">
            <v>10.284089985</v>
          </cell>
          <cell r="R196">
            <v>10.284089985</v>
          </cell>
          <cell r="T196">
            <v>1193</v>
          </cell>
          <cell r="U196">
            <v>0.48299999999999998</v>
          </cell>
          <cell r="V196">
            <v>0.48299999999999998</v>
          </cell>
          <cell r="W196">
            <v>0.48299999999999993</v>
          </cell>
          <cell r="X196">
            <v>0.48299999999999998</v>
          </cell>
          <cell r="Y196">
            <v>0.48299999999999998</v>
          </cell>
          <cell r="Z196">
            <v>0.48299999999999998</v>
          </cell>
          <cell r="AA196">
            <v>0.48299999999999998</v>
          </cell>
          <cell r="AB196">
            <v>0.48299999999999998</v>
          </cell>
          <cell r="AC196">
            <v>0.48292550894689135</v>
          </cell>
          <cell r="AD196">
            <v>0.48183211889587585</v>
          </cell>
          <cell r="AE196">
            <v>0.47543851641128171</v>
          </cell>
          <cell r="AF196">
            <v>0.46875267743682081</v>
          </cell>
          <cell r="AG196">
            <v>0.45693235798797449</v>
          </cell>
          <cell r="AH196">
            <v>0.43643588934405059</v>
          </cell>
        </row>
        <row r="197">
          <cell r="A197">
            <v>1202</v>
          </cell>
          <cell r="B197" t="str">
            <v>PRALI</v>
          </cell>
          <cell r="C197">
            <v>4.9409999999999998</v>
          </cell>
          <cell r="K197">
            <v>5.9292518804999998</v>
          </cell>
          <cell r="L197">
            <v>5.9292518804999998</v>
          </cell>
          <cell r="M197">
            <v>5.9292518804999998</v>
          </cell>
          <cell r="N197">
            <v>5.9292518804999998</v>
          </cell>
          <cell r="O197">
            <v>5.9292518804999998</v>
          </cell>
          <cell r="P197">
            <v>5.9292518804999998</v>
          </cell>
          <cell r="Q197">
            <v>5.9292518804999998</v>
          </cell>
          <cell r="R197">
            <v>5.9292518804999998</v>
          </cell>
          <cell r="T197">
            <v>1194</v>
          </cell>
          <cell r="U197">
            <v>0.48299999999999998</v>
          </cell>
          <cell r="V197">
            <v>0.48299999999999998</v>
          </cell>
          <cell r="W197">
            <v>0.48299999999999998</v>
          </cell>
          <cell r="X197">
            <v>0.48299999999999998</v>
          </cell>
          <cell r="Y197">
            <v>0.48300000000000004</v>
          </cell>
          <cell r="Z197">
            <v>0.48300000000000004</v>
          </cell>
          <cell r="AA197">
            <v>0.48299999999999998</v>
          </cell>
          <cell r="AB197">
            <v>0.48287428475674882</v>
          </cell>
          <cell r="AC197">
            <v>0.48248391678847236</v>
          </cell>
          <cell r="AD197">
            <v>0.4819615511595714</v>
          </cell>
          <cell r="AE197">
            <v>0.48056495380831538</v>
          </cell>
          <cell r="AF197">
            <v>0.47307671661108264</v>
          </cell>
          <cell r="AG197">
            <v>0.46984813266922715</v>
          </cell>
          <cell r="AH197">
            <v>0.46820164778097328</v>
          </cell>
        </row>
        <row r="198">
          <cell r="A198">
            <v>1203</v>
          </cell>
          <cell r="B198" t="str">
            <v>PRALORMO</v>
          </cell>
          <cell r="D198">
            <v>8.25</v>
          </cell>
          <cell r="E198">
            <v>47.95</v>
          </cell>
          <cell r="F198">
            <v>42.19</v>
          </cell>
          <cell r="G198">
            <v>77.665000000000006</v>
          </cell>
          <cell r="H198">
            <v>185.58400000000003</v>
          </cell>
          <cell r="I198">
            <v>57.315000000000005</v>
          </cell>
          <cell r="J198">
            <v>12.280000000000001</v>
          </cell>
          <cell r="K198">
            <v>0</v>
          </cell>
          <cell r="L198">
            <v>9.9000866250000001</v>
          </cell>
          <cell r="M198">
            <v>67.440590099999994</v>
          </cell>
          <cell r="N198">
            <v>118.06903309499999</v>
          </cell>
          <cell r="O198">
            <v>211.26784857749999</v>
          </cell>
          <cell r="P198">
            <v>433.97059720950006</v>
          </cell>
          <cell r="Q198">
            <v>502.74919901700002</v>
          </cell>
          <cell r="R198">
            <v>517.48532795699998</v>
          </cell>
          <cell r="T198">
            <v>1195</v>
          </cell>
          <cell r="U198">
            <v>0.48299999999999998</v>
          </cell>
          <cell r="V198">
            <v>0.48299999999999993</v>
          </cell>
          <cell r="W198">
            <v>0.48299999999999998</v>
          </cell>
          <cell r="X198">
            <v>0.48299999999999998</v>
          </cell>
          <cell r="Y198">
            <v>0.48299999999999998</v>
          </cell>
          <cell r="Z198">
            <v>0.48299999999999998</v>
          </cell>
          <cell r="AA198">
            <v>0.48299999999999998</v>
          </cell>
          <cell r="AB198">
            <v>0.48299999999999998</v>
          </cell>
          <cell r="AC198">
            <v>0.482426305233843</v>
          </cell>
          <cell r="AD198">
            <v>0.48222370003739934</v>
          </cell>
          <cell r="AE198">
            <v>0.4258521563801323</v>
          </cell>
          <cell r="AF198">
            <v>0.40726567473492875</v>
          </cell>
          <cell r="AG198">
            <v>0.40346745121472855</v>
          </cell>
          <cell r="AH198">
            <v>0.39823638637015502</v>
          </cell>
        </row>
        <row r="199">
          <cell r="A199">
            <v>1204</v>
          </cell>
          <cell r="B199" t="str">
            <v>PRAMOLLO</v>
          </cell>
          <cell r="G199">
            <v>3.6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4.3200377999999997</v>
          </cell>
          <cell r="P199">
            <v>4.3200377999999997</v>
          </cell>
          <cell r="Q199">
            <v>4.3200377999999997</v>
          </cell>
          <cell r="R199">
            <v>4.3200377999999997</v>
          </cell>
          <cell r="T199">
            <v>1196</v>
          </cell>
          <cell r="U199">
            <v>0.48299999999999998</v>
          </cell>
          <cell r="V199">
            <v>0.48299999999999998</v>
          </cell>
          <cell r="W199">
            <v>0.48299999999999993</v>
          </cell>
          <cell r="X199">
            <v>0.48299999999999998</v>
          </cell>
          <cell r="Y199">
            <v>0.48299999999999998</v>
          </cell>
          <cell r="Z199">
            <v>0.48300000000000004</v>
          </cell>
          <cell r="AA199">
            <v>0.48299999999999998</v>
          </cell>
          <cell r="AB199">
            <v>0.48299999999999998</v>
          </cell>
          <cell r="AC199">
            <v>0.48145862490559743</v>
          </cell>
          <cell r="AD199">
            <v>0.48147304966711585</v>
          </cell>
          <cell r="AE199">
            <v>0.46120639596258617</v>
          </cell>
          <cell r="AF199">
            <v>0.37875351017383707</v>
          </cell>
          <cell r="AG199">
            <v>0.36312439105543576</v>
          </cell>
          <cell r="AH199">
            <v>0.35774005917933693</v>
          </cell>
        </row>
        <row r="200">
          <cell r="A200">
            <v>1205</v>
          </cell>
          <cell r="B200" t="str">
            <v>PRAROSTINO</v>
          </cell>
          <cell r="D200">
            <v>7.1400000000000006</v>
          </cell>
          <cell r="E200">
            <v>22.48</v>
          </cell>
          <cell r="F200">
            <v>3</v>
          </cell>
          <cell r="G200">
            <v>59.040000000000006</v>
          </cell>
          <cell r="H200">
            <v>55.620000000000005</v>
          </cell>
          <cell r="I200">
            <v>25.450000000000003</v>
          </cell>
          <cell r="J200">
            <v>16.350000000000001</v>
          </cell>
          <cell r="K200">
            <v>0</v>
          </cell>
          <cell r="L200">
            <v>8.5680749700000014</v>
          </cell>
          <cell r="M200">
            <v>35.544311010000001</v>
          </cell>
          <cell r="N200">
            <v>39.144342510000001</v>
          </cell>
          <cell r="O200">
            <v>109.99296243000002</v>
          </cell>
          <cell r="P200">
            <v>176.73754644000002</v>
          </cell>
          <cell r="Q200">
            <v>207.27781366500002</v>
          </cell>
          <cell r="R200">
            <v>226.89798534000002</v>
          </cell>
          <cell r="T200">
            <v>1197</v>
          </cell>
          <cell r="U200">
            <v>0.48299999999999998</v>
          </cell>
          <cell r="V200">
            <v>0.48299999999999998</v>
          </cell>
          <cell r="W200">
            <v>0.48299999999999993</v>
          </cell>
          <cell r="X200">
            <v>0.48299999999999998</v>
          </cell>
          <cell r="Y200">
            <v>0.48300000000000004</v>
          </cell>
          <cell r="Z200">
            <v>0.48300000000000004</v>
          </cell>
          <cell r="AA200">
            <v>0.48299999999999993</v>
          </cell>
          <cell r="AB200">
            <v>0.48282518566550164</v>
          </cell>
          <cell r="AC200">
            <v>0.48209389248099083</v>
          </cell>
          <cell r="AD200">
            <v>0.48146594584117169</v>
          </cell>
          <cell r="AE200">
            <v>0.4807524363662995</v>
          </cell>
          <cell r="AF200">
            <v>0.40456937644998686</v>
          </cell>
          <cell r="AG200">
            <v>0.38545343088069228</v>
          </cell>
          <cell r="AH200">
            <v>0.38441912384838539</v>
          </cell>
        </row>
        <row r="201">
          <cell r="A201">
            <v>1206</v>
          </cell>
          <cell r="B201" t="str">
            <v>PRASCORSANO</v>
          </cell>
          <cell r="G201">
            <v>2.34</v>
          </cell>
          <cell r="H201">
            <v>79.043999999999997</v>
          </cell>
          <cell r="I201">
            <v>2.94</v>
          </cell>
          <cell r="J201">
            <v>7.92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2.8080245699999997</v>
          </cell>
          <cell r="P201">
            <v>97.661654531999986</v>
          </cell>
          <cell r="Q201">
            <v>101.18968540199998</v>
          </cell>
          <cell r="R201">
            <v>110.69376856199997</v>
          </cell>
          <cell r="T201">
            <v>1198</v>
          </cell>
          <cell r="U201">
            <v>0.48300000000000004</v>
          </cell>
          <cell r="V201">
            <v>0.48299999999999998</v>
          </cell>
          <cell r="W201">
            <v>0.48299999999999993</v>
          </cell>
          <cell r="X201">
            <v>0.48300000000000004</v>
          </cell>
          <cell r="Y201">
            <v>0.48300000000000004</v>
          </cell>
          <cell r="Z201">
            <v>0.48299999999999998</v>
          </cell>
          <cell r="AA201">
            <v>0.48299999999999998</v>
          </cell>
          <cell r="AB201">
            <v>0.48299999999999998</v>
          </cell>
          <cell r="AC201">
            <v>0.4813318757220873</v>
          </cell>
          <cell r="AD201">
            <v>0.47914634499514586</v>
          </cell>
          <cell r="AE201">
            <v>0.47613889436438567</v>
          </cell>
          <cell r="AF201">
            <v>0.41636743067780457</v>
          </cell>
          <cell r="AG201">
            <v>0.4138642969081735</v>
          </cell>
          <cell r="AH201">
            <v>0.41242990552791403</v>
          </cell>
        </row>
        <row r="202">
          <cell r="A202">
            <v>1207</v>
          </cell>
          <cell r="B202" t="str">
            <v>PRATIGLIONE</v>
          </cell>
          <cell r="G202">
            <v>5.76</v>
          </cell>
          <cell r="H202">
            <v>14.260000000000002</v>
          </cell>
          <cell r="I202">
            <v>87.4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6.9120604800000001</v>
          </cell>
          <cell r="P202">
            <v>24.024210210000003</v>
          </cell>
          <cell r="Q202">
            <v>128.90512791000003</v>
          </cell>
          <cell r="R202">
            <v>128.90512791000003</v>
          </cell>
          <cell r="T202">
            <v>1199</v>
          </cell>
          <cell r="U202">
            <v>0.48299999999999998</v>
          </cell>
          <cell r="V202">
            <v>0.48299999999999998</v>
          </cell>
          <cell r="W202">
            <v>0.48299999999999998</v>
          </cell>
          <cell r="X202">
            <v>0.48299999999999998</v>
          </cell>
          <cell r="Y202">
            <v>0.48299999999999998</v>
          </cell>
          <cell r="Z202">
            <v>0.48299999999999998</v>
          </cell>
          <cell r="AA202">
            <v>0.48299999999999998</v>
          </cell>
          <cell r="AB202">
            <v>0.48299999999999998</v>
          </cell>
          <cell r="AC202">
            <v>0.48299999999999998</v>
          </cell>
          <cell r="AD202">
            <v>0.48299999999999998</v>
          </cell>
          <cell r="AE202">
            <v>0.48283423113789276</v>
          </cell>
          <cell r="AF202">
            <v>0.47999742506572002</v>
          </cell>
          <cell r="AG202">
            <v>0.47476372951985762</v>
          </cell>
          <cell r="AH202">
            <v>0.47079466760440314</v>
          </cell>
        </row>
        <row r="203">
          <cell r="A203">
            <v>1208</v>
          </cell>
          <cell r="B203" t="str">
            <v>QUAGLIUZZO</v>
          </cell>
          <cell r="E203">
            <v>4.3</v>
          </cell>
          <cell r="G203">
            <v>8.76</v>
          </cell>
          <cell r="H203">
            <v>2.88</v>
          </cell>
          <cell r="I203">
            <v>22.23</v>
          </cell>
          <cell r="J203">
            <v>2.88</v>
          </cell>
          <cell r="K203">
            <v>0</v>
          </cell>
          <cell r="L203">
            <v>0</v>
          </cell>
          <cell r="M203">
            <v>5.1600451500000002</v>
          </cell>
          <cell r="N203">
            <v>5.1600451500000002</v>
          </cell>
          <cell r="O203">
            <v>15.672137130000001</v>
          </cell>
          <cell r="P203">
            <v>19.12816737</v>
          </cell>
          <cell r="Q203">
            <v>45.804400784999999</v>
          </cell>
          <cell r="R203">
            <v>49.260431024999995</v>
          </cell>
          <cell r="T203">
            <v>1200</v>
          </cell>
          <cell r="U203">
            <v>0.48299999999999998</v>
          </cell>
          <cell r="V203">
            <v>0.48299999999999998</v>
          </cell>
          <cell r="W203">
            <v>0.48299999999999998</v>
          </cell>
          <cell r="X203">
            <v>0.48299999999999998</v>
          </cell>
          <cell r="Y203">
            <v>0.48299999999999998</v>
          </cell>
          <cell r="Z203">
            <v>0.48300000000000004</v>
          </cell>
          <cell r="AA203">
            <v>0.48299999999999998</v>
          </cell>
          <cell r="AB203">
            <v>0.48299999999999993</v>
          </cell>
          <cell r="AC203">
            <v>0.4826034159457977</v>
          </cell>
          <cell r="AD203">
            <v>0.48230572149672679</v>
          </cell>
          <cell r="AE203">
            <v>0.48195212535930404</v>
          </cell>
          <cell r="AF203">
            <v>0.48046222145183137</v>
          </cell>
          <cell r="AG203">
            <v>0.47962334379627286</v>
          </cell>
          <cell r="AH203">
            <v>0.47920529061656142</v>
          </cell>
        </row>
        <row r="204">
          <cell r="A204">
            <v>1209</v>
          </cell>
          <cell r="B204" t="str">
            <v>QUASSOLO</v>
          </cell>
          <cell r="D204">
            <v>1.92</v>
          </cell>
          <cell r="G204">
            <v>54.375</v>
          </cell>
          <cell r="H204">
            <v>5.9</v>
          </cell>
          <cell r="I204">
            <v>10.656000000000001</v>
          </cell>
          <cell r="K204">
            <v>0</v>
          </cell>
          <cell r="L204">
            <v>2.3040201599999999</v>
          </cell>
          <cell r="M204">
            <v>2.3040201599999999</v>
          </cell>
          <cell r="N204">
            <v>2.3040201599999999</v>
          </cell>
          <cell r="O204">
            <v>67.554591097499994</v>
          </cell>
          <cell r="P204">
            <v>74.634653047499995</v>
          </cell>
          <cell r="Q204">
            <v>87.4219649355</v>
          </cell>
          <cell r="R204">
            <v>87.4219649355</v>
          </cell>
          <cell r="T204">
            <v>1201</v>
          </cell>
          <cell r="U204">
            <v>0.48299999999999998</v>
          </cell>
          <cell r="V204">
            <v>0.48299999999999993</v>
          </cell>
          <cell r="W204">
            <v>0.48299999999999998</v>
          </cell>
          <cell r="X204">
            <v>0.48299999999999993</v>
          </cell>
          <cell r="Y204">
            <v>0.48299999999999998</v>
          </cell>
          <cell r="Z204">
            <v>0.48299999999999998</v>
          </cell>
          <cell r="AA204">
            <v>0.48299999999999993</v>
          </cell>
          <cell r="AB204">
            <v>0.48299999999999993</v>
          </cell>
          <cell r="AC204">
            <v>0.48299999999999998</v>
          </cell>
          <cell r="AD204">
            <v>0.48242622003060082</v>
          </cell>
          <cell r="AE204">
            <v>0.48215059566657481</v>
          </cell>
          <cell r="AF204">
            <v>0.48213345966047555</v>
          </cell>
          <cell r="AG204">
            <v>0.48223970757443796</v>
          </cell>
          <cell r="AH204">
            <v>0.48229793575454355</v>
          </cell>
        </row>
        <row r="205">
          <cell r="A205">
            <v>1210</v>
          </cell>
          <cell r="B205" t="str">
            <v>QUINCINETTO</v>
          </cell>
          <cell r="G205">
            <v>17.71</v>
          </cell>
          <cell r="H205">
            <v>67.59</v>
          </cell>
          <cell r="I205">
            <v>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21.252185955000002</v>
          </cell>
          <cell r="P205">
            <v>102.36089565000002</v>
          </cell>
          <cell r="Q205">
            <v>109.56095865000002</v>
          </cell>
          <cell r="R205">
            <v>109.56095865000002</v>
          </cell>
          <cell r="T205">
            <v>1202</v>
          </cell>
          <cell r="U205">
            <v>0.48299999999999998</v>
          </cell>
          <cell r="V205">
            <v>0.48299999999999998</v>
          </cell>
          <cell r="W205">
            <v>0.48299999999999998</v>
          </cell>
          <cell r="X205">
            <v>0.48299999999999998</v>
          </cell>
          <cell r="Y205">
            <v>0.48299999999999998</v>
          </cell>
          <cell r="Z205">
            <v>0.48299999999999998</v>
          </cell>
          <cell r="AA205">
            <v>0.48222745382835674</v>
          </cell>
          <cell r="AB205">
            <v>0.48220581567989973</v>
          </cell>
          <cell r="AC205">
            <v>0.4822640772512562</v>
          </cell>
          <cell r="AD205">
            <v>0.48227492171311981</v>
          </cell>
          <cell r="AE205">
            <v>0.48229951874296167</v>
          </cell>
          <cell r="AF205">
            <v>0.48232100543245188</v>
          </cell>
          <cell r="AG205">
            <v>0.48230636320058873</v>
          </cell>
          <cell r="AH205">
            <v>0.48231041996148299</v>
          </cell>
        </row>
        <row r="206">
          <cell r="A206">
            <v>1211</v>
          </cell>
          <cell r="B206" t="str">
            <v>REANO</v>
          </cell>
          <cell r="E206">
            <v>7.01</v>
          </cell>
          <cell r="F206">
            <v>13.420000000000002</v>
          </cell>
          <cell r="G206">
            <v>18.25</v>
          </cell>
          <cell r="H206">
            <v>53.559999999999995</v>
          </cell>
          <cell r="I206">
            <v>48.460000000000008</v>
          </cell>
          <cell r="J206">
            <v>23.175000000000001</v>
          </cell>
          <cell r="K206">
            <v>0</v>
          </cell>
          <cell r="L206">
            <v>0</v>
          </cell>
          <cell r="M206">
            <v>8.4120736049999998</v>
          </cell>
          <cell r="N206">
            <v>24.516214515000001</v>
          </cell>
          <cell r="O206">
            <v>46.416406139999999</v>
          </cell>
          <cell r="P206">
            <v>110.68896852</v>
          </cell>
          <cell r="Q206">
            <v>168.84147735000002</v>
          </cell>
          <cell r="R206">
            <v>196.65172068750002</v>
          </cell>
          <cell r="T206">
            <v>1203</v>
          </cell>
          <cell r="U206">
            <v>0.48299999999999998</v>
          </cell>
          <cell r="V206">
            <v>0.48299999999999998</v>
          </cell>
          <cell r="W206">
            <v>0.48299999999999998</v>
          </cell>
          <cell r="X206">
            <v>0.48299999999999998</v>
          </cell>
          <cell r="Y206">
            <v>0.48299999999999998</v>
          </cell>
          <cell r="Z206">
            <v>0.48299999999999998</v>
          </cell>
          <cell r="AA206">
            <v>0.48299999999999993</v>
          </cell>
          <cell r="AB206">
            <v>0.4825543577036463</v>
          </cell>
          <cell r="AC206">
            <v>0.4797248518192897</v>
          </cell>
          <cell r="AD206">
            <v>0.47681525647819056</v>
          </cell>
          <cell r="AE206">
            <v>0.47017358489811445</v>
          </cell>
          <cell r="AF206">
            <v>0.46087173201675569</v>
          </cell>
          <cell r="AG206">
            <v>0.4550498975098014</v>
          </cell>
          <cell r="AH206">
            <v>0.45655085626076514</v>
          </cell>
        </row>
        <row r="207">
          <cell r="A207">
            <v>1215</v>
          </cell>
          <cell r="B207" t="str">
            <v>RIVA PRESSO CHIERI</v>
          </cell>
          <cell r="E207">
            <v>15.88</v>
          </cell>
          <cell r="F207">
            <v>5.82</v>
          </cell>
          <cell r="G207">
            <v>72.905000000000001</v>
          </cell>
          <cell r="H207">
            <v>10727.570000000002</v>
          </cell>
          <cell r="I207">
            <v>526.81999999999994</v>
          </cell>
          <cell r="J207">
            <v>153.35999999999999</v>
          </cell>
          <cell r="K207">
            <v>0</v>
          </cell>
          <cell r="L207">
            <v>0</v>
          </cell>
          <cell r="M207">
            <v>19.056166740000005</v>
          </cell>
          <cell r="N207">
            <v>26.040227850000008</v>
          </cell>
          <cell r="O207">
            <v>113.5269933525</v>
          </cell>
          <cell r="P207">
            <v>12986.723632837504</v>
          </cell>
          <cell r="Q207">
            <v>13618.913164447504</v>
          </cell>
          <cell r="R207">
            <v>13802.946774727503</v>
          </cell>
          <cell r="T207">
            <v>1204</v>
          </cell>
          <cell r="U207">
            <v>0.48299999999999993</v>
          </cell>
          <cell r="V207">
            <v>0.48300000000000004</v>
          </cell>
          <cell r="W207">
            <v>0.48299999999999998</v>
          </cell>
          <cell r="X207">
            <v>0.48299999999999993</v>
          </cell>
          <cell r="Y207">
            <v>0.48299999999999998</v>
          </cell>
          <cell r="Z207">
            <v>0.48299999999999993</v>
          </cell>
          <cell r="AA207">
            <v>0.48300000000000004</v>
          </cell>
          <cell r="AB207">
            <v>0.48299999999999998</v>
          </cell>
          <cell r="AC207">
            <v>0.48299999999999998</v>
          </cell>
          <cell r="AD207">
            <v>0.48299999999999998</v>
          </cell>
          <cell r="AE207">
            <v>0.47821814160232651</v>
          </cell>
          <cell r="AF207">
            <v>0.47817291879425811</v>
          </cell>
          <cell r="AG207">
            <v>0.47810263023980132</v>
          </cell>
          <cell r="AH207">
            <v>0.47805192554476572</v>
          </cell>
        </row>
        <row r="208">
          <cell r="A208">
            <v>1213</v>
          </cell>
          <cell r="B208" t="str">
            <v>RIVALBA</v>
          </cell>
          <cell r="H208">
            <v>109.11000000000001</v>
          </cell>
          <cell r="I208">
            <v>5.82</v>
          </cell>
          <cell r="J208">
            <v>10.26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130.933145655</v>
          </cell>
          <cell r="Q208">
            <v>137.917206765</v>
          </cell>
          <cell r="R208">
            <v>150.22931449500001</v>
          </cell>
          <cell r="T208">
            <v>1205</v>
          </cell>
          <cell r="U208">
            <v>0.48299999999999998</v>
          </cell>
          <cell r="V208">
            <v>0.48299999999999998</v>
          </cell>
          <cell r="W208">
            <v>0.48299999999999998</v>
          </cell>
          <cell r="X208">
            <v>0.48299999999999998</v>
          </cell>
          <cell r="Y208">
            <v>0.48299999999999998</v>
          </cell>
          <cell r="Z208">
            <v>0.48299999999999998</v>
          </cell>
          <cell r="AA208">
            <v>0.48299999999999998</v>
          </cell>
          <cell r="AB208">
            <v>0.48079286388772796</v>
          </cell>
          <cell r="AC208">
            <v>0.47373291156658298</v>
          </cell>
          <cell r="AD208">
            <v>0.4737219545908633</v>
          </cell>
          <cell r="AE208">
            <v>0.4569891950804511</v>
          </cell>
          <cell r="AF208">
            <v>0.43913420800350661</v>
          </cell>
          <cell r="AG208">
            <v>0.43156331327374142</v>
          </cell>
          <cell r="AH208">
            <v>0.42568754671672121</v>
          </cell>
        </row>
        <row r="209">
          <cell r="A209">
            <v>1214</v>
          </cell>
          <cell r="B209" t="str">
            <v>RIVALTA DI TORINO</v>
          </cell>
          <cell r="C209">
            <v>3.15</v>
          </cell>
          <cell r="E209">
            <v>61.994999999999997</v>
          </cell>
          <cell r="F209">
            <v>133.26999999999998</v>
          </cell>
          <cell r="G209">
            <v>136.18299999999996</v>
          </cell>
          <cell r="H209">
            <v>742.0100000000001</v>
          </cell>
          <cell r="I209">
            <v>620.5200000000001</v>
          </cell>
          <cell r="J209">
            <v>172.095</v>
          </cell>
          <cell r="K209">
            <v>3.7800330750000004</v>
          </cell>
          <cell r="L209">
            <v>3.7800330750000004</v>
          </cell>
          <cell r="M209">
            <v>78.174684022500017</v>
          </cell>
          <cell r="N209">
            <v>238.10008335750001</v>
          </cell>
          <cell r="O209">
            <v>401.52111327899996</v>
          </cell>
          <cell r="P209">
            <v>1291.9409043840001</v>
          </cell>
          <cell r="Q209">
            <v>2036.5714198440003</v>
          </cell>
          <cell r="R209">
            <v>2243.0872268415005</v>
          </cell>
          <cell r="T209">
            <v>1206</v>
          </cell>
          <cell r="U209">
            <v>0.48299999999999998</v>
          </cell>
          <cell r="V209">
            <v>0.48299999999999998</v>
          </cell>
          <cell r="W209">
            <v>0.48299999999999998</v>
          </cell>
          <cell r="X209">
            <v>0.48299999999999998</v>
          </cell>
          <cell r="Y209">
            <v>0.48299999999999998</v>
          </cell>
          <cell r="Z209">
            <v>0.48300000000000004</v>
          </cell>
          <cell r="AA209">
            <v>0.48299999999999998</v>
          </cell>
          <cell r="AB209">
            <v>0.48299999999999998</v>
          </cell>
          <cell r="AC209">
            <v>0.48299999999999998</v>
          </cell>
          <cell r="AD209">
            <v>0.48299999999999998</v>
          </cell>
          <cell r="AE209">
            <v>0.48278446066654057</v>
          </cell>
          <cell r="AF209">
            <v>0.47663080122119733</v>
          </cell>
          <cell r="AG209">
            <v>0.47547210605870188</v>
          </cell>
          <cell r="AH209">
            <v>0.47546800613103885</v>
          </cell>
        </row>
        <row r="210">
          <cell r="A210">
            <v>1216</v>
          </cell>
          <cell r="B210" t="str">
            <v>RIVARA</v>
          </cell>
          <cell r="D210">
            <v>2.88</v>
          </cell>
          <cell r="E210">
            <v>31.41</v>
          </cell>
          <cell r="F210">
            <v>29.945</v>
          </cell>
          <cell r="G210">
            <v>72.38</v>
          </cell>
          <cell r="H210">
            <v>719.05000000000007</v>
          </cell>
          <cell r="I210">
            <v>47.514000000000003</v>
          </cell>
          <cell r="J210">
            <v>14.64</v>
          </cell>
          <cell r="K210">
            <v>0</v>
          </cell>
          <cell r="L210">
            <v>3.45603024</v>
          </cell>
          <cell r="M210">
            <v>41.148360044999997</v>
          </cell>
          <cell r="N210">
            <v>77.082674467499999</v>
          </cell>
          <cell r="O210">
            <v>163.9394344575</v>
          </cell>
          <cell r="P210">
            <v>1026.8069844825</v>
          </cell>
          <cell r="Q210">
            <v>1083.8242833795</v>
          </cell>
          <cell r="R210">
            <v>1101.3924370995001</v>
          </cell>
          <cell r="T210">
            <v>1207</v>
          </cell>
          <cell r="U210">
            <v>0.48299999999999993</v>
          </cell>
          <cell r="V210">
            <v>0.48299999999999998</v>
          </cell>
          <cell r="W210">
            <v>0.48299999999999998</v>
          </cell>
          <cell r="X210">
            <v>0.48299999999999998</v>
          </cell>
          <cell r="Y210">
            <v>0.48299999999999998</v>
          </cell>
          <cell r="Z210">
            <v>0.48299999999999993</v>
          </cell>
          <cell r="AA210">
            <v>0.48299999999999998</v>
          </cell>
          <cell r="AB210">
            <v>0.48299999999999998</v>
          </cell>
          <cell r="AC210">
            <v>0.48300000000000004</v>
          </cell>
          <cell r="AD210">
            <v>0.48299999999999998</v>
          </cell>
          <cell r="AE210">
            <v>0.47942614731008726</v>
          </cell>
          <cell r="AF210">
            <v>0.47073435409010478</v>
          </cell>
          <cell r="AG210">
            <v>0.41731942690349272</v>
          </cell>
          <cell r="AH210">
            <v>0.41542374829404122</v>
          </cell>
        </row>
        <row r="211">
          <cell r="A211">
            <v>1217</v>
          </cell>
          <cell r="B211" t="str">
            <v>RIVAROLO CANAVESE</v>
          </cell>
          <cell r="E211">
            <v>10.82</v>
          </cell>
          <cell r="F211">
            <v>55.595000000000006</v>
          </cell>
          <cell r="G211">
            <v>82.997000000000014</v>
          </cell>
          <cell r="H211">
            <v>280.98</v>
          </cell>
          <cell r="I211">
            <v>386.57699999999994</v>
          </cell>
          <cell r="J211">
            <v>407.04999999999995</v>
          </cell>
          <cell r="K211">
            <v>0</v>
          </cell>
          <cell r="L211">
            <v>0</v>
          </cell>
          <cell r="M211">
            <v>12.98411361</v>
          </cell>
          <cell r="N211">
            <v>79.698697357500009</v>
          </cell>
          <cell r="O211">
            <v>179.29596882600003</v>
          </cell>
          <cell r="P211">
            <v>516.47491911600014</v>
          </cell>
          <cell r="Q211">
            <v>980.37137817450002</v>
          </cell>
          <cell r="R211">
            <v>1468.8356521994999</v>
          </cell>
          <cell r="T211">
            <v>1208</v>
          </cell>
          <cell r="U211">
            <v>0.48299999999999998</v>
          </cell>
          <cell r="V211">
            <v>0.48300000000000004</v>
          </cell>
          <cell r="W211">
            <v>0.48299999999999998</v>
          </cell>
          <cell r="X211">
            <v>0.48299999999999993</v>
          </cell>
          <cell r="Y211">
            <v>0.48299999999999998</v>
          </cell>
          <cell r="Z211">
            <v>0.48299999999999998</v>
          </cell>
          <cell r="AA211">
            <v>0.48300000000000004</v>
          </cell>
          <cell r="AB211">
            <v>0.48299999999999998</v>
          </cell>
          <cell r="AC211">
            <v>0.478367838987869</v>
          </cell>
          <cell r="AD211">
            <v>0.47826404356960844</v>
          </cell>
          <cell r="AE211">
            <v>0.46934213005398451</v>
          </cell>
          <cell r="AF211">
            <v>0.46761003324941691</v>
          </cell>
          <cell r="AG211">
            <v>0.44584258384421394</v>
          </cell>
          <cell r="AH211">
            <v>0.44327285097790964</v>
          </cell>
        </row>
        <row r="212">
          <cell r="A212">
            <v>1218</v>
          </cell>
          <cell r="B212" t="str">
            <v>RIVAROSSA</v>
          </cell>
          <cell r="D212">
            <v>19.95</v>
          </cell>
          <cell r="E212">
            <v>2.7</v>
          </cell>
          <cell r="F212">
            <v>34.01</v>
          </cell>
          <cell r="G212">
            <v>18.79</v>
          </cell>
          <cell r="H212">
            <v>94.031999999999996</v>
          </cell>
          <cell r="I212">
            <v>35.29</v>
          </cell>
          <cell r="J212">
            <v>29.417999999999999</v>
          </cell>
          <cell r="K212">
            <v>0</v>
          </cell>
          <cell r="L212">
            <v>23.940209475</v>
          </cell>
          <cell r="M212">
            <v>27.180237824999999</v>
          </cell>
          <cell r="N212">
            <v>67.992594929999996</v>
          </cell>
          <cell r="O212">
            <v>90.54079222499999</v>
          </cell>
          <cell r="P212">
            <v>203.38017956099998</v>
          </cell>
          <cell r="Q212">
            <v>245.728550106</v>
          </cell>
          <cell r="R212">
            <v>281.030458995</v>
          </cell>
          <cell r="T212">
            <v>1209</v>
          </cell>
          <cell r="U212">
            <v>0.48299999999999998</v>
          </cell>
          <cell r="V212">
            <v>0.48300000000000004</v>
          </cell>
          <cell r="W212">
            <v>0.48299999999999998</v>
          </cell>
          <cell r="X212">
            <v>0.48299999999999998</v>
          </cell>
          <cell r="Y212">
            <v>0.48299999999999998</v>
          </cell>
          <cell r="Z212">
            <v>0.48299999999999998</v>
          </cell>
          <cell r="AA212">
            <v>0.48299999999999998</v>
          </cell>
          <cell r="AB212">
            <v>0.48117042048946973</v>
          </cell>
          <cell r="AC212">
            <v>0.4812737727582147</v>
          </cell>
          <cell r="AD212">
            <v>0.48125750921900878</v>
          </cell>
          <cell r="AE212">
            <v>0.45639158017739084</v>
          </cell>
          <cell r="AF212">
            <v>0.45288491693418309</v>
          </cell>
          <cell r="AG212">
            <v>0.45086057472642616</v>
          </cell>
          <cell r="AH212">
            <v>0.4519766630980081</v>
          </cell>
        </row>
        <row r="213">
          <cell r="A213">
            <v>1219</v>
          </cell>
          <cell r="B213" t="str">
            <v>RIVOLI</v>
          </cell>
          <cell r="C213">
            <v>12.405000000000001</v>
          </cell>
          <cell r="D213">
            <v>10.450000000000001</v>
          </cell>
          <cell r="E213">
            <v>127.47</v>
          </cell>
          <cell r="F213">
            <v>225.63000000000002</v>
          </cell>
          <cell r="G213">
            <v>744.02600000000018</v>
          </cell>
          <cell r="H213">
            <v>2837.0030000000006</v>
          </cell>
          <cell r="I213">
            <v>1742.2000000000003</v>
          </cell>
          <cell r="J213">
            <v>536.16800000000012</v>
          </cell>
          <cell r="K213">
            <v>14.886130252500003</v>
          </cell>
          <cell r="L213">
            <v>27.426239977500003</v>
          </cell>
          <cell r="M213">
            <v>180.3915784125</v>
          </cell>
          <cell r="N213">
            <v>451.14994752750005</v>
          </cell>
          <cell r="O213">
            <v>1343.9889598005002</v>
          </cell>
          <cell r="P213">
            <v>4748.4223483320011</v>
          </cell>
          <cell r="Q213">
            <v>6839.0806414320014</v>
          </cell>
          <cell r="R213">
            <v>7482.4878711960018</v>
          </cell>
          <cell r="T213">
            <v>1210</v>
          </cell>
          <cell r="U213">
            <v>0.48299999999999998</v>
          </cell>
          <cell r="V213">
            <v>0.48300000000000004</v>
          </cell>
          <cell r="W213">
            <v>0.48299999999999998</v>
          </cell>
          <cell r="X213">
            <v>0.48299999999999998</v>
          </cell>
          <cell r="Y213">
            <v>0.48300000000000004</v>
          </cell>
          <cell r="Z213">
            <v>0.48299999999999998</v>
          </cell>
          <cell r="AA213">
            <v>0.48299999999999998</v>
          </cell>
          <cell r="AB213">
            <v>0.48299999999999993</v>
          </cell>
          <cell r="AC213">
            <v>0.48299999999999998</v>
          </cell>
          <cell r="AD213">
            <v>0.48300000000000004</v>
          </cell>
          <cell r="AE213">
            <v>0.47855961163656163</v>
          </cell>
          <cell r="AF213">
            <v>0.46094140114988191</v>
          </cell>
          <cell r="AG213">
            <v>0.45894994238217079</v>
          </cell>
          <cell r="AH213">
            <v>0.45892565276547298</v>
          </cell>
        </row>
        <row r="214">
          <cell r="A214">
            <v>1220</v>
          </cell>
          <cell r="B214" t="str">
            <v>ROBASSOMERO</v>
          </cell>
          <cell r="E214">
            <v>83.72</v>
          </cell>
          <cell r="F214">
            <v>16.59</v>
          </cell>
          <cell r="G214">
            <v>19.090000000000003</v>
          </cell>
          <cell r="H214">
            <v>761.00200000000007</v>
          </cell>
          <cell r="I214">
            <v>110.60000000000001</v>
          </cell>
          <cell r="J214">
            <v>185.07</v>
          </cell>
          <cell r="K214">
            <v>0</v>
          </cell>
          <cell r="L214">
            <v>0</v>
          </cell>
          <cell r="M214">
            <v>100.46487906</v>
          </cell>
          <cell r="N214">
            <v>120.373053255</v>
          </cell>
          <cell r="O214">
            <v>143.28125370000001</v>
          </cell>
          <cell r="P214">
            <v>1056.4916442210001</v>
          </cell>
          <cell r="Q214">
            <v>1189.2128055210001</v>
          </cell>
          <cell r="R214">
            <v>1411.2987487560001</v>
          </cell>
          <cell r="T214">
            <v>1211</v>
          </cell>
          <cell r="U214">
            <v>0.48299999999999998</v>
          </cell>
          <cell r="V214">
            <v>0.48299999999999998</v>
          </cell>
          <cell r="W214">
            <v>0.48299999999999998</v>
          </cell>
          <cell r="X214">
            <v>0.48299999999999998</v>
          </cell>
          <cell r="Y214">
            <v>0.48299999999999998</v>
          </cell>
          <cell r="Z214">
            <v>0.48299999999999998</v>
          </cell>
          <cell r="AA214">
            <v>0.48299999999999998</v>
          </cell>
          <cell r="AB214">
            <v>0.48299999999999998</v>
          </cell>
          <cell r="AC214">
            <v>0.48152350310025055</v>
          </cell>
          <cell r="AD214">
            <v>0.47876327544602426</v>
          </cell>
          <cell r="AE214">
            <v>0.4749914481021919</v>
          </cell>
          <cell r="AF214">
            <v>0.4636781830933977</v>
          </cell>
          <cell r="AG214">
            <v>0.4533808076062808</v>
          </cell>
          <cell r="AH214">
            <v>0.44919354639101844</v>
          </cell>
        </row>
        <row r="215">
          <cell r="A215">
            <v>1221</v>
          </cell>
          <cell r="B215" t="str">
            <v>ROCCA CANAVESE</v>
          </cell>
          <cell r="E215">
            <v>5.76</v>
          </cell>
          <cell r="F215">
            <v>6.58</v>
          </cell>
          <cell r="G215">
            <v>54.05</v>
          </cell>
          <cell r="H215">
            <v>18.545999999999999</v>
          </cell>
          <cell r="I215">
            <v>24.11</v>
          </cell>
          <cell r="J215">
            <v>15.120000000000001</v>
          </cell>
          <cell r="K215">
            <v>0</v>
          </cell>
          <cell r="L215">
            <v>0</v>
          </cell>
          <cell r="M215">
            <v>6.9120604800000001</v>
          </cell>
          <cell r="N215">
            <v>14.80812957</v>
          </cell>
          <cell r="O215">
            <v>79.668697094999999</v>
          </cell>
          <cell r="P215">
            <v>101.924091828</v>
          </cell>
          <cell r="Q215">
            <v>130.85634498299999</v>
          </cell>
          <cell r="R215">
            <v>149.000503743</v>
          </cell>
          <cell r="T215">
            <v>1212</v>
          </cell>
          <cell r="U215">
            <v>0.48299999999999998</v>
          </cell>
          <cell r="V215">
            <v>0.48299999999999998</v>
          </cell>
          <cell r="W215">
            <v>0.48299999999999998</v>
          </cell>
          <cell r="X215">
            <v>0.48299999999999998</v>
          </cell>
          <cell r="Y215">
            <v>0.48299999999999998</v>
          </cell>
          <cell r="Z215">
            <v>0.48300000000000004</v>
          </cell>
          <cell r="AA215">
            <v>0.48300000000000004</v>
          </cell>
          <cell r="AB215">
            <v>0.48300000000000004</v>
          </cell>
          <cell r="AC215">
            <v>0.48300000000000004</v>
          </cell>
          <cell r="AD215">
            <v>0.48300000000000004</v>
          </cell>
          <cell r="AE215">
            <v>0.48300000000000004</v>
          </cell>
          <cell r="AF215">
            <v>0.48300000000000004</v>
          </cell>
          <cell r="AG215">
            <v>0.48300000000000004</v>
          </cell>
          <cell r="AH215">
            <v>0.48300000000000004</v>
          </cell>
        </row>
        <row r="216">
          <cell r="A216">
            <v>1222</v>
          </cell>
          <cell r="B216" t="str">
            <v>ROLETTO</v>
          </cell>
          <cell r="C216">
            <v>3.1</v>
          </cell>
          <cell r="E216">
            <v>20.956</v>
          </cell>
          <cell r="F216">
            <v>617.18000000000006</v>
          </cell>
          <cell r="G216">
            <v>21.59</v>
          </cell>
          <cell r="H216">
            <v>538.67000000000007</v>
          </cell>
          <cell r="I216">
            <v>242.13999999999996</v>
          </cell>
          <cell r="J216">
            <v>13.415000000000001</v>
          </cell>
          <cell r="K216">
            <v>3.72003255</v>
          </cell>
          <cell r="L216">
            <v>3.72003255</v>
          </cell>
          <cell r="M216">
            <v>28.867452587999999</v>
          </cell>
          <cell r="N216">
            <v>769.48993297800007</v>
          </cell>
          <cell r="O216">
            <v>795.39815967300012</v>
          </cell>
          <cell r="P216">
            <v>1441.8078157080004</v>
          </cell>
          <cell r="Q216">
            <v>1732.3783581780003</v>
          </cell>
          <cell r="R216">
            <v>1748.4764990355004</v>
          </cell>
          <cell r="T216">
            <v>1213</v>
          </cell>
          <cell r="U216">
            <v>0.48299999999999998</v>
          </cell>
          <cell r="V216">
            <v>0.48300000000000004</v>
          </cell>
          <cell r="W216">
            <v>0.48299999999999993</v>
          </cell>
          <cell r="X216">
            <v>0.48299999999999998</v>
          </cell>
          <cell r="Y216">
            <v>0.48299999999999998</v>
          </cell>
          <cell r="Z216">
            <v>0.48299999999999998</v>
          </cell>
          <cell r="AA216">
            <v>0.48299999999999998</v>
          </cell>
          <cell r="AB216">
            <v>0.48299999999999998</v>
          </cell>
          <cell r="AC216">
            <v>0.48299999999999998</v>
          </cell>
          <cell r="AD216">
            <v>0.48299999999999998</v>
          </cell>
          <cell r="AE216">
            <v>0.48299999999999998</v>
          </cell>
          <cell r="AF216">
            <v>0.44865802677527106</v>
          </cell>
          <cell r="AG216">
            <v>0.44692970323665798</v>
          </cell>
          <cell r="AH216">
            <v>0.44271635251315755</v>
          </cell>
        </row>
        <row r="217">
          <cell r="A217">
            <v>1223</v>
          </cell>
          <cell r="B217" t="str">
            <v>ROMANO CANAVESE</v>
          </cell>
          <cell r="E217">
            <v>6.6</v>
          </cell>
          <cell r="F217">
            <v>31.03</v>
          </cell>
          <cell r="G217">
            <v>34.480000000000004</v>
          </cell>
          <cell r="H217">
            <v>624.37</v>
          </cell>
          <cell r="I217">
            <v>123.64500000000001</v>
          </cell>
          <cell r="J217">
            <v>34.72</v>
          </cell>
          <cell r="K217">
            <v>0</v>
          </cell>
          <cell r="L217">
            <v>0</v>
          </cell>
          <cell r="M217">
            <v>7.9200692999999998</v>
          </cell>
          <cell r="N217">
            <v>45.156395115000002</v>
          </cell>
          <cell r="O217">
            <v>86.532757154999999</v>
          </cell>
          <cell r="P217">
            <v>835.78331303999994</v>
          </cell>
          <cell r="Q217">
            <v>984.15861131249994</v>
          </cell>
          <cell r="R217">
            <v>1025.8229758724999</v>
          </cell>
          <cell r="T217">
            <v>1214</v>
          </cell>
          <cell r="U217">
            <v>0.48299999999999998</v>
          </cell>
          <cell r="V217">
            <v>0.48299999999999998</v>
          </cell>
          <cell r="W217">
            <v>0.48300000000000004</v>
          </cell>
          <cell r="X217">
            <v>0.48300000000000004</v>
          </cell>
          <cell r="Y217">
            <v>0.48299999999999998</v>
          </cell>
          <cell r="Z217">
            <v>0.48299999999999998</v>
          </cell>
          <cell r="AA217">
            <v>0.48298832957706495</v>
          </cell>
          <cell r="AB217">
            <v>0.48298809512150848</v>
          </cell>
          <cell r="AC217">
            <v>0.4827890270276482</v>
          </cell>
          <cell r="AD217">
            <v>0.48229232241522924</v>
          </cell>
          <cell r="AE217">
            <v>0.48174738620941671</v>
          </cell>
          <cell r="AF217">
            <v>0.47880550714858078</v>
          </cell>
          <cell r="AG217">
            <v>0.4767963251304928</v>
          </cell>
          <cell r="AH217">
            <v>0.47245708335888953</v>
          </cell>
        </row>
        <row r="218">
          <cell r="A218">
            <v>1225</v>
          </cell>
          <cell r="B218" t="str">
            <v>RONDISSONE</v>
          </cell>
          <cell r="G218">
            <v>29.445</v>
          </cell>
          <cell r="H218">
            <v>3992.4500000000003</v>
          </cell>
          <cell r="I218">
            <v>624.04</v>
          </cell>
          <cell r="J218">
            <v>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35.334309172499999</v>
          </cell>
          <cell r="P218">
            <v>4826.3162298975003</v>
          </cell>
          <cell r="Q218">
            <v>5575.1707823175002</v>
          </cell>
          <cell r="R218">
            <v>5578.7708138175003</v>
          </cell>
          <cell r="T218">
            <v>1215</v>
          </cell>
          <cell r="U218">
            <v>0.48299999999999998</v>
          </cell>
          <cell r="V218">
            <v>0.48299999999999998</v>
          </cell>
          <cell r="W218">
            <v>0.48299999999999998</v>
          </cell>
          <cell r="X218">
            <v>0.48299999999999998</v>
          </cell>
          <cell r="Y218">
            <v>0.48299999999999998</v>
          </cell>
          <cell r="Z218">
            <v>0.48299999999999998</v>
          </cell>
          <cell r="AA218">
            <v>0.48299999999999998</v>
          </cell>
          <cell r="AB218">
            <v>0.48299999999999998</v>
          </cell>
          <cell r="AC218">
            <v>0.48265608454375242</v>
          </cell>
          <cell r="AD218">
            <v>0.48252091981577505</v>
          </cell>
          <cell r="AE218">
            <v>0.48093699587101268</v>
          </cell>
          <cell r="AF218">
            <v>0.23608584208025712</v>
          </cell>
          <cell r="AG218">
            <v>0.25310144056292416</v>
          </cell>
          <cell r="AH218">
            <v>0.21188202402788761</v>
          </cell>
        </row>
        <row r="219">
          <cell r="A219">
            <v>1226</v>
          </cell>
          <cell r="B219" t="str">
            <v>RORA'</v>
          </cell>
          <cell r="H219">
            <v>2.7</v>
          </cell>
          <cell r="I219">
            <v>5.39</v>
          </cell>
          <cell r="J219">
            <v>5.88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3.2400283500000007</v>
          </cell>
          <cell r="Q219">
            <v>9.7080849450000013</v>
          </cell>
          <cell r="R219">
            <v>16.764146685</v>
          </cell>
          <cell r="T219">
            <v>1216</v>
          </cell>
          <cell r="U219">
            <v>0.48299999999999998</v>
          </cell>
          <cell r="V219">
            <v>0.48300000000000004</v>
          </cell>
          <cell r="W219">
            <v>0.48300000000000004</v>
          </cell>
          <cell r="X219">
            <v>0.48299999999999998</v>
          </cell>
          <cell r="Y219">
            <v>0.48299999999999998</v>
          </cell>
          <cell r="Z219">
            <v>0.48299999999999998</v>
          </cell>
          <cell r="AA219">
            <v>0.48299999999999998</v>
          </cell>
          <cell r="AB219">
            <v>0.48295317636449037</v>
          </cell>
          <cell r="AC219">
            <v>0.48225815331897331</v>
          </cell>
          <cell r="AD219">
            <v>0.48160405224276653</v>
          </cell>
          <cell r="AE219">
            <v>0.48006583967904803</v>
          </cell>
          <cell r="AF219">
            <v>0.46747364631064076</v>
          </cell>
          <cell r="AG219">
            <v>0.46603370380492892</v>
          </cell>
          <cell r="AH219">
            <v>0.46661583724638667</v>
          </cell>
        </row>
        <row r="220">
          <cell r="A220">
            <v>1228</v>
          </cell>
          <cell r="B220" t="str">
            <v>ROSTA</v>
          </cell>
          <cell r="E220">
            <v>17.650000000000002</v>
          </cell>
          <cell r="F220">
            <v>85.015000000000001</v>
          </cell>
          <cell r="G220">
            <v>132.376</v>
          </cell>
          <cell r="H220">
            <v>278.73499999999996</v>
          </cell>
          <cell r="I220">
            <v>256.541</v>
          </cell>
          <cell r="J220">
            <v>148</v>
          </cell>
          <cell r="K220">
            <v>0</v>
          </cell>
          <cell r="L220">
            <v>0</v>
          </cell>
          <cell r="M220">
            <v>21.180185325000004</v>
          </cell>
          <cell r="N220">
            <v>123.1990779825</v>
          </cell>
          <cell r="O220">
            <v>282.0516679305</v>
          </cell>
          <cell r="P220">
            <v>616.53659464799989</v>
          </cell>
          <cell r="Q220">
            <v>924.38848832849988</v>
          </cell>
          <cell r="R220">
            <v>1101.9900423284998</v>
          </cell>
          <cell r="T220">
            <v>1217</v>
          </cell>
          <cell r="U220">
            <v>0.48299999999999998</v>
          </cell>
          <cell r="V220">
            <v>0.48299999999999998</v>
          </cell>
          <cell r="W220">
            <v>0.48299999999999998</v>
          </cell>
          <cell r="X220">
            <v>0.48299999999999998</v>
          </cell>
          <cell r="Y220">
            <v>0.48299999999999998</v>
          </cell>
          <cell r="Z220">
            <v>0.48299999999999998</v>
          </cell>
          <cell r="AA220">
            <v>0.48299999999999993</v>
          </cell>
          <cell r="AB220">
            <v>0.48299999999999998</v>
          </cell>
          <cell r="AC220">
            <v>0.48286048202109144</v>
          </cell>
          <cell r="AD220">
            <v>0.48214194029851543</v>
          </cell>
          <cell r="AE220">
            <v>0.48112297964565481</v>
          </cell>
          <cell r="AF220">
            <v>0.47787876918340394</v>
          </cell>
          <cell r="AG220">
            <v>0.47337555554434368</v>
          </cell>
          <cell r="AH220">
            <v>0.46850694474906113</v>
          </cell>
        </row>
        <row r="221">
          <cell r="A221">
            <v>1227</v>
          </cell>
          <cell r="B221" t="str">
            <v>ROURE</v>
          </cell>
          <cell r="E221">
            <v>6</v>
          </cell>
          <cell r="F221">
            <v>5.98</v>
          </cell>
          <cell r="H221">
            <v>11.260000000000002</v>
          </cell>
          <cell r="I221">
            <v>19.080000000000002</v>
          </cell>
          <cell r="K221">
            <v>0</v>
          </cell>
          <cell r="L221">
            <v>0</v>
          </cell>
          <cell r="M221">
            <v>7.2000630000000001</v>
          </cell>
          <cell r="N221">
            <v>14.37612579</v>
          </cell>
          <cell r="O221">
            <v>14.37612579</v>
          </cell>
          <cell r="P221">
            <v>27.888244020000002</v>
          </cell>
          <cell r="Q221">
            <v>50.784444360000009</v>
          </cell>
          <cell r="R221">
            <v>50.784444360000009</v>
          </cell>
          <cell r="T221">
            <v>1218</v>
          </cell>
          <cell r="U221">
            <v>0.48299999999999998</v>
          </cell>
          <cell r="V221">
            <v>0.48299999999999993</v>
          </cell>
          <cell r="W221">
            <v>0.48299999999999998</v>
          </cell>
          <cell r="X221">
            <v>0.48299999999999998</v>
          </cell>
          <cell r="Y221">
            <v>0.48299999999999998</v>
          </cell>
          <cell r="Z221">
            <v>0.48299999999999998</v>
          </cell>
          <cell r="AA221">
            <v>0.48299999999999998</v>
          </cell>
          <cell r="AB221">
            <v>0.47985699342853361</v>
          </cell>
          <cell r="AC221">
            <v>0.47942060866044534</v>
          </cell>
          <cell r="AD221">
            <v>0.47383309373761268</v>
          </cell>
          <cell r="AE221">
            <v>0.47080691608927694</v>
          </cell>
          <cell r="AF221">
            <v>0.45505546123528934</v>
          </cell>
          <cell r="AG221">
            <v>0.4494578487409146</v>
          </cell>
          <cell r="AH221">
            <v>0.44131039966529051</v>
          </cell>
        </row>
        <row r="222">
          <cell r="A222">
            <v>1229</v>
          </cell>
          <cell r="B222" t="str">
            <v>RUBIANA</v>
          </cell>
          <cell r="D222">
            <v>4.1100000000000003</v>
          </cell>
          <cell r="E222">
            <v>17.11</v>
          </cell>
          <cell r="F222">
            <v>8.6999999999999993</v>
          </cell>
          <cell r="G222">
            <v>26.029999999999998</v>
          </cell>
          <cell r="H222">
            <v>32.045999999999999</v>
          </cell>
          <cell r="I222">
            <v>58.45</v>
          </cell>
          <cell r="J222">
            <v>13.76</v>
          </cell>
          <cell r="K222">
            <v>0</v>
          </cell>
          <cell r="L222">
            <v>4.9320431550000006</v>
          </cell>
          <cell r="M222">
            <v>25.464222810000003</v>
          </cell>
          <cell r="N222">
            <v>35.904314159999998</v>
          </cell>
          <cell r="O222">
            <v>67.14058747499999</v>
          </cell>
          <cell r="P222">
            <v>105.59612395799999</v>
          </cell>
          <cell r="Q222">
            <v>175.736737683</v>
          </cell>
          <cell r="R222">
            <v>192.24888216299999</v>
          </cell>
          <cell r="T222">
            <v>1219</v>
          </cell>
          <cell r="U222">
            <v>0.48299999999999998</v>
          </cell>
          <cell r="V222">
            <v>0.48300000000000004</v>
          </cell>
          <cell r="W222">
            <v>0.48299999999999998</v>
          </cell>
          <cell r="X222">
            <v>0.48299999999999998</v>
          </cell>
          <cell r="Y222">
            <v>0.48299999999999998</v>
          </cell>
          <cell r="Z222">
            <v>0.48299999999999998</v>
          </cell>
          <cell r="AA222">
            <v>0.48297361380408177</v>
          </cell>
          <cell r="AB222">
            <v>0.48295129127371528</v>
          </cell>
          <cell r="AC222">
            <v>0.48267992528415143</v>
          </cell>
          <cell r="AD222">
            <v>0.48208194142614536</v>
          </cell>
          <cell r="AE222">
            <v>0.480335588715465</v>
          </cell>
          <cell r="AF222">
            <v>0.47363579911197695</v>
          </cell>
          <cell r="AG222">
            <v>0.46902624318888969</v>
          </cell>
          <cell r="AH222">
            <v>0.46636461396536588</v>
          </cell>
        </row>
        <row r="223">
          <cell r="A223">
            <v>1230</v>
          </cell>
          <cell r="B223" t="str">
            <v>RUEGLIO</v>
          </cell>
          <cell r="F223">
            <v>2.88</v>
          </cell>
          <cell r="G223">
            <v>18.410000000000004</v>
          </cell>
          <cell r="I223">
            <v>15.34</v>
          </cell>
          <cell r="J223">
            <v>44.97</v>
          </cell>
          <cell r="K223">
            <v>0</v>
          </cell>
          <cell r="L223">
            <v>0</v>
          </cell>
          <cell r="M223">
            <v>0</v>
          </cell>
          <cell r="N223">
            <v>3.45603024</v>
          </cell>
          <cell r="O223">
            <v>25.548223545000006</v>
          </cell>
          <cell r="P223">
            <v>25.548223545000006</v>
          </cell>
          <cell r="Q223">
            <v>43.956384615000005</v>
          </cell>
          <cell r="R223">
            <v>97.920856799999996</v>
          </cell>
          <cell r="T223">
            <v>1220</v>
          </cell>
          <cell r="U223">
            <v>0.48299999999999993</v>
          </cell>
          <cell r="V223">
            <v>0.48299999999999993</v>
          </cell>
          <cell r="W223">
            <v>0.48299999999999998</v>
          </cell>
          <cell r="X223">
            <v>0.48299999999999993</v>
          </cell>
          <cell r="Y223">
            <v>0.48299999999999998</v>
          </cell>
          <cell r="Z223">
            <v>0.48299999999999998</v>
          </cell>
          <cell r="AA223">
            <v>0.48299999999999998</v>
          </cell>
          <cell r="AB223">
            <v>0.48299999999999998</v>
          </cell>
          <cell r="AC223">
            <v>0.48211766597800654</v>
          </cell>
          <cell r="AD223">
            <v>0.48184563815373838</v>
          </cell>
          <cell r="AE223">
            <v>0.48174997556053439</v>
          </cell>
          <cell r="AF223">
            <v>0.47413376328088208</v>
          </cell>
          <cell r="AG223">
            <v>0.4730633258849628</v>
          </cell>
          <cell r="AH223">
            <v>0.46690613951247661</v>
          </cell>
        </row>
        <row r="224">
          <cell r="A224">
            <v>1231</v>
          </cell>
          <cell r="B224" t="str">
            <v>SALASSA</v>
          </cell>
          <cell r="D224">
            <v>5.86</v>
          </cell>
          <cell r="E224">
            <v>19.52</v>
          </cell>
          <cell r="F224">
            <v>42.589999999999996</v>
          </cell>
          <cell r="G224">
            <v>46.74</v>
          </cell>
          <cell r="H224">
            <v>459.13599999999997</v>
          </cell>
          <cell r="I224">
            <v>13.670000000000002</v>
          </cell>
          <cell r="J224">
            <v>46.269999999999996</v>
          </cell>
          <cell r="K224">
            <v>0</v>
          </cell>
          <cell r="L224">
            <v>7.0320615300000009</v>
          </cell>
          <cell r="M224">
            <v>30.456266490000004</v>
          </cell>
          <cell r="N224">
            <v>81.564713685000001</v>
          </cell>
          <cell r="O224">
            <v>137.65320445500001</v>
          </cell>
          <cell r="P224">
            <v>688.62122538300002</v>
          </cell>
          <cell r="Q224">
            <v>705.02536891800003</v>
          </cell>
          <cell r="R224">
            <v>760.54985475299998</v>
          </cell>
          <cell r="T224">
            <v>1221</v>
          </cell>
          <cell r="U224">
            <v>0.48299999999999998</v>
          </cell>
          <cell r="V224">
            <v>0.48299999999999998</v>
          </cell>
          <cell r="W224">
            <v>0.48299999999999998</v>
          </cell>
          <cell r="X224">
            <v>0.48299999999999998</v>
          </cell>
          <cell r="Y224">
            <v>0.48299999999999998</v>
          </cell>
          <cell r="Z224">
            <v>0.48299999999999998</v>
          </cell>
          <cell r="AA224">
            <v>0.48299999999999993</v>
          </cell>
          <cell r="AB224">
            <v>0.48299999999999998</v>
          </cell>
          <cell r="AC224">
            <v>0.48282037803174871</v>
          </cell>
          <cell r="AD224">
            <v>0.482339533184097</v>
          </cell>
          <cell r="AE224">
            <v>0.47695255064868897</v>
          </cell>
          <cell r="AF224">
            <v>0.47424676881700273</v>
          </cell>
          <cell r="AG224">
            <v>0.47131759633008874</v>
          </cell>
          <cell r="AH224">
            <v>0.46453060288508602</v>
          </cell>
        </row>
        <row r="225">
          <cell r="A225">
            <v>1232</v>
          </cell>
          <cell r="B225" t="str">
            <v>SALBERTRAND</v>
          </cell>
          <cell r="H225">
            <v>986.59</v>
          </cell>
          <cell r="I225">
            <v>102.60000000000001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1183.918359195</v>
          </cell>
          <cell r="Q225">
            <v>1307.039436495</v>
          </cell>
          <cell r="R225">
            <v>1307.039436495</v>
          </cell>
          <cell r="T225">
            <v>1222</v>
          </cell>
          <cell r="U225">
            <v>0.48300000000000004</v>
          </cell>
          <cell r="V225">
            <v>0.48300000000000004</v>
          </cell>
          <cell r="W225">
            <v>0.48299999999999998</v>
          </cell>
          <cell r="X225">
            <v>0.48299999999999998</v>
          </cell>
          <cell r="Y225">
            <v>0.48299999999999993</v>
          </cell>
          <cell r="Z225">
            <v>0.48299999999999993</v>
          </cell>
          <cell r="AA225">
            <v>0.48286813623061425</v>
          </cell>
          <cell r="AB225">
            <v>0.48286709255701971</v>
          </cell>
          <cell r="AC225">
            <v>0.48194457391887902</v>
          </cell>
          <cell r="AD225">
            <v>0.44977640337585717</v>
          </cell>
          <cell r="AE225">
            <v>0.44919649171346665</v>
          </cell>
          <cell r="AF225">
            <v>0.42200174421448439</v>
          </cell>
          <cell r="AG225">
            <v>0.40814214934340037</v>
          </cell>
          <cell r="AH225">
            <v>0.40390091931034749</v>
          </cell>
        </row>
        <row r="226">
          <cell r="A226">
            <v>1233</v>
          </cell>
          <cell r="B226" t="str">
            <v>SALERANO CANAVESE</v>
          </cell>
          <cell r="E226">
            <v>2.1</v>
          </cell>
          <cell r="F226">
            <v>4.2</v>
          </cell>
          <cell r="G226">
            <v>3.91</v>
          </cell>
          <cell r="I226">
            <v>17.68</v>
          </cell>
          <cell r="K226">
            <v>0</v>
          </cell>
          <cell r="L226">
            <v>0</v>
          </cell>
          <cell r="M226">
            <v>2.5200220500000001</v>
          </cell>
          <cell r="N226">
            <v>7.5600661500000008</v>
          </cell>
          <cell r="O226">
            <v>12.252107205000001</v>
          </cell>
          <cell r="P226">
            <v>12.252107205000001</v>
          </cell>
          <cell r="Q226">
            <v>33.468292845000001</v>
          </cell>
          <cell r="R226">
            <v>33.468292845000001</v>
          </cell>
          <cell r="T226">
            <v>1223</v>
          </cell>
          <cell r="U226">
            <v>0.48299999999999998</v>
          </cell>
          <cell r="V226">
            <v>0.48299999999999998</v>
          </cell>
          <cell r="W226">
            <v>0.48299999999999993</v>
          </cell>
          <cell r="X226">
            <v>0.48299999999999998</v>
          </cell>
          <cell r="Y226">
            <v>0.48299999999999998</v>
          </cell>
          <cell r="Z226">
            <v>0.48299999999999998</v>
          </cell>
          <cell r="AA226">
            <v>0.48299999999999998</v>
          </cell>
          <cell r="AB226">
            <v>0.48299999999999998</v>
          </cell>
          <cell r="AC226">
            <v>0.48241381967271668</v>
          </cell>
          <cell r="AD226">
            <v>0.47953129418327112</v>
          </cell>
          <cell r="AE226">
            <v>0.47632984440266379</v>
          </cell>
          <cell r="AF226">
            <v>0.41506310495727228</v>
          </cell>
          <cell r="AG226">
            <v>0.40401193269769303</v>
          </cell>
          <cell r="AH226">
            <v>0.3966818473656315</v>
          </cell>
        </row>
        <row r="227">
          <cell r="A227">
            <v>1234</v>
          </cell>
          <cell r="B227" t="str">
            <v>SALZA DI PINEROLO</v>
          </cell>
          <cell r="H227">
            <v>11.96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14.352125580000001</v>
          </cell>
          <cell r="Q227">
            <v>14.352125580000001</v>
          </cell>
          <cell r="R227">
            <v>14.352125580000001</v>
          </cell>
          <cell r="T227">
            <v>1224</v>
          </cell>
          <cell r="U227">
            <v>0.48300000000000004</v>
          </cell>
          <cell r="V227">
            <v>0.48300000000000004</v>
          </cell>
          <cell r="W227">
            <v>0.48300000000000004</v>
          </cell>
          <cell r="X227">
            <v>0.48299999999999998</v>
          </cell>
          <cell r="Y227">
            <v>0.48299999999999998</v>
          </cell>
          <cell r="Z227">
            <v>0.48299999999999998</v>
          </cell>
          <cell r="AA227">
            <v>0.48299999999999998</v>
          </cell>
          <cell r="AB227">
            <v>0.48299999999999998</v>
          </cell>
          <cell r="AC227">
            <v>0.48299999999999998</v>
          </cell>
          <cell r="AD227">
            <v>0.48299999999999998</v>
          </cell>
          <cell r="AE227">
            <v>0.48299999999999998</v>
          </cell>
          <cell r="AF227">
            <v>0.48299999999999998</v>
          </cell>
          <cell r="AG227">
            <v>0.48299999999999998</v>
          </cell>
          <cell r="AH227">
            <v>0.48299999999999998</v>
          </cell>
        </row>
        <row r="228">
          <cell r="A228">
            <v>1235</v>
          </cell>
          <cell r="B228" t="str">
            <v>SAMONE (TO)</v>
          </cell>
          <cell r="C228">
            <v>2.625</v>
          </cell>
          <cell r="D228">
            <v>15.54</v>
          </cell>
          <cell r="E228">
            <v>6.74</v>
          </cell>
          <cell r="F228">
            <v>2.96</v>
          </cell>
          <cell r="G228">
            <v>45.81</v>
          </cell>
          <cell r="H228">
            <v>34.86</v>
          </cell>
          <cell r="I228">
            <v>11.39</v>
          </cell>
          <cell r="J228">
            <v>10.39</v>
          </cell>
          <cell r="K228">
            <v>3.1500275625</v>
          </cell>
          <cell r="L228">
            <v>21.7981907325</v>
          </cell>
          <cell r="M228">
            <v>29.886261502499998</v>
          </cell>
          <cell r="N228">
            <v>33.438292582499997</v>
          </cell>
          <cell r="O228">
            <v>88.410773587500003</v>
          </cell>
          <cell r="P228">
            <v>130.24313961749999</v>
          </cell>
          <cell r="Q228">
            <v>143.9112592125</v>
          </cell>
          <cell r="R228">
            <v>156.37936830749999</v>
          </cell>
          <cell r="T228">
            <v>1225</v>
          </cell>
          <cell r="U228">
            <v>0.48299999999999998</v>
          </cell>
          <cell r="V228">
            <v>0.48299999999999998</v>
          </cell>
          <cell r="W228">
            <v>0.48299999999999998</v>
          </cell>
          <cell r="X228">
            <v>0.48299999999999998</v>
          </cell>
          <cell r="Y228">
            <v>0.48299999999999998</v>
          </cell>
          <cell r="Z228">
            <v>0.48299999999999998</v>
          </cell>
          <cell r="AA228">
            <v>0.48299999999999993</v>
          </cell>
          <cell r="AB228">
            <v>0.48299999999999998</v>
          </cell>
          <cell r="AC228">
            <v>0.48299999999999993</v>
          </cell>
          <cell r="AD228">
            <v>0.48299999999999998</v>
          </cell>
          <cell r="AE228">
            <v>0.48245009809158385</v>
          </cell>
          <cell r="AF228">
            <v>0.38814642134495331</v>
          </cell>
          <cell r="AG228">
            <v>0.35117511338136126</v>
          </cell>
          <cell r="AH228">
            <v>0.33213156455924953</v>
          </cell>
        </row>
        <row r="229">
          <cell r="A229">
            <v>1236</v>
          </cell>
          <cell r="B229" t="str">
            <v>SAN BENIGNO CANAVESE</v>
          </cell>
          <cell r="D229">
            <v>3</v>
          </cell>
          <cell r="E229">
            <v>5.61</v>
          </cell>
          <cell r="F229">
            <v>7.6</v>
          </cell>
          <cell r="G229">
            <v>31.94</v>
          </cell>
          <cell r="H229">
            <v>112.23999999999998</v>
          </cell>
          <cell r="I229">
            <v>199.65999999999997</v>
          </cell>
          <cell r="J229">
            <v>148.63999999999999</v>
          </cell>
          <cell r="K229">
            <v>0</v>
          </cell>
          <cell r="L229">
            <v>3.6000315000000001</v>
          </cell>
          <cell r="M229">
            <v>10.332090405000001</v>
          </cell>
          <cell r="N229">
            <v>19.452170205000002</v>
          </cell>
          <cell r="O229">
            <v>57.780505574999999</v>
          </cell>
          <cell r="P229">
            <v>192.46968409499999</v>
          </cell>
          <cell r="Q229">
            <v>432.06378052499997</v>
          </cell>
          <cell r="R229">
            <v>610.43334124499995</v>
          </cell>
          <cell r="T229">
            <v>1226</v>
          </cell>
          <cell r="U229">
            <v>0.48299999999999998</v>
          </cell>
          <cell r="V229">
            <v>0.48299999999999998</v>
          </cell>
          <cell r="W229">
            <v>0.48299999999999998</v>
          </cell>
          <cell r="X229">
            <v>0.48299999999999993</v>
          </cell>
          <cell r="Y229">
            <v>0.48299999999999998</v>
          </cell>
          <cell r="Z229">
            <v>0.48299999999999993</v>
          </cell>
          <cell r="AA229">
            <v>0.48299999999999998</v>
          </cell>
          <cell r="AB229">
            <v>0.48299999999999998</v>
          </cell>
          <cell r="AC229">
            <v>0.48299999999999998</v>
          </cell>
          <cell r="AD229">
            <v>0.48299999999999998</v>
          </cell>
          <cell r="AE229">
            <v>0.48299999999999998</v>
          </cell>
          <cell r="AF229">
            <v>0.47864945735995662</v>
          </cell>
          <cell r="AG229">
            <v>0.46969170416835304</v>
          </cell>
          <cell r="AH229">
            <v>0.46040006294297181</v>
          </cell>
        </row>
        <row r="230">
          <cell r="A230">
            <v>1237</v>
          </cell>
          <cell r="B230" t="str">
            <v>SAN CARLO CANAVESE</v>
          </cell>
          <cell r="F230">
            <v>109.46000000000001</v>
          </cell>
          <cell r="G230">
            <v>89.452000000000012</v>
          </cell>
          <cell r="H230">
            <v>1022.5450000000001</v>
          </cell>
          <cell r="I230">
            <v>85.704999999999998</v>
          </cell>
          <cell r="J230">
            <v>34.423000000000002</v>
          </cell>
          <cell r="K230">
            <v>0</v>
          </cell>
          <cell r="L230">
            <v>0</v>
          </cell>
          <cell r="M230">
            <v>0</v>
          </cell>
          <cell r="N230">
            <v>131.35314933000001</v>
          </cell>
          <cell r="O230">
            <v>238.69648857600004</v>
          </cell>
          <cell r="P230">
            <v>1465.7612252985002</v>
          </cell>
          <cell r="Q230">
            <v>1568.6081252010003</v>
          </cell>
          <cell r="R230">
            <v>1609.9160866425004</v>
          </cell>
          <cell r="T230">
            <v>1227</v>
          </cell>
          <cell r="U230">
            <v>0.48299999999999998</v>
          </cell>
          <cell r="V230">
            <v>0.48299999999999998</v>
          </cell>
          <cell r="W230">
            <v>0.48299999999999998</v>
          </cell>
          <cell r="X230">
            <v>0.48300000000000004</v>
          </cell>
          <cell r="Y230">
            <v>0.48299999999999998</v>
          </cell>
          <cell r="Z230">
            <v>0.48299999999999998</v>
          </cell>
          <cell r="AA230">
            <v>0.48299999999999998</v>
          </cell>
          <cell r="AB230">
            <v>0.48300000000000004</v>
          </cell>
          <cell r="AC230">
            <v>0.48175869091545748</v>
          </cell>
          <cell r="AD230">
            <v>0.48049795735205747</v>
          </cell>
          <cell r="AE230">
            <v>0.480579150711134</v>
          </cell>
          <cell r="AF230">
            <v>0.47813790290488711</v>
          </cell>
          <cell r="AG230">
            <v>0.47417036122317463</v>
          </cell>
          <cell r="AH230">
            <v>0.47392088985022673</v>
          </cell>
        </row>
        <row r="231">
          <cell r="A231">
            <v>1238</v>
          </cell>
          <cell r="B231" t="str">
            <v>SAN COLOMBANO BELMONTE</v>
          </cell>
          <cell r="F231">
            <v>5.88</v>
          </cell>
          <cell r="H231">
            <v>4.2</v>
          </cell>
          <cell r="I231">
            <v>13.977</v>
          </cell>
          <cell r="J231">
            <v>11.76</v>
          </cell>
          <cell r="K231">
            <v>0</v>
          </cell>
          <cell r="L231">
            <v>0</v>
          </cell>
          <cell r="M231">
            <v>0</v>
          </cell>
          <cell r="N231">
            <v>7.0560617399999987</v>
          </cell>
          <cell r="O231">
            <v>7.0560617399999987</v>
          </cell>
          <cell r="P231">
            <v>12.09610584</v>
          </cell>
          <cell r="Q231">
            <v>28.868652598499999</v>
          </cell>
          <cell r="R231">
            <v>42.9807760785</v>
          </cell>
          <cell r="T231">
            <v>1228</v>
          </cell>
          <cell r="U231">
            <v>0.48299999999999998</v>
          </cell>
          <cell r="V231">
            <v>0.48300000000000004</v>
          </cell>
          <cell r="W231">
            <v>0.48300000000000004</v>
          </cell>
          <cell r="X231">
            <v>0.48299999999999998</v>
          </cell>
          <cell r="Y231">
            <v>0.48299999999999993</v>
          </cell>
          <cell r="Z231">
            <v>0.48300000000000004</v>
          </cell>
          <cell r="AA231">
            <v>0.48299999999999998</v>
          </cell>
          <cell r="AB231">
            <v>0.48299999999999998</v>
          </cell>
          <cell r="AC231">
            <v>0.48268653899969166</v>
          </cell>
          <cell r="AD231">
            <v>0.48097323613706155</v>
          </cell>
          <cell r="AE231">
            <v>0.47840617932795765</v>
          </cell>
          <cell r="AF231">
            <v>0.47128812964131916</v>
          </cell>
          <cell r="AG231">
            <v>0.46170466468940918</v>
          </cell>
          <cell r="AH231">
            <v>0.4570765900264856</v>
          </cell>
        </row>
        <row r="232">
          <cell r="A232">
            <v>1239</v>
          </cell>
          <cell r="B232" t="str">
            <v>SAN DIDERO</v>
          </cell>
          <cell r="G232">
            <v>40.58</v>
          </cell>
          <cell r="I232">
            <v>11.759999999999998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48.696426090000003</v>
          </cell>
          <cell r="P232">
            <v>48.696426090000003</v>
          </cell>
          <cell r="Q232">
            <v>62.808549569999997</v>
          </cell>
          <cell r="R232">
            <v>62.808549569999997</v>
          </cell>
          <cell r="T232">
            <v>1229</v>
          </cell>
          <cell r="U232">
            <v>0.48300000000000004</v>
          </cell>
          <cell r="V232">
            <v>0.48299999999999993</v>
          </cell>
          <cell r="W232">
            <v>0.48299999999999998</v>
          </cell>
          <cell r="X232">
            <v>0.48299999999999998</v>
          </cell>
          <cell r="Y232">
            <v>0.48300000000000004</v>
          </cell>
          <cell r="Z232">
            <v>0.48299999999999998</v>
          </cell>
          <cell r="AA232">
            <v>0.48299999999999998</v>
          </cell>
          <cell r="AB232">
            <v>0.48240947524941369</v>
          </cell>
          <cell r="AC232">
            <v>0.48007392040624414</v>
          </cell>
          <cell r="AD232">
            <v>0.47886602045768989</v>
          </cell>
          <cell r="AE232">
            <v>0.47560628258078302</v>
          </cell>
          <cell r="AF232">
            <v>0.47050301616460327</v>
          </cell>
          <cell r="AG232">
            <v>0.46208564567107258</v>
          </cell>
          <cell r="AH232">
            <v>0.45891483523976973</v>
          </cell>
        </row>
        <row r="233">
          <cell r="A233">
            <v>1240</v>
          </cell>
          <cell r="B233" t="str">
            <v>SAN FRANCESCO AL CAMPO</v>
          </cell>
          <cell r="D233">
            <v>3.96</v>
          </cell>
          <cell r="E233">
            <v>2.88</v>
          </cell>
          <cell r="F233">
            <v>16.080000000000002</v>
          </cell>
          <cell r="G233">
            <v>72.820999999999998</v>
          </cell>
          <cell r="H233">
            <v>163.49</v>
          </cell>
          <cell r="I233">
            <v>51.975000000000001</v>
          </cell>
          <cell r="J233">
            <v>41.37</v>
          </cell>
          <cell r="K233">
            <v>0</v>
          </cell>
          <cell r="L233">
            <v>4.7520415800000002</v>
          </cell>
          <cell r="M233">
            <v>8.2080718200000007</v>
          </cell>
          <cell r="N233">
            <v>27.504240660000004</v>
          </cell>
          <cell r="O233">
            <v>114.89020528050001</v>
          </cell>
          <cell r="P233">
            <v>311.07992192550006</v>
          </cell>
          <cell r="Q233">
            <v>373.45046766300004</v>
          </cell>
          <cell r="R233">
            <v>423.09490204800005</v>
          </cell>
          <cell r="T233">
            <v>1230</v>
          </cell>
          <cell r="U233">
            <v>0.48300000000000004</v>
          </cell>
          <cell r="V233">
            <v>0.48299999999999998</v>
          </cell>
          <cell r="W233">
            <v>0.48299999999999998</v>
          </cell>
          <cell r="X233">
            <v>0.48299999999999998</v>
          </cell>
          <cell r="Y233">
            <v>0.48299999999999998</v>
          </cell>
          <cell r="Z233">
            <v>0.48299999999999998</v>
          </cell>
          <cell r="AA233">
            <v>0.48300000000000004</v>
          </cell>
          <cell r="AB233">
            <v>0.48299999999999998</v>
          </cell>
          <cell r="AC233">
            <v>0.48299999999999998</v>
          </cell>
          <cell r="AD233">
            <v>0.48146456301115387</v>
          </cell>
          <cell r="AE233">
            <v>0.47122810765812184</v>
          </cell>
          <cell r="AF233">
            <v>0.47106876916523965</v>
          </cell>
          <cell r="AG233">
            <v>0.46275868439232959</v>
          </cell>
          <cell r="AH233">
            <v>0.44019165385825454</v>
          </cell>
        </row>
        <row r="234">
          <cell r="A234">
            <v>1242</v>
          </cell>
          <cell r="B234" t="str">
            <v>SAN GERMANO CHISONE</v>
          </cell>
          <cell r="E234">
            <v>18.880000000000003</v>
          </cell>
          <cell r="F234">
            <v>5.07</v>
          </cell>
          <cell r="G234">
            <v>23.375</v>
          </cell>
          <cell r="H234">
            <v>11.32</v>
          </cell>
          <cell r="I234">
            <v>18.600000000000001</v>
          </cell>
          <cell r="J234">
            <v>2.99</v>
          </cell>
          <cell r="K234">
            <v>0</v>
          </cell>
          <cell r="L234">
            <v>0</v>
          </cell>
          <cell r="M234">
            <v>22.656198240000002</v>
          </cell>
          <cell r="N234">
            <v>28.740251475000001</v>
          </cell>
          <cell r="O234">
            <v>56.790496912500004</v>
          </cell>
          <cell r="P234">
            <v>70.374615772500007</v>
          </cell>
          <cell r="Q234">
            <v>92.694811072500016</v>
          </cell>
          <cell r="R234">
            <v>96.282842467500018</v>
          </cell>
          <cell r="T234">
            <v>1231</v>
          </cell>
          <cell r="U234">
            <v>0.48299999999999993</v>
          </cell>
          <cell r="V234">
            <v>0.48299999999999993</v>
          </cell>
          <cell r="W234">
            <v>0.48299999999999993</v>
          </cell>
          <cell r="X234">
            <v>0.48299999999999998</v>
          </cell>
          <cell r="Y234">
            <v>0.48300000000000004</v>
          </cell>
          <cell r="Z234">
            <v>0.48300000000000004</v>
          </cell>
          <cell r="AA234">
            <v>0.48299999999999993</v>
          </cell>
          <cell r="AB234">
            <v>0.48283101220364244</v>
          </cell>
          <cell r="AC234">
            <v>0.48229489360189748</v>
          </cell>
          <cell r="AD234">
            <v>0.48072906756078099</v>
          </cell>
          <cell r="AE234">
            <v>0.47926109483925378</v>
          </cell>
          <cell r="AF234">
            <v>0.4676487669657679</v>
          </cell>
          <cell r="AG234">
            <v>0.46561290466566452</v>
          </cell>
          <cell r="AH234">
            <v>0.4642612754511542</v>
          </cell>
        </row>
        <row r="235">
          <cell r="A235">
            <v>1243</v>
          </cell>
          <cell r="B235" t="str">
            <v>SAN GILLIO</v>
          </cell>
          <cell r="C235">
            <v>2.4500000000000002</v>
          </cell>
          <cell r="E235">
            <v>33.160000000000004</v>
          </cell>
          <cell r="F235">
            <v>17.079999999999998</v>
          </cell>
          <cell r="G235">
            <v>3.96</v>
          </cell>
          <cell r="H235">
            <v>4988</v>
          </cell>
          <cell r="I235">
            <v>42.863</v>
          </cell>
          <cell r="J235">
            <v>31.289999999999996</v>
          </cell>
          <cell r="K235">
            <v>2.9400257250000004</v>
          </cell>
          <cell r="L235">
            <v>2.9400257250000004</v>
          </cell>
          <cell r="M235">
            <v>42.732373905000003</v>
          </cell>
          <cell r="N235">
            <v>63.228553245000001</v>
          </cell>
          <cell r="O235">
            <v>67.980594824999997</v>
          </cell>
          <cell r="P235">
            <v>6053.6329688249998</v>
          </cell>
          <cell r="Q235">
            <v>6105.0690188865001</v>
          </cell>
          <cell r="R235">
            <v>6142.6173474315001</v>
          </cell>
          <cell r="T235">
            <v>1232</v>
          </cell>
          <cell r="U235">
            <v>0.48299999999999998</v>
          </cell>
          <cell r="V235">
            <v>0.48300000000000004</v>
          </cell>
          <cell r="W235">
            <v>0.48299999999999998</v>
          </cell>
          <cell r="X235">
            <v>0.48299999999999998</v>
          </cell>
          <cell r="Y235">
            <v>0.48299999999999998</v>
          </cell>
          <cell r="Z235">
            <v>0.48299999999999998</v>
          </cell>
          <cell r="AA235">
            <v>0.48299999999999998</v>
          </cell>
          <cell r="AB235">
            <v>0.48299999999999998</v>
          </cell>
          <cell r="AC235">
            <v>0.48299999999999998</v>
          </cell>
          <cell r="AD235">
            <v>0.48299999999999998</v>
          </cell>
          <cell r="AE235">
            <v>0.48299999999999998</v>
          </cell>
          <cell r="AF235">
            <v>0.44311904133454638</v>
          </cell>
          <cell r="AG235">
            <v>0.44037739061292053</v>
          </cell>
          <cell r="AH235">
            <v>0.44160911641668105</v>
          </cell>
        </row>
        <row r="236">
          <cell r="A236">
            <v>1244</v>
          </cell>
          <cell r="B236" t="str">
            <v>SAN GIORGIO CANAVESE</v>
          </cell>
          <cell r="E236">
            <v>89.28</v>
          </cell>
          <cell r="F236">
            <v>2.52</v>
          </cell>
          <cell r="G236">
            <v>69.680000000000007</v>
          </cell>
          <cell r="H236">
            <v>2703.085</v>
          </cell>
          <cell r="I236">
            <v>1134.0250000000001</v>
          </cell>
          <cell r="J236">
            <v>5.76</v>
          </cell>
          <cell r="K236">
            <v>0</v>
          </cell>
          <cell r="L236">
            <v>0</v>
          </cell>
          <cell r="M236">
            <v>107.13693744000001</v>
          </cell>
          <cell r="N236">
            <v>110.16096390000001</v>
          </cell>
          <cell r="O236">
            <v>193.77769554000002</v>
          </cell>
          <cell r="P236">
            <v>3437.5080779324999</v>
          </cell>
          <cell r="Q236">
            <v>4798.349985195</v>
          </cell>
          <cell r="R236">
            <v>4805.2620456750001</v>
          </cell>
          <cell r="T236">
            <v>1233</v>
          </cell>
          <cell r="U236">
            <v>0.48299999999999998</v>
          </cell>
          <cell r="V236">
            <v>0.48299999999999998</v>
          </cell>
          <cell r="W236">
            <v>0.48299999999999998</v>
          </cell>
          <cell r="X236">
            <v>0.48300000000000004</v>
          </cell>
          <cell r="Y236">
            <v>0.48299999999999998</v>
          </cell>
          <cell r="Z236">
            <v>0.48299999999999998</v>
          </cell>
          <cell r="AA236">
            <v>0.48299999999999998</v>
          </cell>
          <cell r="AB236">
            <v>0.48299999999999998</v>
          </cell>
          <cell r="AC236">
            <v>0.48220086910524984</v>
          </cell>
          <cell r="AD236">
            <v>0.48053266716998561</v>
          </cell>
          <cell r="AE236">
            <v>0.47907905553077285</v>
          </cell>
          <cell r="AF236">
            <v>0.47931425148901552</v>
          </cell>
          <cell r="AG236">
            <v>0.47197269130497643</v>
          </cell>
          <cell r="AH236">
            <v>0.47185183458551233</v>
          </cell>
        </row>
        <row r="237">
          <cell r="A237">
            <v>1245</v>
          </cell>
          <cell r="B237" t="str">
            <v>SAN GIORIO DI SUSA</v>
          </cell>
          <cell r="D237">
            <v>2.88</v>
          </cell>
          <cell r="F237">
            <v>5.3800000000000008</v>
          </cell>
          <cell r="G237">
            <v>586.86</v>
          </cell>
          <cell r="H237">
            <v>10.48</v>
          </cell>
          <cell r="I237">
            <v>80.863</v>
          </cell>
          <cell r="J237">
            <v>53.900000000000006</v>
          </cell>
          <cell r="K237">
            <v>0</v>
          </cell>
          <cell r="L237">
            <v>3.45603024</v>
          </cell>
          <cell r="M237">
            <v>3.45603024</v>
          </cell>
          <cell r="N237">
            <v>9.9120867300000004</v>
          </cell>
          <cell r="O237">
            <v>714.15024876000007</v>
          </cell>
          <cell r="P237">
            <v>726.72635880000007</v>
          </cell>
          <cell r="Q237">
            <v>823.76280786150005</v>
          </cell>
          <cell r="R237">
            <v>888.44337381150012</v>
          </cell>
          <cell r="T237">
            <v>1234</v>
          </cell>
          <cell r="U237">
            <v>0.48299999999999998</v>
          </cell>
          <cell r="V237">
            <v>0.48299999999999998</v>
          </cell>
          <cell r="W237">
            <v>0.48299999999999998</v>
          </cell>
          <cell r="X237">
            <v>0.48299999999999998</v>
          </cell>
          <cell r="Y237">
            <v>0.48299999999999998</v>
          </cell>
          <cell r="Z237">
            <v>0.48299999999999998</v>
          </cell>
          <cell r="AA237">
            <v>0.48299999999999998</v>
          </cell>
          <cell r="AB237">
            <v>0.48299999999999998</v>
          </cell>
          <cell r="AC237">
            <v>0.48299999999999998</v>
          </cell>
          <cell r="AD237">
            <v>0.48299999999999998</v>
          </cell>
          <cell r="AE237">
            <v>0.48299999999999998</v>
          </cell>
          <cell r="AF237">
            <v>0.44478421077362407</v>
          </cell>
          <cell r="AG237">
            <v>0.44451027387180592</v>
          </cell>
          <cell r="AH237">
            <v>0.44600208868758134</v>
          </cell>
        </row>
        <row r="238">
          <cell r="A238">
            <v>1246</v>
          </cell>
          <cell r="B238" t="str">
            <v>SAN GIUSTO CANAVESE</v>
          </cell>
          <cell r="D238">
            <v>3</v>
          </cell>
          <cell r="E238">
            <v>19.835000000000001</v>
          </cell>
          <cell r="F238">
            <v>17.47</v>
          </cell>
          <cell r="G238">
            <v>75.115000000000009</v>
          </cell>
          <cell r="H238">
            <v>133.23000000000002</v>
          </cell>
          <cell r="I238">
            <v>59.190000000000005</v>
          </cell>
          <cell r="J238">
            <v>25.335000000000001</v>
          </cell>
          <cell r="K238">
            <v>0</v>
          </cell>
          <cell r="L238">
            <v>3.6000315000000001</v>
          </cell>
          <cell r="M238">
            <v>27.402239767500003</v>
          </cell>
          <cell r="N238">
            <v>48.366423202500002</v>
          </cell>
          <cell r="O238">
            <v>138.50521191000001</v>
          </cell>
          <cell r="P238">
            <v>298.38261082500003</v>
          </cell>
          <cell r="Q238">
            <v>369.41123232000007</v>
          </cell>
          <cell r="R238">
            <v>399.81349833750005</v>
          </cell>
          <cell r="T238">
            <v>1235</v>
          </cell>
          <cell r="U238">
            <v>0.48299999999999998</v>
          </cell>
          <cell r="V238">
            <v>0.48299999999999998</v>
          </cell>
          <cell r="W238">
            <v>0.48299999999999998</v>
          </cell>
          <cell r="X238">
            <v>0.48299999999999998</v>
          </cell>
          <cell r="Y238">
            <v>0.48299999999999998</v>
          </cell>
          <cell r="Z238">
            <v>0.48299999999999998</v>
          </cell>
          <cell r="AA238">
            <v>0.48239141467492502</v>
          </cell>
          <cell r="AB238">
            <v>0.47862950347704536</v>
          </cell>
          <cell r="AC238">
            <v>0.47709719152464852</v>
          </cell>
          <cell r="AD238">
            <v>0.47648878332275152</v>
          </cell>
          <cell r="AE238">
            <v>0.46638028871415338</v>
          </cell>
          <cell r="AF238">
            <v>0.45767162097954373</v>
          </cell>
          <cell r="AG238">
            <v>0.45556613132281842</v>
          </cell>
          <cell r="AH238">
            <v>0.45203336949702599</v>
          </cell>
        </row>
        <row r="239">
          <cell r="A239">
            <v>1247</v>
          </cell>
          <cell r="B239" t="str">
            <v>SAN MARTINO CANAVESE</v>
          </cell>
          <cell r="G239">
            <v>13.16</v>
          </cell>
          <cell r="H239">
            <v>28.52</v>
          </cell>
          <cell r="I239">
            <v>20.5</v>
          </cell>
          <cell r="J239">
            <v>17.035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15.79213818</v>
          </cell>
          <cell r="P239">
            <v>50.016437639999999</v>
          </cell>
          <cell r="Q239">
            <v>74.616652889999997</v>
          </cell>
          <cell r="R239">
            <v>95.058831757500002</v>
          </cell>
          <cell r="T239">
            <v>1236</v>
          </cell>
          <cell r="U239">
            <v>0.48300000000000004</v>
          </cell>
          <cell r="V239">
            <v>0.48299999999999998</v>
          </cell>
          <cell r="W239">
            <v>0.48299999999999998</v>
          </cell>
          <cell r="X239">
            <v>0.48300000000000004</v>
          </cell>
          <cell r="Y239">
            <v>0.48299999999999998</v>
          </cell>
          <cell r="Z239">
            <v>0.48299999999999998</v>
          </cell>
          <cell r="AA239">
            <v>0.48299999999999998</v>
          </cell>
          <cell r="AB239">
            <v>0.4829641414857499</v>
          </cell>
          <cell r="AC239">
            <v>0.48289170025157141</v>
          </cell>
          <cell r="AD239">
            <v>0.48279418148649006</v>
          </cell>
          <cell r="AE239">
            <v>0.48238598350583894</v>
          </cell>
          <cell r="AF239">
            <v>0.48075087503132163</v>
          </cell>
          <cell r="AG239">
            <v>0.47731646930168098</v>
          </cell>
          <cell r="AH239">
            <v>0.47374520650155694</v>
          </cell>
        </row>
        <row r="240">
          <cell r="A240">
            <v>1248</v>
          </cell>
          <cell r="B240" t="str">
            <v>SAN MAURIZIO CANAVESE</v>
          </cell>
          <cell r="C240">
            <v>3.5</v>
          </cell>
          <cell r="D240">
            <v>2.1</v>
          </cell>
          <cell r="E240">
            <v>37.088000000000001</v>
          </cell>
          <cell r="F240">
            <v>59.45</v>
          </cell>
          <cell r="G240">
            <v>69.780000000000015</v>
          </cell>
          <cell r="H240">
            <v>410.95600000000013</v>
          </cell>
          <cell r="I240">
            <v>95.73</v>
          </cell>
          <cell r="J240">
            <v>51.802</v>
          </cell>
          <cell r="K240">
            <v>4.2000367500000007</v>
          </cell>
          <cell r="L240">
            <v>6.7200588000000003</v>
          </cell>
          <cell r="M240">
            <v>51.22604822400001</v>
          </cell>
          <cell r="N240">
            <v>122.56667244900002</v>
          </cell>
          <cell r="O240">
            <v>206.30340513900006</v>
          </cell>
          <cell r="P240">
            <v>699.4549201770003</v>
          </cell>
          <cell r="Q240">
            <v>814.33192534200032</v>
          </cell>
          <cell r="R240">
            <v>876.49486926300028</v>
          </cell>
          <cell r="T240">
            <v>1237</v>
          </cell>
          <cell r="U240">
            <v>0.48299999999999993</v>
          </cell>
          <cell r="V240">
            <v>0.48299999999999998</v>
          </cell>
          <cell r="W240">
            <v>0.48299999999999998</v>
          </cell>
          <cell r="X240">
            <v>0.48299999999999998</v>
          </cell>
          <cell r="Y240">
            <v>0.48299999999999998</v>
          </cell>
          <cell r="Z240">
            <v>0.48299999999999998</v>
          </cell>
          <cell r="AA240">
            <v>0.48300000000000004</v>
          </cell>
          <cell r="AB240">
            <v>0.48299999999999998</v>
          </cell>
          <cell r="AC240">
            <v>0.48299999999999998</v>
          </cell>
          <cell r="AD240">
            <v>0.48004879004288831</v>
          </cell>
          <cell r="AE240">
            <v>0.4777282984904665</v>
          </cell>
          <cell r="AF240">
            <v>0.45153602578034546</v>
          </cell>
          <cell r="AG240">
            <v>0.44429517863793944</v>
          </cell>
          <cell r="AH240">
            <v>0.44298731011186859</v>
          </cell>
        </row>
        <row r="241">
          <cell r="A241">
            <v>1249</v>
          </cell>
          <cell r="B241" t="str">
            <v>SAN MAURO TORINESE</v>
          </cell>
          <cell r="D241">
            <v>36</v>
          </cell>
          <cell r="E241">
            <v>109.395</v>
          </cell>
          <cell r="F241">
            <v>21.584999999999997</v>
          </cell>
          <cell r="G241">
            <v>132.46999999999997</v>
          </cell>
          <cell r="H241">
            <v>1182.4750000000001</v>
          </cell>
          <cell r="I241">
            <v>168.70999999999995</v>
          </cell>
          <cell r="J241">
            <v>1108.423</v>
          </cell>
          <cell r="K241">
            <v>0</v>
          </cell>
          <cell r="L241">
            <v>43.200378000000008</v>
          </cell>
          <cell r="M241">
            <v>174.4755266475</v>
          </cell>
          <cell r="N241">
            <v>200.37775328999999</v>
          </cell>
          <cell r="O241">
            <v>359.34314422499995</v>
          </cell>
          <cell r="P241">
            <v>1778.3255602125</v>
          </cell>
          <cell r="Q241">
            <v>1980.7793316674999</v>
          </cell>
          <cell r="R241">
            <v>3310.898570109</v>
          </cell>
          <cell r="T241">
            <v>1238</v>
          </cell>
          <cell r="U241">
            <v>0.48299999999999998</v>
          </cell>
          <cell r="V241">
            <v>0.48299999999999998</v>
          </cell>
          <cell r="W241">
            <v>0.48299999999999998</v>
          </cell>
          <cell r="X241">
            <v>0.48299999999999998</v>
          </cell>
          <cell r="Y241">
            <v>0.48299999999999998</v>
          </cell>
          <cell r="Z241">
            <v>0.48299999999999998</v>
          </cell>
          <cell r="AA241">
            <v>0.48299999999999998</v>
          </cell>
          <cell r="AB241">
            <v>0.48299999999999998</v>
          </cell>
          <cell r="AC241">
            <v>0.48299999999999993</v>
          </cell>
          <cell r="AD241">
            <v>0.47936109555384721</v>
          </cell>
          <cell r="AE241">
            <v>0.47966613403593994</v>
          </cell>
          <cell r="AF241">
            <v>0.47746871038862992</v>
          </cell>
          <cell r="AG241">
            <v>0.47000207857253673</v>
          </cell>
          <cell r="AH241">
            <v>0.46382107009374751</v>
          </cell>
        </row>
        <row r="242">
          <cell r="A242">
            <v>1250</v>
          </cell>
          <cell r="B242" t="str">
            <v>SAN PIETRO VAL LEMINA</v>
          </cell>
          <cell r="D242">
            <v>2.8000000000000003</v>
          </cell>
          <cell r="E242">
            <v>17.920000000000002</v>
          </cell>
          <cell r="F242">
            <v>14.96</v>
          </cell>
          <cell r="G242">
            <v>31.320000000000004</v>
          </cell>
          <cell r="H242">
            <v>104.78999999999999</v>
          </cell>
          <cell r="I242">
            <v>57.388000000000005</v>
          </cell>
          <cell r="J242">
            <v>9.49</v>
          </cell>
          <cell r="K242">
            <v>0</v>
          </cell>
          <cell r="L242">
            <v>3.3600294000000002</v>
          </cell>
          <cell r="M242">
            <v>24.86421756</v>
          </cell>
          <cell r="N242">
            <v>42.816374639999999</v>
          </cell>
          <cell r="O242">
            <v>80.400703499999992</v>
          </cell>
          <cell r="P242">
            <v>206.14980379499997</v>
          </cell>
          <cell r="Q242">
            <v>275.01600636899997</v>
          </cell>
          <cell r="R242">
            <v>286.40410601399998</v>
          </cell>
          <cell r="T242">
            <v>1239</v>
          </cell>
          <cell r="U242">
            <v>0.48299999999999998</v>
          </cell>
          <cell r="V242">
            <v>0.48299999999999998</v>
          </cell>
          <cell r="W242">
            <v>0.48300000000000004</v>
          </cell>
          <cell r="X242">
            <v>0.48299999999999998</v>
          </cell>
          <cell r="Y242">
            <v>0.48299999999999998</v>
          </cell>
          <cell r="Z242">
            <v>0.48299999999999998</v>
          </cell>
          <cell r="AA242">
            <v>0.48299999999999993</v>
          </cell>
          <cell r="AB242">
            <v>0.48300000000000004</v>
          </cell>
          <cell r="AC242">
            <v>0.48299999999999998</v>
          </cell>
          <cell r="AD242">
            <v>0.48299999999999993</v>
          </cell>
          <cell r="AE242">
            <v>0.46304808485704474</v>
          </cell>
          <cell r="AF242">
            <v>0.46263732391458712</v>
          </cell>
          <cell r="AG242">
            <v>0.45755036111555825</v>
          </cell>
          <cell r="AH242">
            <v>0.45630005629077397</v>
          </cell>
        </row>
        <row r="243">
          <cell r="A243">
            <v>1251</v>
          </cell>
          <cell r="B243" t="str">
            <v>SAN PONSO</v>
          </cell>
          <cell r="G243">
            <v>8.0500000000000007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9.660084525000002</v>
          </cell>
          <cell r="P243">
            <v>9.660084525000002</v>
          </cell>
          <cell r="Q243">
            <v>9.660084525000002</v>
          </cell>
          <cell r="R243">
            <v>9.660084525000002</v>
          </cell>
          <cell r="T243">
            <v>1240</v>
          </cell>
          <cell r="U243">
            <v>0.48299999999999998</v>
          </cell>
          <cell r="V243">
            <v>0.48299999999999998</v>
          </cell>
          <cell r="W243">
            <v>0.48299999999999998</v>
          </cell>
          <cell r="X243">
            <v>0.48299999999999998</v>
          </cell>
          <cell r="Y243">
            <v>0.48299999999999998</v>
          </cell>
          <cell r="Z243">
            <v>0.48300000000000004</v>
          </cell>
          <cell r="AA243">
            <v>0.48299999999999998</v>
          </cell>
          <cell r="AB243">
            <v>0.48279616020576016</v>
          </cell>
          <cell r="AC243">
            <v>0.48266332264952638</v>
          </cell>
          <cell r="AD243">
            <v>0.48177166373298863</v>
          </cell>
          <cell r="AE243">
            <v>0.47815861607722293</v>
          </cell>
          <cell r="AF243">
            <v>0.47004635550921747</v>
          </cell>
          <cell r="AG243">
            <v>0.46783779920813195</v>
          </cell>
          <cell r="AH243">
            <v>0.46614894326633083</v>
          </cell>
        </row>
        <row r="244">
          <cell r="A244">
            <v>1252</v>
          </cell>
          <cell r="B244" t="str">
            <v>SAN RAFFAELE CIMENA</v>
          </cell>
          <cell r="C244">
            <v>5.78</v>
          </cell>
          <cell r="E244">
            <v>11.7</v>
          </cell>
          <cell r="F244">
            <v>61.565000000000005</v>
          </cell>
          <cell r="G244">
            <v>210.13</v>
          </cell>
          <cell r="H244">
            <v>909.37800000000004</v>
          </cell>
          <cell r="I244">
            <v>827.48</v>
          </cell>
          <cell r="J244">
            <v>26.27</v>
          </cell>
          <cell r="K244">
            <v>6.9360606900000015</v>
          </cell>
          <cell r="L244">
            <v>6.9360606900000015</v>
          </cell>
          <cell r="M244">
            <v>20.976183540000001</v>
          </cell>
          <cell r="N244">
            <v>94.854829972499999</v>
          </cell>
          <cell r="O244">
            <v>347.01303633750001</v>
          </cell>
          <cell r="P244">
            <v>1438.2761848065002</v>
          </cell>
          <cell r="Q244">
            <v>2431.2608733465004</v>
          </cell>
          <cell r="R244">
            <v>2462.7851491815004</v>
          </cell>
          <cell r="T244">
            <v>1241</v>
          </cell>
          <cell r="U244">
            <v>0.48299999999999998</v>
          </cell>
          <cell r="V244">
            <v>0.48299999999999998</v>
          </cell>
          <cell r="W244">
            <v>0.48299999999999998</v>
          </cell>
          <cell r="X244">
            <v>0.48299999999999998</v>
          </cell>
          <cell r="Y244">
            <v>0.48299999999999998</v>
          </cell>
          <cell r="Z244">
            <v>0.48299999999999993</v>
          </cell>
          <cell r="AA244">
            <v>0.48299999999999998</v>
          </cell>
          <cell r="AB244">
            <v>0.48299999999999998</v>
          </cell>
          <cell r="AC244">
            <v>0.48115085349024878</v>
          </cell>
          <cell r="AD244">
            <v>0.47931706402579161</v>
          </cell>
          <cell r="AE244">
            <v>0.47623836139890341</v>
          </cell>
          <cell r="AF244">
            <v>0.46675806277943133</v>
          </cell>
          <cell r="AG244">
            <v>0.45811708598360779</v>
          </cell>
          <cell r="AH244">
            <v>0.45355376330503144</v>
          </cell>
        </row>
        <row r="245">
          <cell r="A245">
            <v>1253</v>
          </cell>
          <cell r="B245" t="str">
            <v>SAN SEBASTIANO DA PO</v>
          </cell>
          <cell r="D245">
            <v>2.8000000000000003</v>
          </cell>
          <cell r="E245">
            <v>7.1099999999999994</v>
          </cell>
          <cell r="F245">
            <v>13.92</v>
          </cell>
          <cell r="G245">
            <v>47.944000000000003</v>
          </cell>
          <cell r="H245">
            <v>1136.4400000000003</v>
          </cell>
          <cell r="I245">
            <v>194.49</v>
          </cell>
          <cell r="J245">
            <v>20</v>
          </cell>
          <cell r="K245">
            <v>0</v>
          </cell>
          <cell r="L245">
            <v>3.3600294000000002</v>
          </cell>
          <cell r="M245">
            <v>11.892104054999999</v>
          </cell>
          <cell r="N245">
            <v>28.596250214999998</v>
          </cell>
          <cell r="O245">
            <v>86.129553627000007</v>
          </cell>
          <cell r="P245">
            <v>1449.8694862470002</v>
          </cell>
          <cell r="Q245">
            <v>1683.2595283920002</v>
          </cell>
          <cell r="R245">
            <v>1707.2597383920001</v>
          </cell>
          <cell r="T245">
            <v>1242</v>
          </cell>
          <cell r="U245">
            <v>0.48299999999999998</v>
          </cell>
          <cell r="V245">
            <v>0.48299999999999998</v>
          </cell>
          <cell r="W245">
            <v>0.48299999999999998</v>
          </cell>
          <cell r="X245">
            <v>0.48299999999999998</v>
          </cell>
          <cell r="Y245">
            <v>0.48299999999999998</v>
          </cell>
          <cell r="Z245">
            <v>0.48299999999999998</v>
          </cell>
          <cell r="AA245">
            <v>0.48299999999999998</v>
          </cell>
          <cell r="AB245">
            <v>0.48299999999999998</v>
          </cell>
          <cell r="AC245">
            <v>0.48062381526726189</v>
          </cell>
          <cell r="AD245">
            <v>0.47998640091561012</v>
          </cell>
          <cell r="AE245">
            <v>0.47691177494658338</v>
          </cell>
          <cell r="AF245">
            <v>0.47461879325347101</v>
          </cell>
          <cell r="AG245">
            <v>0.47295570893456512</v>
          </cell>
          <cell r="AH245">
            <v>0.47142669050321168</v>
          </cell>
        </row>
        <row r="246">
          <cell r="A246">
            <v>1254</v>
          </cell>
          <cell r="B246" t="str">
            <v>SAN SECONDO DI PINEROLO</v>
          </cell>
          <cell r="D246">
            <v>32.064999999999998</v>
          </cell>
          <cell r="E246">
            <v>25.595000000000002</v>
          </cell>
          <cell r="F246">
            <v>48.256</v>
          </cell>
          <cell r="G246">
            <v>209.22000000000003</v>
          </cell>
          <cell r="H246">
            <v>265.37500000000006</v>
          </cell>
          <cell r="I246">
            <v>86.025000000000006</v>
          </cell>
          <cell r="J246">
            <v>20.34</v>
          </cell>
          <cell r="K246">
            <v>0</v>
          </cell>
          <cell r="L246">
            <v>38.4783366825</v>
          </cell>
          <cell r="M246">
            <v>69.192605430000015</v>
          </cell>
          <cell r="N246">
            <v>127.10031211800001</v>
          </cell>
          <cell r="O246">
            <v>378.16650892800004</v>
          </cell>
          <cell r="P246">
            <v>696.61929536550008</v>
          </cell>
          <cell r="Q246">
            <v>799.85019862800004</v>
          </cell>
          <cell r="R246">
            <v>824.25841219800009</v>
          </cell>
          <cell r="T246">
            <v>1243</v>
          </cell>
          <cell r="U246">
            <v>0.48299999999999998</v>
          </cell>
          <cell r="V246">
            <v>0.48299999999999993</v>
          </cell>
          <cell r="W246">
            <v>0.48299999999999998</v>
          </cell>
          <cell r="X246">
            <v>0.48299999999999998</v>
          </cell>
          <cell r="Y246">
            <v>0.48299999999999993</v>
          </cell>
          <cell r="Z246">
            <v>0.48299999999999998</v>
          </cell>
          <cell r="AA246">
            <v>0.48288428679716633</v>
          </cell>
          <cell r="AB246">
            <v>0.48289103495816643</v>
          </cell>
          <cell r="AC246">
            <v>0.48120077038380438</v>
          </cell>
          <cell r="AD246">
            <v>0.47989817049175693</v>
          </cell>
          <cell r="AE246">
            <v>0.48013700701308487</v>
          </cell>
          <cell r="AF246">
            <v>0.24423611178609494</v>
          </cell>
          <cell r="AG246">
            <v>0.23280337770321285</v>
          </cell>
          <cell r="AH246">
            <v>0.22509737705232358</v>
          </cell>
        </row>
        <row r="247">
          <cell r="A247">
            <v>1241</v>
          </cell>
          <cell r="B247" t="str">
            <v>SANGANO</v>
          </cell>
          <cell r="E247">
            <v>23.81</v>
          </cell>
          <cell r="F247">
            <v>20.36</v>
          </cell>
          <cell r="G247">
            <v>36.78</v>
          </cell>
          <cell r="H247">
            <v>113.705</v>
          </cell>
          <cell r="I247">
            <v>100.375</v>
          </cell>
          <cell r="J247">
            <v>52.900000000000006</v>
          </cell>
          <cell r="K247">
            <v>0</v>
          </cell>
          <cell r="L247">
            <v>0</v>
          </cell>
          <cell r="M247">
            <v>28.572250004999997</v>
          </cell>
          <cell r="N247">
            <v>53.004463784999999</v>
          </cell>
          <cell r="O247">
            <v>97.140849975000009</v>
          </cell>
          <cell r="P247">
            <v>233.58804387750001</v>
          </cell>
          <cell r="Q247">
            <v>354.03909781499999</v>
          </cell>
          <cell r="R247">
            <v>417.51965326499999</v>
          </cell>
          <cell r="T247">
            <v>1244</v>
          </cell>
          <cell r="U247">
            <v>0.48300000000000004</v>
          </cell>
          <cell r="V247">
            <v>0.48299999999999998</v>
          </cell>
          <cell r="W247">
            <v>0.48299999999999998</v>
          </cell>
          <cell r="X247">
            <v>0.48299999999999998</v>
          </cell>
          <cell r="Y247">
            <v>0.48300000000000004</v>
          </cell>
          <cell r="Z247">
            <v>0.48299999999999998</v>
          </cell>
          <cell r="AA247">
            <v>0.48300000000000004</v>
          </cell>
          <cell r="AB247">
            <v>0.48299999999999998</v>
          </cell>
          <cell r="AC247">
            <v>0.47950245802693942</v>
          </cell>
          <cell r="AD247">
            <v>0.47836227391533315</v>
          </cell>
          <cell r="AE247">
            <v>0.47604010202592845</v>
          </cell>
          <cell r="AF247">
            <v>0.34920031575209604</v>
          </cell>
          <cell r="AG247">
            <v>0.29232965154914642</v>
          </cell>
          <cell r="AH247">
            <v>0.3010162798328479</v>
          </cell>
        </row>
        <row r="248">
          <cell r="A248">
            <v>1255</v>
          </cell>
          <cell r="B248" t="str">
            <v>SANT'AMBROGIO DI TORINO</v>
          </cell>
          <cell r="E248">
            <v>8.32</v>
          </cell>
          <cell r="F248">
            <v>12.75</v>
          </cell>
          <cell r="G248">
            <v>150.38899999999998</v>
          </cell>
          <cell r="H248">
            <v>54.27</v>
          </cell>
          <cell r="I248">
            <v>121.67</v>
          </cell>
          <cell r="J248">
            <v>27.495000000000001</v>
          </cell>
          <cell r="K248">
            <v>0</v>
          </cell>
          <cell r="L248">
            <v>0</v>
          </cell>
          <cell r="M248">
            <v>9.984087360000002</v>
          </cell>
          <cell r="N248">
            <v>25.284221235000004</v>
          </cell>
          <cell r="O248">
            <v>205.7526003195</v>
          </cell>
          <cell r="P248">
            <v>270.87717015449999</v>
          </cell>
          <cell r="Q248">
            <v>416.8824476895</v>
          </cell>
          <cell r="R248">
            <v>449.87673638699999</v>
          </cell>
          <cell r="T248">
            <v>1245</v>
          </cell>
          <cell r="U248">
            <v>0.48299999999999998</v>
          </cell>
          <cell r="V248">
            <v>0.48299999999999998</v>
          </cell>
          <cell r="W248">
            <v>0.48299999999999998</v>
          </cell>
          <cell r="X248">
            <v>0.48299999999999993</v>
          </cell>
          <cell r="Y248">
            <v>0.48300000000000004</v>
          </cell>
          <cell r="Z248">
            <v>0.48299999999999998</v>
          </cell>
          <cell r="AA248">
            <v>0.48299999999999998</v>
          </cell>
          <cell r="AB248">
            <v>0.48204613565375998</v>
          </cell>
          <cell r="AC248">
            <v>0.48207783188911413</v>
          </cell>
          <cell r="AD248">
            <v>0.48022971464661274</v>
          </cell>
          <cell r="AE248">
            <v>0.2790781824038962</v>
          </cell>
          <cell r="AF248">
            <v>0.27339243323754925</v>
          </cell>
          <cell r="AG248">
            <v>0.25238665415651845</v>
          </cell>
          <cell r="AH248">
            <v>0.22063837474064252</v>
          </cell>
        </row>
        <row r="249">
          <cell r="A249">
            <v>1256</v>
          </cell>
          <cell r="B249" t="str">
            <v>SANT'ANTONINO DI SUSA</v>
          </cell>
          <cell r="G249">
            <v>30.96</v>
          </cell>
          <cell r="H249">
            <v>80.070000000000007</v>
          </cell>
          <cell r="I249">
            <v>327.47999999999996</v>
          </cell>
          <cell r="J249">
            <v>35.319999999999993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37.152325080000004</v>
          </cell>
          <cell r="P249">
            <v>133.237165815</v>
          </cell>
          <cell r="Q249">
            <v>526.21660435499996</v>
          </cell>
          <cell r="R249">
            <v>568.60097521499995</v>
          </cell>
          <cell r="T249">
            <v>1246</v>
          </cell>
          <cell r="U249">
            <v>0.48299999999999993</v>
          </cell>
          <cell r="V249">
            <v>0.48300000000000004</v>
          </cell>
          <cell r="W249">
            <v>0.48299999999999998</v>
          </cell>
          <cell r="X249">
            <v>0.48299999999999998</v>
          </cell>
          <cell r="Y249">
            <v>0.48299999999999998</v>
          </cell>
          <cell r="Z249">
            <v>0.48299999999999998</v>
          </cell>
          <cell r="AA249">
            <v>0.48299999999999998</v>
          </cell>
          <cell r="AB249">
            <v>0.48280690558417538</v>
          </cell>
          <cell r="AC249">
            <v>0.48156352681684733</v>
          </cell>
          <cell r="AD249">
            <v>0.48032133506948377</v>
          </cell>
          <cell r="AE249">
            <v>0.47556465883692806</v>
          </cell>
          <cell r="AF249">
            <v>0.4670059092699051</v>
          </cell>
          <cell r="AG249">
            <v>0.46220360000995842</v>
          </cell>
          <cell r="AH249">
            <v>0.4577018224236436</v>
          </cell>
        </row>
        <row r="250">
          <cell r="A250">
            <v>1257</v>
          </cell>
          <cell r="B250" t="str">
            <v>SANTENA</v>
          </cell>
          <cell r="D250">
            <v>9.06</v>
          </cell>
          <cell r="E250">
            <v>33.879999999999995</v>
          </cell>
          <cell r="F250">
            <v>265.57000000000005</v>
          </cell>
          <cell r="G250">
            <v>129.64000000000001</v>
          </cell>
          <cell r="H250">
            <v>626.85800000000006</v>
          </cell>
          <cell r="I250">
            <v>267.51</v>
          </cell>
          <cell r="J250">
            <v>80.998999999999995</v>
          </cell>
          <cell r="K250">
            <v>0</v>
          </cell>
          <cell r="L250">
            <v>10.87209513</v>
          </cell>
          <cell r="M250">
            <v>51.52845087</v>
          </cell>
          <cell r="N250">
            <v>370.21523935500011</v>
          </cell>
          <cell r="O250">
            <v>525.78460057500013</v>
          </cell>
          <cell r="P250">
            <v>1278.0207825840002</v>
          </cell>
          <cell r="Q250">
            <v>1599.0355914390002</v>
          </cell>
          <cell r="R250">
            <v>1696.2352419285003</v>
          </cell>
          <cell r="T250">
            <v>1247</v>
          </cell>
          <cell r="U250">
            <v>0.48299999999999998</v>
          </cell>
          <cell r="V250">
            <v>0.48299999999999998</v>
          </cell>
          <cell r="W250">
            <v>0.48299999999999998</v>
          </cell>
          <cell r="X250">
            <v>0.48299999999999998</v>
          </cell>
          <cell r="Y250">
            <v>0.48299999999999998</v>
          </cell>
          <cell r="Z250">
            <v>0.48299999999999998</v>
          </cell>
          <cell r="AA250">
            <v>0.48299999999999998</v>
          </cell>
          <cell r="AB250">
            <v>0.48299999999999998</v>
          </cell>
          <cell r="AC250">
            <v>0.48299999999999998</v>
          </cell>
          <cell r="AD250">
            <v>0.48300000000000004</v>
          </cell>
          <cell r="AE250">
            <v>0.47787791591169521</v>
          </cell>
          <cell r="AF250">
            <v>0.46646894422816443</v>
          </cell>
          <cell r="AG250">
            <v>0.46008040821352325</v>
          </cell>
          <cell r="AH250">
            <v>0.45270737179777265</v>
          </cell>
        </row>
        <row r="251">
          <cell r="A251">
            <v>1258</v>
          </cell>
          <cell r="B251" t="str">
            <v>SAUZE DI CESANA</v>
          </cell>
          <cell r="H251">
            <v>2.8000000000000003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3.3600294000000002</v>
          </cell>
          <cell r="Q251">
            <v>3.3600294000000002</v>
          </cell>
          <cell r="R251">
            <v>3.3600294000000002</v>
          </cell>
          <cell r="T251">
            <v>1248</v>
          </cell>
          <cell r="U251">
            <v>0.48299999999999993</v>
          </cell>
          <cell r="V251">
            <v>0.48299999999999998</v>
          </cell>
          <cell r="W251">
            <v>0.48299999999999998</v>
          </cell>
          <cell r="X251">
            <v>0.48299999999999998</v>
          </cell>
          <cell r="Y251">
            <v>0.48299999999999998</v>
          </cell>
          <cell r="Z251">
            <v>0.48299999999999993</v>
          </cell>
          <cell r="AA251">
            <v>0.48292877294511249</v>
          </cell>
          <cell r="AB251">
            <v>0.48288756838129476</v>
          </cell>
          <cell r="AC251">
            <v>0.48211775259077799</v>
          </cell>
          <cell r="AD251">
            <v>0.48085688725165271</v>
          </cell>
          <cell r="AE251">
            <v>0.47953732603125615</v>
          </cell>
          <cell r="AF251">
            <v>0.47164324846965278</v>
          </cell>
          <cell r="AG251">
            <v>0.46923668686057196</v>
          </cell>
          <cell r="AH251">
            <v>0.46981241626350217</v>
          </cell>
        </row>
        <row r="252">
          <cell r="A252">
            <v>1259</v>
          </cell>
          <cell r="B252" t="str">
            <v>SAUZE D'OULX</v>
          </cell>
          <cell r="G252">
            <v>2.9260000000000002</v>
          </cell>
          <cell r="H252">
            <v>3.29</v>
          </cell>
          <cell r="I252">
            <v>15.275</v>
          </cell>
          <cell r="J252">
            <v>2.88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3.5112307230000002</v>
          </cell>
          <cell r="P252">
            <v>7.4592652680000002</v>
          </cell>
          <cell r="Q252">
            <v>25.789425655500001</v>
          </cell>
          <cell r="R252">
            <v>29.245455895500001</v>
          </cell>
          <cell r="T252">
            <v>1249</v>
          </cell>
          <cell r="U252">
            <v>0.48299999999999998</v>
          </cell>
          <cell r="V252">
            <v>0.48299999999999998</v>
          </cell>
          <cell r="W252">
            <v>0.48300000000000004</v>
          </cell>
          <cell r="X252">
            <v>0.48299999999999993</v>
          </cell>
          <cell r="Y252">
            <v>0.48299999999999998</v>
          </cell>
          <cell r="Z252">
            <v>0.48299999999999998</v>
          </cell>
          <cell r="AA252">
            <v>0.48300000000000004</v>
          </cell>
          <cell r="AB252">
            <v>0.4827816130349678</v>
          </cell>
          <cell r="AC252">
            <v>0.48209491034667151</v>
          </cell>
          <cell r="AD252">
            <v>0.48182481966437157</v>
          </cell>
          <cell r="AE252">
            <v>0.48089231217744088</v>
          </cell>
          <cell r="AF252">
            <v>0.4726044215948208</v>
          </cell>
          <cell r="AG252">
            <v>0.47144201525855656</v>
          </cell>
          <cell r="AH252">
            <v>0.45915920059006637</v>
          </cell>
        </row>
        <row r="253">
          <cell r="A253">
            <v>1260</v>
          </cell>
          <cell r="B253" t="str">
            <v>SCALENGHE</v>
          </cell>
          <cell r="E253">
            <v>55.800000000000004</v>
          </cell>
          <cell r="F253">
            <v>5.68</v>
          </cell>
          <cell r="G253">
            <v>294.77000000000004</v>
          </cell>
          <cell r="H253">
            <v>963.71999999999991</v>
          </cell>
          <cell r="I253">
            <v>1356.3000000000002</v>
          </cell>
          <cell r="J253">
            <v>85.955999999999989</v>
          </cell>
          <cell r="K253">
            <v>0</v>
          </cell>
          <cell r="L253">
            <v>0</v>
          </cell>
          <cell r="M253">
            <v>66.960585900000012</v>
          </cell>
          <cell r="N253">
            <v>73.776645540000018</v>
          </cell>
          <cell r="O253">
            <v>427.50374062500003</v>
          </cell>
          <cell r="P253">
            <v>1583.9778596850001</v>
          </cell>
          <cell r="Q253">
            <v>3211.5521008350001</v>
          </cell>
          <cell r="R253">
            <v>3314.700203373</v>
          </cell>
          <cell r="T253">
            <v>1250</v>
          </cell>
          <cell r="U253">
            <v>0.48299999999999998</v>
          </cell>
          <cell r="V253">
            <v>0.48299999999999998</v>
          </cell>
          <cell r="W253">
            <v>0.48299999999999998</v>
          </cell>
          <cell r="X253">
            <v>0.48299999999999998</v>
          </cell>
          <cell r="Y253">
            <v>0.48299999999999993</v>
          </cell>
          <cell r="Z253">
            <v>0.48299999999999998</v>
          </cell>
          <cell r="AA253">
            <v>0.48299999999999998</v>
          </cell>
          <cell r="AB253">
            <v>0.48236679898548573</v>
          </cell>
          <cell r="AC253">
            <v>0.47821218998064058</v>
          </cell>
          <cell r="AD253">
            <v>0.47477573179140414</v>
          </cell>
          <cell r="AE253">
            <v>0.46750840519314063</v>
          </cell>
          <cell r="AF253">
            <v>0.44288540762557871</v>
          </cell>
          <cell r="AG253">
            <v>0.42896976798503994</v>
          </cell>
          <cell r="AH253">
            <v>0.42652014038400282</v>
          </cell>
        </row>
        <row r="254">
          <cell r="A254">
            <v>1261</v>
          </cell>
          <cell r="B254" t="str">
            <v>SCARMAGNO</v>
          </cell>
          <cell r="E254">
            <v>4.7699999999999996</v>
          </cell>
          <cell r="F254">
            <v>19.78</v>
          </cell>
          <cell r="G254">
            <v>13.95</v>
          </cell>
          <cell r="H254">
            <v>144.48000000000002</v>
          </cell>
          <cell r="I254">
            <v>71.540000000000006</v>
          </cell>
          <cell r="J254">
            <v>22.17</v>
          </cell>
          <cell r="K254">
            <v>0</v>
          </cell>
          <cell r="L254">
            <v>0</v>
          </cell>
          <cell r="M254">
            <v>5.724050085</v>
          </cell>
          <cell r="N254">
            <v>29.460257775000002</v>
          </cell>
          <cell r="O254">
            <v>46.200404250000005</v>
          </cell>
          <cell r="P254">
            <v>219.57792129000001</v>
          </cell>
          <cell r="Q254">
            <v>305.42667246000002</v>
          </cell>
          <cell r="R254">
            <v>332.03090524500004</v>
          </cell>
          <cell r="T254">
            <v>1251</v>
          </cell>
          <cell r="U254">
            <v>0.48299999999999998</v>
          </cell>
          <cell r="V254">
            <v>0.48299999999999998</v>
          </cell>
          <cell r="W254">
            <v>0.48299999999999998</v>
          </cell>
          <cell r="X254">
            <v>0.48299999999999998</v>
          </cell>
          <cell r="Y254">
            <v>0.48299999999999998</v>
          </cell>
          <cell r="Z254">
            <v>0.48299999999999993</v>
          </cell>
          <cell r="AA254">
            <v>0.48299999999999998</v>
          </cell>
          <cell r="AB254">
            <v>0.48299999999999998</v>
          </cell>
          <cell r="AC254">
            <v>0.48299999999999998</v>
          </cell>
          <cell r="AD254">
            <v>0.48299999999999998</v>
          </cell>
          <cell r="AE254">
            <v>0.48081399256580176</v>
          </cell>
          <cell r="AF254">
            <v>0.4811645541475057</v>
          </cell>
          <cell r="AG254">
            <v>0.48107942621557315</v>
          </cell>
          <cell r="AH254">
            <v>0.48109276374069126</v>
          </cell>
        </row>
        <row r="255">
          <cell r="A255">
            <v>1262</v>
          </cell>
          <cell r="B255" t="str">
            <v>SCIOLZE</v>
          </cell>
          <cell r="E255">
            <v>3.2250000000000001</v>
          </cell>
          <cell r="F255">
            <v>4.32</v>
          </cell>
          <cell r="G255">
            <v>48.600000000000009</v>
          </cell>
          <cell r="H255">
            <v>35.375</v>
          </cell>
          <cell r="I255">
            <v>15.86</v>
          </cell>
          <cell r="J255">
            <v>13.218</v>
          </cell>
          <cell r="K255">
            <v>0</v>
          </cell>
          <cell r="L255">
            <v>0</v>
          </cell>
          <cell r="M255">
            <v>3.8700338625000001</v>
          </cell>
          <cell r="N255">
            <v>9.0540792225000004</v>
          </cell>
          <cell r="O255">
            <v>67.374589522500017</v>
          </cell>
          <cell r="P255">
            <v>109.82496096000001</v>
          </cell>
          <cell r="Q255">
            <v>128.85712749000001</v>
          </cell>
          <cell r="R255">
            <v>144.718866279</v>
          </cell>
          <cell r="T255">
            <v>1252</v>
          </cell>
          <cell r="U255">
            <v>0.48300000000000004</v>
          </cell>
          <cell r="V255">
            <v>0.48299999999999998</v>
          </cell>
          <cell r="W255">
            <v>0.48300000000000004</v>
          </cell>
          <cell r="X255">
            <v>0.48299999999999998</v>
          </cell>
          <cell r="Y255">
            <v>0.48299999999999998</v>
          </cell>
          <cell r="Z255">
            <v>0.48299999999999998</v>
          </cell>
          <cell r="AA255">
            <v>0.48254807536580735</v>
          </cell>
          <cell r="AB255">
            <v>0.48252065856155818</v>
          </cell>
          <cell r="AC255">
            <v>0.4815950764426461</v>
          </cell>
          <cell r="AD255">
            <v>0.47647871879424558</v>
          </cell>
          <cell r="AE255">
            <v>0.46011451806911569</v>
          </cell>
          <cell r="AF255">
            <v>0.38633474097755444</v>
          </cell>
          <cell r="AG255">
            <v>0.31174861523291914</v>
          </cell>
          <cell r="AH255">
            <v>0.30564421842035711</v>
          </cell>
        </row>
        <row r="256">
          <cell r="A256">
            <v>1263</v>
          </cell>
          <cell r="B256" t="str">
            <v>SESTRIERE</v>
          </cell>
          <cell r="G256">
            <v>2.9</v>
          </cell>
          <cell r="J256">
            <v>9.870000000000001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3.4800304500000001</v>
          </cell>
          <cell r="P256">
            <v>3.4800304500000001</v>
          </cell>
          <cell r="Q256">
            <v>3.4800304500000001</v>
          </cell>
          <cell r="R256">
            <v>15.324134085000001</v>
          </cell>
          <cell r="T256">
            <v>1253</v>
          </cell>
          <cell r="U256">
            <v>0.48299999999999998</v>
          </cell>
          <cell r="V256">
            <v>0.48299999999999998</v>
          </cell>
          <cell r="W256">
            <v>0.48299999999999998</v>
          </cell>
          <cell r="X256">
            <v>0.48300000000000004</v>
          </cell>
          <cell r="Y256">
            <v>0.48299999999999998</v>
          </cell>
          <cell r="Z256">
            <v>0.48299999999999998</v>
          </cell>
          <cell r="AA256">
            <v>0.48299999999999998</v>
          </cell>
          <cell r="AB256">
            <v>0.48264237677386512</v>
          </cell>
          <cell r="AC256">
            <v>0.48182063957371246</v>
          </cell>
          <cell r="AD256">
            <v>0.47989533460172951</v>
          </cell>
          <cell r="AE256">
            <v>0.47370821116954953</v>
          </cell>
          <cell r="AF256">
            <v>0.32975183294888161</v>
          </cell>
          <cell r="AG256">
            <v>0.30635574867739984</v>
          </cell>
          <cell r="AH256">
            <v>0.30165230785600672</v>
          </cell>
        </row>
        <row r="257">
          <cell r="A257">
            <v>1264</v>
          </cell>
          <cell r="B257" t="str">
            <v>SETTIMO ROTTARO</v>
          </cell>
          <cell r="E257">
            <v>26.44</v>
          </cell>
          <cell r="G257">
            <v>18.79</v>
          </cell>
          <cell r="H257">
            <v>12.912000000000001</v>
          </cell>
          <cell r="I257">
            <v>14.16</v>
          </cell>
          <cell r="K257">
            <v>0</v>
          </cell>
          <cell r="L257">
            <v>0</v>
          </cell>
          <cell r="M257">
            <v>31.72827762</v>
          </cell>
          <cell r="N257">
            <v>31.72827762</v>
          </cell>
          <cell r="O257">
            <v>54.276474914999994</v>
          </cell>
          <cell r="P257">
            <v>69.771010490999998</v>
          </cell>
          <cell r="Q257">
            <v>86.763159170999998</v>
          </cell>
          <cell r="R257">
            <v>86.763159170999998</v>
          </cell>
          <cell r="T257">
            <v>1254</v>
          </cell>
          <cell r="U257">
            <v>0.48299999999999998</v>
          </cell>
          <cell r="V257">
            <v>0.48299999999999998</v>
          </cell>
          <cell r="W257">
            <v>0.48299999999999993</v>
          </cell>
          <cell r="X257">
            <v>0.48299999999999998</v>
          </cell>
          <cell r="Y257">
            <v>0.48299999999999998</v>
          </cell>
          <cell r="Z257">
            <v>0.48299999999999998</v>
          </cell>
          <cell r="AA257">
            <v>0.48300000000000004</v>
          </cell>
          <cell r="AB257">
            <v>0.48128661965357722</v>
          </cell>
          <cell r="AC257">
            <v>0.48000255469456843</v>
          </cell>
          <cell r="AD257">
            <v>0.47726566501385492</v>
          </cell>
          <cell r="AE257">
            <v>0.46699159118220318</v>
          </cell>
          <cell r="AF257">
            <v>0.45290684433873762</v>
          </cell>
          <cell r="AG257">
            <v>0.44859872317998167</v>
          </cell>
          <cell r="AH257">
            <v>0.44047359456842555</v>
          </cell>
        </row>
        <row r="258">
          <cell r="A258">
            <v>1265</v>
          </cell>
          <cell r="B258" t="str">
            <v>SETTIMO TORINESE</v>
          </cell>
          <cell r="D258">
            <v>6.33</v>
          </cell>
          <cell r="E258">
            <v>58.960000000000008</v>
          </cell>
          <cell r="F258">
            <v>460.92000000000007</v>
          </cell>
          <cell r="G258">
            <v>420.00699999999995</v>
          </cell>
          <cell r="H258">
            <v>5948.9280000000008</v>
          </cell>
          <cell r="I258">
            <v>2795.8069999999993</v>
          </cell>
          <cell r="J258">
            <v>521.12699999999995</v>
          </cell>
          <cell r="K258">
            <v>0</v>
          </cell>
          <cell r="L258">
            <v>7.5960664649999998</v>
          </cell>
          <cell r="M258">
            <v>78.348685544999995</v>
          </cell>
          <cell r="N258">
            <v>631.45752520500002</v>
          </cell>
          <cell r="O258">
            <v>1135.4703352785</v>
          </cell>
          <cell r="P258">
            <v>8274.2463990225006</v>
          </cell>
          <cell r="Q258">
            <v>11629.244154996</v>
          </cell>
          <cell r="R258">
            <v>12254.6020268295</v>
          </cell>
          <cell r="T258">
            <v>1255</v>
          </cell>
          <cell r="U258">
            <v>0.48299999999999998</v>
          </cell>
          <cell r="V258">
            <v>0.48299999999999993</v>
          </cell>
          <cell r="W258">
            <v>0.48299999999999998</v>
          </cell>
          <cell r="X258">
            <v>0.48299999999999998</v>
          </cell>
          <cell r="Y258">
            <v>0.48299999999999998</v>
          </cell>
          <cell r="Z258">
            <v>0.48300000000000004</v>
          </cell>
          <cell r="AA258">
            <v>0.48299999999999998</v>
          </cell>
          <cell r="AB258">
            <v>0.48299999999999998</v>
          </cell>
          <cell r="AC258">
            <v>0.48278119353487259</v>
          </cell>
          <cell r="AD258">
            <v>0.482410535967707</v>
          </cell>
          <cell r="AE258">
            <v>0.47815721850608128</v>
          </cell>
          <cell r="AF258">
            <v>0.47697693977170452</v>
          </cell>
          <cell r="AG258">
            <v>0.4733692955841538</v>
          </cell>
          <cell r="AH258">
            <v>0.47068771387445207</v>
          </cell>
        </row>
        <row r="259">
          <cell r="A259">
            <v>1266</v>
          </cell>
          <cell r="B259" t="str">
            <v>SETTIMO VITTONE</v>
          </cell>
          <cell r="D259">
            <v>3.3000000000000003</v>
          </cell>
          <cell r="E259">
            <v>3.85</v>
          </cell>
          <cell r="G259">
            <v>22.672999999999998</v>
          </cell>
          <cell r="H259">
            <v>64.567999999999998</v>
          </cell>
          <cell r="I259">
            <v>152.51000000000002</v>
          </cell>
          <cell r="J259">
            <v>13.08</v>
          </cell>
          <cell r="K259">
            <v>0</v>
          </cell>
          <cell r="L259">
            <v>3.9600346499999999</v>
          </cell>
          <cell r="M259">
            <v>8.5800750749999999</v>
          </cell>
          <cell r="N259">
            <v>8.5800750749999999</v>
          </cell>
          <cell r="O259">
            <v>35.787913141499999</v>
          </cell>
          <cell r="P259">
            <v>113.27019110549999</v>
          </cell>
          <cell r="Q259">
            <v>296.28379246050002</v>
          </cell>
          <cell r="R259">
            <v>311.97992980050003</v>
          </cell>
          <cell r="T259">
            <v>1256</v>
          </cell>
          <cell r="U259">
            <v>0.48299999999999998</v>
          </cell>
          <cell r="V259">
            <v>0.48299999999999998</v>
          </cell>
          <cell r="W259">
            <v>0.48299999999999998</v>
          </cell>
          <cell r="X259">
            <v>0.48299999999999998</v>
          </cell>
          <cell r="Y259">
            <v>0.48299999999999998</v>
          </cell>
          <cell r="Z259">
            <v>0.48299999999999998</v>
          </cell>
          <cell r="AA259">
            <v>0.48299999999999998</v>
          </cell>
          <cell r="AB259">
            <v>0.48299999999999998</v>
          </cell>
          <cell r="AC259">
            <v>0.48299999999999993</v>
          </cell>
          <cell r="AD259">
            <v>0.48299999999999998</v>
          </cell>
          <cell r="AE259">
            <v>0.48197621522130396</v>
          </cell>
          <cell r="AF259">
            <v>0.47954105702212974</v>
          </cell>
          <cell r="AG259">
            <v>0.46966301411601374</v>
          </cell>
          <cell r="AH259">
            <v>0.46943824105547471</v>
          </cell>
        </row>
        <row r="260">
          <cell r="A260">
            <v>1267</v>
          </cell>
          <cell r="B260" t="str">
            <v>SPARONE</v>
          </cell>
          <cell r="H260">
            <v>264.01</v>
          </cell>
          <cell r="I260">
            <v>401.06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316.81477210499997</v>
          </cell>
          <cell r="Q260">
            <v>798.09098323500007</v>
          </cell>
          <cell r="R260">
            <v>798.09098323500007</v>
          </cell>
          <cell r="T260">
            <v>1257</v>
          </cell>
          <cell r="U260">
            <v>0.48299999999999998</v>
          </cell>
          <cell r="V260">
            <v>0.48299999999999993</v>
          </cell>
          <cell r="W260">
            <v>0.48299999999999998</v>
          </cell>
          <cell r="X260">
            <v>0.48299999999999998</v>
          </cell>
          <cell r="Y260">
            <v>0.48299999999999998</v>
          </cell>
          <cell r="Z260">
            <v>0.48300000000000004</v>
          </cell>
          <cell r="AA260">
            <v>0.48299999999999998</v>
          </cell>
          <cell r="AB260">
            <v>0.48291921321290765</v>
          </cell>
          <cell r="AC260">
            <v>0.48259246968031694</v>
          </cell>
          <cell r="AD260">
            <v>0.47991259777743966</v>
          </cell>
          <cell r="AE260">
            <v>0.47862799950229823</v>
          </cell>
          <cell r="AF260">
            <v>0.47198757561981958</v>
          </cell>
          <cell r="AG260">
            <v>0.46932190919444305</v>
          </cell>
          <cell r="AH260">
            <v>0.46766081131035131</v>
          </cell>
        </row>
        <row r="261">
          <cell r="A261">
            <v>1268</v>
          </cell>
          <cell r="B261" t="str">
            <v>STRAMBINELLO</v>
          </cell>
          <cell r="E261">
            <v>2.88</v>
          </cell>
          <cell r="F261">
            <v>2.94</v>
          </cell>
          <cell r="G261">
            <v>2.88</v>
          </cell>
          <cell r="H261">
            <v>5.22</v>
          </cell>
          <cell r="I261">
            <v>8.86</v>
          </cell>
          <cell r="J261">
            <v>28.42</v>
          </cell>
          <cell r="K261">
            <v>0</v>
          </cell>
          <cell r="L261">
            <v>0</v>
          </cell>
          <cell r="M261">
            <v>3.45603024</v>
          </cell>
          <cell r="N261">
            <v>6.984061109999999</v>
          </cell>
          <cell r="O261">
            <v>10.440091349999999</v>
          </cell>
          <cell r="P261">
            <v>16.704146160000001</v>
          </cell>
          <cell r="Q261">
            <v>27.336239190000001</v>
          </cell>
          <cell r="R261">
            <v>61.440537600000006</v>
          </cell>
          <cell r="T261">
            <v>1258</v>
          </cell>
          <cell r="U261">
            <v>0.48300000000000004</v>
          </cell>
          <cell r="V261">
            <v>0.48299999999999998</v>
          </cell>
          <cell r="W261">
            <v>0.48299999999999998</v>
          </cell>
          <cell r="X261">
            <v>0.48299999999999998</v>
          </cell>
          <cell r="Y261">
            <v>0.48299999999999998</v>
          </cell>
          <cell r="Z261">
            <v>0.48299999999999993</v>
          </cell>
          <cell r="AA261">
            <v>0.48299999999999993</v>
          </cell>
          <cell r="AB261">
            <v>0.48299999999999998</v>
          </cell>
          <cell r="AC261">
            <v>0.48300000000000004</v>
          </cell>
          <cell r="AD261">
            <v>0.48299999999999998</v>
          </cell>
          <cell r="AE261">
            <v>0.48299999999999998</v>
          </cell>
          <cell r="AF261">
            <v>0.48239073115143555</v>
          </cell>
          <cell r="AG261">
            <v>0.48239443907327845</v>
          </cell>
          <cell r="AH261">
            <v>0.48237695106109507</v>
          </cell>
        </row>
        <row r="262">
          <cell r="A262">
            <v>1269</v>
          </cell>
          <cell r="B262" t="str">
            <v>STRAMBINO</v>
          </cell>
          <cell r="E262">
            <v>14.63</v>
          </cell>
          <cell r="F262">
            <v>93.2</v>
          </cell>
          <cell r="G262">
            <v>38.22</v>
          </cell>
          <cell r="H262">
            <v>3545.3299999999995</v>
          </cell>
          <cell r="I262">
            <v>100.795</v>
          </cell>
          <cell r="J262">
            <v>111.867</v>
          </cell>
          <cell r="K262">
            <v>0</v>
          </cell>
          <cell r="L262">
            <v>0</v>
          </cell>
          <cell r="M262">
            <v>17.556153615000003</v>
          </cell>
          <cell r="N262">
            <v>129.397132215</v>
          </cell>
          <cell r="O262">
            <v>175.261533525</v>
          </cell>
          <cell r="P262">
            <v>4429.6947594899993</v>
          </cell>
          <cell r="Q262">
            <v>4550.6498178374995</v>
          </cell>
          <cell r="R262">
            <v>4684.8913924409999</v>
          </cell>
          <cell r="T262">
            <v>1259</v>
          </cell>
          <cell r="U262">
            <v>0.48299999999999998</v>
          </cell>
          <cell r="V262">
            <v>0.48299999999999998</v>
          </cell>
          <cell r="W262">
            <v>0.48299999999999998</v>
          </cell>
          <cell r="X262">
            <v>0.48299999999999998</v>
          </cell>
          <cell r="Y262">
            <v>0.48299999999999993</v>
          </cell>
          <cell r="Z262">
            <v>0.48300000000000004</v>
          </cell>
          <cell r="AA262">
            <v>0.48299999999999998</v>
          </cell>
          <cell r="AB262">
            <v>0.48299999999999998</v>
          </cell>
          <cell r="AC262">
            <v>0.48299999999999998</v>
          </cell>
          <cell r="AD262">
            <v>0.48299999999999998</v>
          </cell>
          <cell r="AE262">
            <v>0.48286651071974479</v>
          </cell>
          <cell r="AF262">
            <v>0.4827286913436406</v>
          </cell>
          <cell r="AG262">
            <v>0.48207334688874326</v>
          </cell>
          <cell r="AH262">
            <v>0.48193560860769613</v>
          </cell>
        </row>
        <row r="263">
          <cell r="A263">
            <v>1270</v>
          </cell>
          <cell r="B263" t="str">
            <v>SUSA</v>
          </cell>
          <cell r="E263">
            <v>17.850000000000001</v>
          </cell>
          <cell r="F263">
            <v>13.190000000000001</v>
          </cell>
          <cell r="G263">
            <v>45.495000000000005</v>
          </cell>
          <cell r="H263">
            <v>183.81499999999997</v>
          </cell>
          <cell r="I263">
            <v>270.33</v>
          </cell>
          <cell r="J263">
            <v>24.64</v>
          </cell>
          <cell r="K263">
            <v>0</v>
          </cell>
          <cell r="L263">
            <v>0</v>
          </cell>
          <cell r="M263">
            <v>21.420187425000005</v>
          </cell>
          <cell r="N263">
            <v>37.248325920000006</v>
          </cell>
          <cell r="O263">
            <v>91.84280361750001</v>
          </cell>
          <cell r="P263">
            <v>312.42273367500002</v>
          </cell>
          <cell r="Q263">
            <v>636.82157213999994</v>
          </cell>
          <cell r="R263">
            <v>666.38983085999996</v>
          </cell>
          <cell r="T263">
            <v>1260</v>
          </cell>
          <cell r="U263">
            <v>0.48299999999999993</v>
          </cell>
          <cell r="V263">
            <v>0.48300000000000004</v>
          </cell>
          <cell r="W263">
            <v>0.48300000000000004</v>
          </cell>
          <cell r="X263">
            <v>0.48299999999999998</v>
          </cell>
          <cell r="Y263">
            <v>0.48299999999999993</v>
          </cell>
          <cell r="Z263">
            <v>0.48299999999999998</v>
          </cell>
          <cell r="AA263">
            <v>0.48299999999999998</v>
          </cell>
          <cell r="AB263">
            <v>0.48299999999999998</v>
          </cell>
          <cell r="AC263">
            <v>0.48189074189635817</v>
          </cell>
          <cell r="AD263">
            <v>0.48171337942983117</v>
          </cell>
          <cell r="AE263">
            <v>0.47530507280245515</v>
          </cell>
          <cell r="AF263">
            <v>0.45418620227865147</v>
          </cell>
          <cell r="AG263">
            <v>0.42602561024667618</v>
          </cell>
          <cell r="AH263">
            <v>0.42118279772154565</v>
          </cell>
        </row>
        <row r="264">
          <cell r="A264">
            <v>1271</v>
          </cell>
          <cell r="B264" t="str">
            <v>TAVAGNASCO</v>
          </cell>
          <cell r="F264">
            <v>17.73</v>
          </cell>
          <cell r="G264">
            <v>5.98</v>
          </cell>
          <cell r="H264">
            <v>4.05</v>
          </cell>
          <cell r="I264">
            <v>21.18</v>
          </cell>
          <cell r="K264">
            <v>0</v>
          </cell>
          <cell r="L264">
            <v>0</v>
          </cell>
          <cell r="M264">
            <v>0</v>
          </cell>
          <cell r="N264">
            <v>21.276186164999999</v>
          </cell>
          <cell r="O264">
            <v>28.452248954999998</v>
          </cell>
          <cell r="P264">
            <v>33.312291479999999</v>
          </cell>
          <cell r="Q264">
            <v>58.72851387</v>
          </cell>
          <cell r="R264">
            <v>58.72851387</v>
          </cell>
          <cell r="T264">
            <v>1261</v>
          </cell>
          <cell r="U264">
            <v>0.48299999999999998</v>
          </cell>
          <cell r="V264">
            <v>0.48299999999999998</v>
          </cell>
          <cell r="W264">
            <v>0.48299999999999998</v>
          </cell>
          <cell r="X264">
            <v>0.48299999999999998</v>
          </cell>
          <cell r="Y264">
            <v>0.48299999999999998</v>
          </cell>
          <cell r="Z264">
            <v>0.48299999999999998</v>
          </cell>
          <cell r="AA264">
            <v>0.48299999999999998</v>
          </cell>
          <cell r="AB264">
            <v>0.48300000000000004</v>
          </cell>
          <cell r="AC264">
            <v>0.48275118996134675</v>
          </cell>
          <cell r="AD264">
            <v>0.4816876762622857</v>
          </cell>
          <cell r="AE264">
            <v>0.48099970551049664</v>
          </cell>
          <cell r="AF264">
            <v>0.47340391472445903</v>
          </cell>
          <cell r="AG264">
            <v>0.47145253226404871</v>
          </cell>
          <cell r="AH264">
            <v>0.46496359931537706</v>
          </cell>
        </row>
        <row r="265">
          <cell r="A265">
            <v>1272</v>
          </cell>
          <cell r="B265" t="str">
            <v>TORINO</v>
          </cell>
          <cell r="D265">
            <v>480.52500000000003</v>
          </cell>
          <cell r="E265">
            <v>906.98100000000034</v>
          </cell>
          <cell r="F265">
            <v>586.94000000000017</v>
          </cell>
          <cell r="G265">
            <v>1300.4540000000002</v>
          </cell>
          <cell r="H265">
            <v>6878.9549999999999</v>
          </cell>
          <cell r="I265">
            <v>5261.0580000000018</v>
          </cell>
          <cell r="J265">
            <v>1532.004000000001</v>
          </cell>
          <cell r="K265">
            <v>0</v>
          </cell>
          <cell r="L265">
            <v>576.63504551250003</v>
          </cell>
          <cell r="M265">
            <v>1665.0217688130003</v>
          </cell>
          <cell r="N265">
            <v>2369.3559316830006</v>
          </cell>
          <cell r="O265">
            <v>3929.9143864500011</v>
          </cell>
          <cell r="P265">
            <v>12184.7326154775</v>
          </cell>
          <cell r="Q265">
            <v>18498.057456586503</v>
          </cell>
          <cell r="R265">
            <v>20336.478342628503</v>
          </cell>
          <cell r="T265">
            <v>1262</v>
          </cell>
          <cell r="U265">
            <v>0.48299999999999998</v>
          </cell>
          <cell r="V265">
            <v>0.48299999999999998</v>
          </cell>
          <cell r="W265">
            <v>0.48299999999999998</v>
          </cell>
          <cell r="X265">
            <v>0.48299999999999998</v>
          </cell>
          <cell r="Y265">
            <v>0.48299999999999998</v>
          </cell>
          <cell r="Z265">
            <v>0.48299999999999998</v>
          </cell>
          <cell r="AA265">
            <v>0.48299999999999998</v>
          </cell>
          <cell r="AB265">
            <v>0.48300000000000004</v>
          </cell>
          <cell r="AC265">
            <v>0.4822622959056313</v>
          </cell>
          <cell r="AD265">
            <v>0.48129037618724596</v>
          </cell>
          <cell r="AE265">
            <v>0.47013001915774738</v>
          </cell>
          <cell r="AF265">
            <v>0.46178596700738128</v>
          </cell>
          <cell r="AG265">
            <v>0.4575952549158297</v>
          </cell>
          <cell r="AH265">
            <v>0.45420771114263542</v>
          </cell>
        </row>
        <row r="266">
          <cell r="A266">
            <v>1273</v>
          </cell>
          <cell r="B266" t="str">
            <v>TORRAZZA PIEMONTE</v>
          </cell>
          <cell r="F266">
            <v>7.33</v>
          </cell>
          <cell r="G266">
            <v>50.82</v>
          </cell>
          <cell r="H266">
            <v>8756.5349999999999</v>
          </cell>
          <cell r="I266">
            <v>1050.6100000000001</v>
          </cell>
          <cell r="J266">
            <v>3030.6850000000009</v>
          </cell>
          <cell r="K266">
            <v>0</v>
          </cell>
          <cell r="L266">
            <v>0</v>
          </cell>
          <cell r="M266">
            <v>0</v>
          </cell>
          <cell r="N266">
            <v>8.796076965000001</v>
          </cell>
          <cell r="O266">
            <v>69.780610574999997</v>
          </cell>
          <cell r="P266">
            <v>10577.7145541925</v>
          </cell>
          <cell r="Q266">
            <v>11838.4575855975</v>
          </cell>
          <cell r="R266">
            <v>15475.311407790001</v>
          </cell>
          <cell r="T266">
            <v>1263</v>
          </cell>
          <cell r="U266">
            <v>0.48300000000000004</v>
          </cell>
          <cell r="V266">
            <v>0.48299999999999998</v>
          </cell>
          <cell r="W266">
            <v>0.48299999999999998</v>
          </cell>
          <cell r="X266">
            <v>0.48300000000000004</v>
          </cell>
          <cell r="Y266">
            <v>0.48299999999999993</v>
          </cell>
          <cell r="Z266">
            <v>0.48299999999999998</v>
          </cell>
          <cell r="AA266">
            <v>0.48300000000000004</v>
          </cell>
          <cell r="AB266">
            <v>0.48299999999999998</v>
          </cell>
          <cell r="AC266">
            <v>0.48300000000000004</v>
          </cell>
          <cell r="AD266">
            <v>0.48299999999999993</v>
          </cell>
          <cell r="AE266">
            <v>0.48292285755950665</v>
          </cell>
          <cell r="AF266">
            <v>0.48292072875168401</v>
          </cell>
          <cell r="AG266">
            <v>0.48291899740931471</v>
          </cell>
          <cell r="AH266">
            <v>0.48258309553581036</v>
          </cell>
        </row>
        <row r="267">
          <cell r="A267">
            <v>1274</v>
          </cell>
          <cell r="B267" t="str">
            <v>TORRE CANAVESE</v>
          </cell>
          <cell r="E267">
            <v>2.1</v>
          </cell>
          <cell r="F267">
            <v>2.94</v>
          </cell>
          <cell r="G267">
            <v>12.74</v>
          </cell>
          <cell r="H267">
            <v>292.76</v>
          </cell>
          <cell r="K267">
            <v>0</v>
          </cell>
          <cell r="L267">
            <v>0</v>
          </cell>
          <cell r="M267">
            <v>2.5200220500000001</v>
          </cell>
          <cell r="N267">
            <v>6.0480529199999999</v>
          </cell>
          <cell r="O267">
            <v>21.336186690000002</v>
          </cell>
          <cell r="P267">
            <v>372.65126066999994</v>
          </cell>
          <cell r="Q267">
            <v>372.65126066999994</v>
          </cell>
          <cell r="R267">
            <v>372.65126066999994</v>
          </cell>
          <cell r="T267">
            <v>1264</v>
          </cell>
          <cell r="U267">
            <v>0.48299999999999998</v>
          </cell>
          <cell r="V267">
            <v>0.48299999999999998</v>
          </cell>
          <cell r="W267">
            <v>0.48299999999999998</v>
          </cell>
          <cell r="X267">
            <v>0.48299999999999998</v>
          </cell>
          <cell r="Y267">
            <v>0.48299999999999998</v>
          </cell>
          <cell r="Z267">
            <v>0.48299999999999998</v>
          </cell>
          <cell r="AA267">
            <v>0.48299999999999998</v>
          </cell>
          <cell r="AB267">
            <v>0.48299999999999998</v>
          </cell>
          <cell r="AC267">
            <v>0.4752404808275027</v>
          </cell>
          <cell r="AD267">
            <v>0.47488638352688722</v>
          </cell>
          <cell r="AE267">
            <v>0.4692117271897982</v>
          </cell>
          <cell r="AF267">
            <v>0.46642503922868839</v>
          </cell>
          <cell r="AG267">
            <v>0.46110120935222826</v>
          </cell>
          <cell r="AH267">
            <v>0.46086428873336893</v>
          </cell>
        </row>
        <row r="268">
          <cell r="A268">
            <v>1275</v>
          </cell>
          <cell r="B268" t="str">
            <v>TORRE PELLICE</v>
          </cell>
          <cell r="C268">
            <v>15.120000000000001</v>
          </cell>
          <cell r="D268">
            <v>7.02</v>
          </cell>
          <cell r="E268">
            <v>37.200000000000003</v>
          </cell>
          <cell r="F268">
            <v>13.89</v>
          </cell>
          <cell r="G268">
            <v>24.930000000000003</v>
          </cell>
          <cell r="H268">
            <v>9.6760000000000002</v>
          </cell>
          <cell r="I268">
            <v>59.164999999999992</v>
          </cell>
          <cell r="J268">
            <v>11.8</v>
          </cell>
          <cell r="K268">
            <v>18.144158760000003</v>
          </cell>
          <cell r="L268">
            <v>26.568232470000002</v>
          </cell>
          <cell r="M268">
            <v>71.208623070000002</v>
          </cell>
          <cell r="N268">
            <v>87.876768915</v>
          </cell>
          <cell r="O268">
            <v>117.79303068</v>
          </cell>
          <cell r="P268">
            <v>129.404332278</v>
          </cell>
          <cell r="Q268">
            <v>200.4029535105</v>
          </cell>
          <cell r="R268">
            <v>214.5630774105</v>
          </cell>
          <cell r="T268">
            <v>1265</v>
          </cell>
          <cell r="U268">
            <v>0.48300000000000004</v>
          </cell>
          <cell r="V268">
            <v>0.48299999999999998</v>
          </cell>
          <cell r="W268">
            <v>0.48299999999999998</v>
          </cell>
          <cell r="X268">
            <v>0.48299999999999998</v>
          </cell>
          <cell r="Y268">
            <v>0.48299999999999998</v>
          </cell>
          <cell r="Z268">
            <v>0.48299999999999998</v>
          </cell>
          <cell r="AA268">
            <v>0.48300000000000004</v>
          </cell>
          <cell r="AB268">
            <v>0.48299248328113975</v>
          </cell>
          <cell r="AC268">
            <v>0.48292042051189504</v>
          </cell>
          <cell r="AD268">
            <v>0.48220846259792233</v>
          </cell>
          <cell r="AE268">
            <v>0.48151453026380359</v>
          </cell>
          <cell r="AF268">
            <v>0.47273601642004814</v>
          </cell>
          <cell r="AG268">
            <v>0.46889075440940775</v>
          </cell>
          <cell r="AH268">
            <v>0.46036402867654352</v>
          </cell>
        </row>
        <row r="269">
          <cell r="A269">
            <v>1276</v>
          </cell>
          <cell r="B269" t="str">
            <v>TRANA</v>
          </cell>
          <cell r="E269">
            <v>26.870000000000005</v>
          </cell>
          <cell r="F269">
            <v>23.47</v>
          </cell>
          <cell r="G269">
            <v>58.755000000000003</v>
          </cell>
          <cell r="H269">
            <v>270.7</v>
          </cell>
          <cell r="I269">
            <v>50.400000000000006</v>
          </cell>
          <cell r="J269">
            <v>38.83</v>
          </cell>
          <cell r="K269">
            <v>0</v>
          </cell>
          <cell r="L269">
            <v>0</v>
          </cell>
          <cell r="M269">
            <v>32.244282135000006</v>
          </cell>
          <cell r="N269">
            <v>60.408528570000001</v>
          </cell>
          <cell r="O269">
            <v>130.91514549750002</v>
          </cell>
          <cell r="P269">
            <v>455.75798784750003</v>
          </cell>
          <cell r="Q269">
            <v>516.23851704750007</v>
          </cell>
          <cell r="R269">
            <v>562.83492476250001</v>
          </cell>
          <cell r="T269">
            <v>1266</v>
          </cell>
          <cell r="U269">
            <v>0.48299999999999998</v>
          </cell>
          <cell r="V269">
            <v>0.48299999999999998</v>
          </cell>
          <cell r="W269">
            <v>0.48300000000000004</v>
          </cell>
          <cell r="X269">
            <v>0.48299999999999998</v>
          </cell>
          <cell r="Y269">
            <v>0.48299999999999998</v>
          </cell>
          <cell r="Z269">
            <v>0.48299999999999998</v>
          </cell>
          <cell r="AA269">
            <v>0.48299999999999998</v>
          </cell>
          <cell r="AB269">
            <v>0.48275503371721951</v>
          </cell>
          <cell r="AC269">
            <v>0.48247098388838827</v>
          </cell>
          <cell r="AD269">
            <v>0.48245862317409355</v>
          </cell>
          <cell r="AE269">
            <v>0.48137779308507683</v>
          </cell>
          <cell r="AF269">
            <v>0.47758072687427661</v>
          </cell>
          <cell r="AG269">
            <v>0.46794519057351724</v>
          </cell>
          <cell r="AH269">
            <v>0.46789463010998938</v>
          </cell>
        </row>
        <row r="270">
          <cell r="A270">
            <v>1278</v>
          </cell>
          <cell r="B270" t="str">
            <v>TRAVERSELLA</v>
          </cell>
          <cell r="H270">
            <v>7.82</v>
          </cell>
          <cell r="I270">
            <v>4.8</v>
          </cell>
          <cell r="J270">
            <v>2.88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9.3840821100000014</v>
          </cell>
          <cell r="Q270">
            <v>15.144132510000002</v>
          </cell>
          <cell r="R270">
            <v>18.600162750000003</v>
          </cell>
          <cell r="T270">
            <v>1267</v>
          </cell>
          <cell r="U270">
            <v>0.48299999999999998</v>
          </cell>
          <cell r="V270">
            <v>0.48299999999999998</v>
          </cell>
          <cell r="W270">
            <v>0.48299999999999993</v>
          </cell>
          <cell r="X270">
            <v>0.48299999999999998</v>
          </cell>
          <cell r="Y270">
            <v>0.48299999999999998</v>
          </cell>
          <cell r="Z270">
            <v>0.48299999999999993</v>
          </cell>
          <cell r="AA270">
            <v>0.48299999999999998</v>
          </cell>
          <cell r="AB270">
            <v>0.48299999999999998</v>
          </cell>
          <cell r="AC270">
            <v>0.48299999999999998</v>
          </cell>
          <cell r="AD270">
            <v>0.48299999999999998</v>
          </cell>
          <cell r="AE270">
            <v>0.48299999999999998</v>
          </cell>
          <cell r="AF270">
            <v>0.46216366058394065</v>
          </cell>
          <cell r="AG270">
            <v>0.42904920497415527</v>
          </cell>
          <cell r="AH270">
            <v>0.42751901496078831</v>
          </cell>
        </row>
        <row r="271">
          <cell r="A271">
            <v>1280</v>
          </cell>
          <cell r="B271" t="str">
            <v>TROFARELLO</v>
          </cell>
          <cell r="D271">
            <v>2.8000000000000003</v>
          </cell>
          <cell r="E271">
            <v>31.325000000000003</v>
          </cell>
          <cell r="F271">
            <v>17.11</v>
          </cell>
          <cell r="G271">
            <v>165.43499999999997</v>
          </cell>
          <cell r="H271">
            <v>248.45699999999997</v>
          </cell>
          <cell r="I271">
            <v>1007.97</v>
          </cell>
          <cell r="J271">
            <v>253.77999999999997</v>
          </cell>
          <cell r="K271">
            <v>0</v>
          </cell>
          <cell r="L271">
            <v>3.3600294000000002</v>
          </cell>
          <cell r="M271">
            <v>40.950358312500008</v>
          </cell>
          <cell r="N271">
            <v>61.482537967500008</v>
          </cell>
          <cell r="O271">
            <v>260.00627503499993</v>
          </cell>
          <cell r="P271">
            <v>558.15728383349995</v>
          </cell>
          <cell r="Q271">
            <v>1767.7318675184997</v>
          </cell>
          <cell r="R271">
            <v>2072.2705322084998</v>
          </cell>
          <cell r="T271">
            <v>1268</v>
          </cell>
          <cell r="U271">
            <v>0.48299999999999993</v>
          </cell>
          <cell r="V271">
            <v>0.48300000000000004</v>
          </cell>
          <cell r="W271">
            <v>0.48299999999999998</v>
          </cell>
          <cell r="X271">
            <v>0.48299999999999993</v>
          </cell>
          <cell r="Y271">
            <v>0.48299999999999998</v>
          </cell>
          <cell r="Z271">
            <v>0.48299999999999998</v>
          </cell>
          <cell r="AA271">
            <v>0.48299999999999998</v>
          </cell>
          <cell r="AB271">
            <v>0.48299999999999998</v>
          </cell>
          <cell r="AC271">
            <v>0.4796873268891173</v>
          </cell>
          <cell r="AD271">
            <v>0.47659802792830358</v>
          </cell>
          <cell r="AE271">
            <v>0.47372229211749833</v>
          </cell>
          <cell r="AF271">
            <v>0.46403180542265293</v>
          </cell>
          <cell r="AG271">
            <v>0.45832885718199246</v>
          </cell>
          <cell r="AH271">
            <v>0.40976661271895404</v>
          </cell>
        </row>
        <row r="272">
          <cell r="A272">
            <v>1281</v>
          </cell>
          <cell r="B272" t="str">
            <v>USSEAUX</v>
          </cell>
          <cell r="F272">
            <v>15.120000000000001</v>
          </cell>
          <cell r="K272">
            <v>0</v>
          </cell>
          <cell r="L272">
            <v>0</v>
          </cell>
          <cell r="M272">
            <v>0</v>
          </cell>
          <cell r="N272">
            <v>18.144158760000003</v>
          </cell>
          <cell r="O272">
            <v>18.144158760000003</v>
          </cell>
          <cell r="P272">
            <v>18.144158760000003</v>
          </cell>
          <cell r="Q272">
            <v>18.144158760000003</v>
          </cell>
          <cell r="R272">
            <v>18.144158760000003</v>
          </cell>
          <cell r="T272">
            <v>1269</v>
          </cell>
          <cell r="U272">
            <v>0.48299999999999998</v>
          </cell>
          <cell r="V272">
            <v>0.48299999999999998</v>
          </cell>
          <cell r="W272">
            <v>0.48299999999999998</v>
          </cell>
          <cell r="X272">
            <v>0.48299999999999998</v>
          </cell>
          <cell r="Y272">
            <v>0.48299999999999998</v>
          </cell>
          <cell r="Z272">
            <v>0.48300000000000004</v>
          </cell>
          <cell r="AA272">
            <v>0.48300000000000004</v>
          </cell>
          <cell r="AB272">
            <v>0.48299999999999998</v>
          </cell>
          <cell r="AC272">
            <v>0.48260065966634358</v>
          </cell>
          <cell r="AD272">
            <v>0.47989266819561005</v>
          </cell>
          <cell r="AE272">
            <v>0.47888168908864703</v>
          </cell>
          <cell r="AF272">
            <v>0.37509212839799416</v>
          </cell>
          <cell r="AG272">
            <v>0.36743423042786788</v>
          </cell>
          <cell r="AH272">
            <v>0.35920444939413926</v>
          </cell>
        </row>
        <row r="273">
          <cell r="A273">
            <v>1282</v>
          </cell>
          <cell r="B273" t="str">
            <v>USSEGLIO</v>
          </cell>
          <cell r="H273">
            <v>3.1680000000000001</v>
          </cell>
          <cell r="J273">
            <v>2.94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3.8016332640000003</v>
          </cell>
          <cell r="Q273">
            <v>3.8016332640000003</v>
          </cell>
          <cell r="R273">
            <v>7.3296641339999997</v>
          </cell>
          <cell r="T273">
            <v>1270</v>
          </cell>
          <cell r="U273">
            <v>0.48299999999999998</v>
          </cell>
          <cell r="V273">
            <v>0.48299999999999998</v>
          </cell>
          <cell r="W273">
            <v>0.48299999999999993</v>
          </cell>
          <cell r="X273">
            <v>0.48299999999999998</v>
          </cell>
          <cell r="Y273">
            <v>0.48299999999999998</v>
          </cell>
          <cell r="Z273">
            <v>0.48299999999999998</v>
          </cell>
          <cell r="AA273">
            <v>0.48299999999999998</v>
          </cell>
          <cell r="AB273">
            <v>0.48299999999999998</v>
          </cell>
          <cell r="AC273">
            <v>0.48246871389653206</v>
          </cell>
          <cell r="AD273">
            <v>0.48206224988000601</v>
          </cell>
          <cell r="AE273">
            <v>0.48071774992604299</v>
          </cell>
          <cell r="AF273">
            <v>0.47503080634333184</v>
          </cell>
          <cell r="AG273">
            <v>0.46641424575533258</v>
          </cell>
          <cell r="AH273">
            <v>0.46464427240714701</v>
          </cell>
        </row>
        <row r="274">
          <cell r="A274">
            <v>1283</v>
          </cell>
          <cell r="B274" t="str">
            <v>VAIE</v>
          </cell>
          <cell r="F274">
            <v>5.74</v>
          </cell>
          <cell r="H274">
            <v>4.5600000000000005</v>
          </cell>
          <cell r="I274">
            <v>27.57</v>
          </cell>
          <cell r="J274">
            <v>5.9399999999999995</v>
          </cell>
          <cell r="K274">
            <v>0</v>
          </cell>
          <cell r="L274">
            <v>0</v>
          </cell>
          <cell r="M274">
            <v>0</v>
          </cell>
          <cell r="N274">
            <v>6.8880602699999995</v>
          </cell>
          <cell r="O274">
            <v>6.8880602699999995</v>
          </cell>
          <cell r="P274">
            <v>12.360108149999999</v>
          </cell>
          <cell r="Q274">
            <v>45.444397635000001</v>
          </cell>
          <cell r="R274">
            <v>52.572460005000003</v>
          </cell>
          <cell r="T274">
            <v>1271</v>
          </cell>
          <cell r="U274">
            <v>0.48299999999999998</v>
          </cell>
          <cell r="V274">
            <v>0.48300000000000004</v>
          </cell>
          <cell r="W274">
            <v>0.48299999999999993</v>
          </cell>
          <cell r="X274">
            <v>0.48299999999999998</v>
          </cell>
          <cell r="Y274">
            <v>0.48299999999999993</v>
          </cell>
          <cell r="Z274">
            <v>0.48299999999999998</v>
          </cell>
          <cell r="AA274">
            <v>0.48300000000000004</v>
          </cell>
          <cell r="AB274">
            <v>0.48299999999999998</v>
          </cell>
          <cell r="AC274">
            <v>0.48299999999999998</v>
          </cell>
          <cell r="AD274">
            <v>0.47593749421489706</v>
          </cell>
          <cell r="AE274">
            <v>0.47367047549379332</v>
          </cell>
          <cell r="AF274">
            <v>0.47182581936615575</v>
          </cell>
          <cell r="AG274">
            <v>0.46260085189860506</v>
          </cell>
          <cell r="AH274">
            <v>0.46233747018050475</v>
          </cell>
        </row>
        <row r="275">
          <cell r="A275">
            <v>1284</v>
          </cell>
          <cell r="B275" t="str">
            <v>VAL DELLA TORRE</v>
          </cell>
          <cell r="E275">
            <v>9.34</v>
          </cell>
          <cell r="F275">
            <v>13.84</v>
          </cell>
          <cell r="G275">
            <v>82.48</v>
          </cell>
          <cell r="H275">
            <v>22.18</v>
          </cell>
          <cell r="I275">
            <v>564.1099999999999</v>
          </cell>
          <cell r="J275">
            <v>31.257999999999996</v>
          </cell>
          <cell r="K275">
            <v>0</v>
          </cell>
          <cell r="L275">
            <v>0</v>
          </cell>
          <cell r="M275">
            <v>11.20809807</v>
          </cell>
          <cell r="N275">
            <v>27.816243390000004</v>
          </cell>
          <cell r="O275">
            <v>126.79310943000002</v>
          </cell>
          <cell r="P275">
            <v>153.40934232000001</v>
          </cell>
          <cell r="Q275">
            <v>830.34726547499986</v>
          </cell>
          <cell r="R275">
            <v>867.85719368399987</v>
          </cell>
          <cell r="T275">
            <v>1272</v>
          </cell>
          <cell r="U275">
            <v>0.48299999999999998</v>
          </cell>
          <cell r="V275">
            <v>0.48299999999999998</v>
          </cell>
          <cell r="W275">
            <v>0.48299999999999998</v>
          </cell>
          <cell r="X275">
            <v>0.48299999999999998</v>
          </cell>
          <cell r="Y275">
            <v>0.48300000000000004</v>
          </cell>
          <cell r="Z275">
            <v>0.48299999999999998</v>
          </cell>
          <cell r="AA275">
            <v>0.48299999999999998</v>
          </cell>
          <cell r="AB275">
            <v>0.48291415893338319</v>
          </cell>
          <cell r="AC275">
            <v>0.48274840307011541</v>
          </cell>
          <cell r="AD275">
            <v>0.48263470278615384</v>
          </cell>
          <cell r="AE275">
            <v>0.48240069118396517</v>
          </cell>
          <cell r="AF275">
            <v>0.48114271137372738</v>
          </cell>
          <cell r="AG275">
            <v>0.48015211804132207</v>
          </cell>
          <cell r="AH275">
            <v>0.47985477691152645</v>
          </cell>
        </row>
        <row r="276">
          <cell r="A276">
            <v>1285</v>
          </cell>
          <cell r="B276" t="str">
            <v>VALGIOIE</v>
          </cell>
          <cell r="F276">
            <v>5.5200000000000005</v>
          </cell>
          <cell r="H276">
            <v>11.94</v>
          </cell>
          <cell r="I276">
            <v>11.040000000000001</v>
          </cell>
          <cell r="K276">
            <v>0</v>
          </cell>
          <cell r="L276">
            <v>0</v>
          </cell>
          <cell r="M276">
            <v>0</v>
          </cell>
          <cell r="N276">
            <v>6.6240579600000009</v>
          </cell>
          <cell r="O276">
            <v>6.6240579600000009</v>
          </cell>
          <cell r="P276">
            <v>20.95218333</v>
          </cell>
          <cell r="Q276">
            <v>34.20029925</v>
          </cell>
          <cell r="R276">
            <v>34.20029925</v>
          </cell>
          <cell r="T276">
            <v>1273</v>
          </cell>
          <cell r="U276">
            <v>0.48300000000000004</v>
          </cell>
          <cell r="V276">
            <v>0.48299999999999993</v>
          </cell>
          <cell r="W276">
            <v>0.48299999999999998</v>
          </cell>
          <cell r="X276">
            <v>0.48299999999999998</v>
          </cell>
          <cell r="Y276">
            <v>0.48299999999999998</v>
          </cell>
          <cell r="Z276">
            <v>0.48299999999999998</v>
          </cell>
          <cell r="AA276">
            <v>0.48299999999999998</v>
          </cell>
          <cell r="AB276">
            <v>0.48299999999999998</v>
          </cell>
          <cell r="AC276">
            <v>0.48299999999999998</v>
          </cell>
          <cell r="AD276">
            <v>0.48262100986594414</v>
          </cell>
          <cell r="AE276">
            <v>0.48050086607226483</v>
          </cell>
          <cell r="AF276">
            <v>0.13642614328432021</v>
          </cell>
          <cell r="AG276">
            <v>9.1042630596139554E-2</v>
          </cell>
          <cell r="AH276">
            <v>3.6495085508594927E-2</v>
          </cell>
        </row>
        <row r="277">
          <cell r="A277">
            <v>1286</v>
          </cell>
          <cell r="B277" t="str">
            <v>VALLO TORINESE</v>
          </cell>
          <cell r="G277">
            <v>3.12</v>
          </cell>
          <cell r="H277">
            <v>5.98</v>
          </cell>
          <cell r="I277">
            <v>28.460000000000004</v>
          </cell>
          <cell r="J277">
            <v>10.81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3.7440327600000001</v>
          </cell>
          <cell r="P277">
            <v>10.920095550000001</v>
          </cell>
          <cell r="Q277">
            <v>45.072394380000006</v>
          </cell>
          <cell r="R277">
            <v>58.044507885000009</v>
          </cell>
          <cell r="T277">
            <v>1274</v>
          </cell>
          <cell r="U277">
            <v>0.48300000000000004</v>
          </cell>
          <cell r="V277">
            <v>0.48299999999999998</v>
          </cell>
          <cell r="W277">
            <v>0.48299999999999998</v>
          </cell>
          <cell r="X277">
            <v>0.48299999999999998</v>
          </cell>
          <cell r="Y277">
            <v>0.48299999999999998</v>
          </cell>
          <cell r="Z277">
            <v>0.48299999999999998</v>
          </cell>
          <cell r="AA277">
            <v>0.48299999999999998</v>
          </cell>
          <cell r="AB277">
            <v>0.48299999999999998</v>
          </cell>
          <cell r="AC277">
            <v>0.48267368201563049</v>
          </cell>
          <cell r="AD277">
            <v>0.4820299168131616</v>
          </cell>
          <cell r="AE277">
            <v>0.47977410142339078</v>
          </cell>
          <cell r="AF277">
            <v>0.43140728994399319</v>
          </cell>
          <cell r="AG277">
            <v>0.43314027691226642</v>
          </cell>
          <cell r="AH277">
            <v>0.43808941943452367</v>
          </cell>
        </row>
        <row r="278">
          <cell r="A278">
            <v>1287</v>
          </cell>
          <cell r="B278" t="str">
            <v>VALPERGA</v>
          </cell>
          <cell r="E278">
            <v>8.76</v>
          </cell>
          <cell r="F278">
            <v>14.010000000000002</v>
          </cell>
          <cell r="G278">
            <v>22.419999999999998</v>
          </cell>
          <cell r="H278">
            <v>1792.39</v>
          </cell>
          <cell r="I278">
            <v>59.120000000000012</v>
          </cell>
          <cell r="J278">
            <v>25.62</v>
          </cell>
          <cell r="K278">
            <v>0</v>
          </cell>
          <cell r="L278">
            <v>0</v>
          </cell>
          <cell r="M278">
            <v>10.512091980000001</v>
          </cell>
          <cell r="N278">
            <v>27.324239085000006</v>
          </cell>
          <cell r="O278">
            <v>54.228474495</v>
          </cell>
          <cell r="P278">
            <v>2205.1152945900003</v>
          </cell>
          <cell r="Q278">
            <v>2276.0599153500002</v>
          </cell>
          <cell r="R278">
            <v>2306.8041843600004</v>
          </cell>
          <cell r="T278">
            <v>1275</v>
          </cell>
          <cell r="U278">
            <v>0.48299999999999998</v>
          </cell>
          <cell r="V278">
            <v>0.48299999999999998</v>
          </cell>
          <cell r="W278">
            <v>0.48300000000000004</v>
          </cell>
          <cell r="X278">
            <v>0.48299999999999998</v>
          </cell>
          <cell r="Y278">
            <v>0.48299999999999998</v>
          </cell>
          <cell r="Z278">
            <v>0.48299999999999998</v>
          </cell>
          <cell r="AA278">
            <v>0.48223381459336595</v>
          </cell>
          <cell r="AB278">
            <v>0.48187008397613718</v>
          </cell>
          <cell r="AC278">
            <v>0.47998670229461193</v>
          </cell>
          <cell r="AD278">
            <v>0.47914895516175215</v>
          </cell>
          <cell r="AE278">
            <v>0.47778317999545566</v>
          </cell>
          <cell r="AF278">
            <v>0.47708619247646755</v>
          </cell>
          <cell r="AG278">
            <v>0.47357441454705923</v>
          </cell>
          <cell r="AH278">
            <v>0.47259462286702991</v>
          </cell>
        </row>
        <row r="279">
          <cell r="A279">
            <v>1288</v>
          </cell>
          <cell r="B279" t="str">
            <v>VALPRATO SOANA</v>
          </cell>
          <cell r="H279">
            <v>2.99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3.5880313950000002</v>
          </cell>
          <cell r="Q279">
            <v>3.5880313950000002</v>
          </cell>
          <cell r="R279">
            <v>3.5880313950000002</v>
          </cell>
          <cell r="T279">
            <v>1276</v>
          </cell>
          <cell r="U279">
            <v>0.48299999999999998</v>
          </cell>
          <cell r="V279">
            <v>0.48299999999999998</v>
          </cell>
          <cell r="W279">
            <v>0.48299999999999998</v>
          </cell>
          <cell r="X279">
            <v>0.48299999999999998</v>
          </cell>
          <cell r="Y279">
            <v>0.48299999999999998</v>
          </cell>
          <cell r="Z279">
            <v>0.48299999999999998</v>
          </cell>
          <cell r="AA279">
            <v>0.48299999999999993</v>
          </cell>
          <cell r="AB279">
            <v>0.48299999999999998</v>
          </cell>
          <cell r="AC279">
            <v>0.48154321368283842</v>
          </cell>
          <cell r="AD279">
            <v>0.47996140902564116</v>
          </cell>
          <cell r="AE279">
            <v>0.47654994721945149</v>
          </cell>
          <cell r="AF279">
            <v>0.46213429038552384</v>
          </cell>
          <cell r="AG279">
            <v>0.45445101890250045</v>
          </cell>
          <cell r="AH279">
            <v>0.45355313900913274</v>
          </cell>
        </row>
        <row r="280">
          <cell r="A280">
            <v>1289</v>
          </cell>
          <cell r="B280" t="str">
            <v>VARISELLA</v>
          </cell>
          <cell r="F280">
            <v>7.5</v>
          </cell>
          <cell r="G280">
            <v>76.536000000000001</v>
          </cell>
          <cell r="H280">
            <v>22.740000000000002</v>
          </cell>
          <cell r="I280">
            <v>19.290000000000003</v>
          </cell>
          <cell r="J280">
            <v>3</v>
          </cell>
          <cell r="K280">
            <v>0</v>
          </cell>
          <cell r="L280">
            <v>0</v>
          </cell>
          <cell r="M280">
            <v>0</v>
          </cell>
          <cell r="N280">
            <v>9.0000787500000001</v>
          </cell>
          <cell r="O280">
            <v>100.84408237800001</v>
          </cell>
          <cell r="P280">
            <v>128.13232114800002</v>
          </cell>
          <cell r="Q280">
            <v>151.28052369300002</v>
          </cell>
          <cell r="R280">
            <v>154.88055519300002</v>
          </cell>
          <cell r="T280">
            <v>1277</v>
          </cell>
          <cell r="U280">
            <v>0.48300000000000004</v>
          </cell>
          <cell r="V280">
            <v>0.48299999999999998</v>
          </cell>
          <cell r="W280">
            <v>0.48299999999999998</v>
          </cell>
          <cell r="X280">
            <v>0.48299999999999993</v>
          </cell>
          <cell r="Y280">
            <v>0.48299999999999998</v>
          </cell>
          <cell r="Z280">
            <v>0.48299999999999998</v>
          </cell>
          <cell r="AA280">
            <v>0.48299999999999998</v>
          </cell>
          <cell r="AB280">
            <v>0.48299999999999998</v>
          </cell>
          <cell r="AC280">
            <v>0.48299999999999998</v>
          </cell>
          <cell r="AD280">
            <v>0.48299999999999998</v>
          </cell>
          <cell r="AE280">
            <v>0.48299999999999998</v>
          </cell>
          <cell r="AF280">
            <v>0.48299999999999998</v>
          </cell>
          <cell r="AG280">
            <v>0.48299999999999998</v>
          </cell>
          <cell r="AH280">
            <v>0.48299999999999998</v>
          </cell>
        </row>
        <row r="281">
          <cell r="A281">
            <v>1290</v>
          </cell>
          <cell r="B281" t="str">
            <v>VAUDA CANAVESE</v>
          </cell>
          <cell r="E281">
            <v>2.89</v>
          </cell>
          <cell r="F281">
            <v>2</v>
          </cell>
          <cell r="G281">
            <v>27.76</v>
          </cell>
          <cell r="H281">
            <v>28.41</v>
          </cell>
          <cell r="I281">
            <v>55.91</v>
          </cell>
          <cell r="J281">
            <v>4.8</v>
          </cell>
          <cell r="K281">
            <v>0</v>
          </cell>
          <cell r="L281">
            <v>0</v>
          </cell>
          <cell r="M281">
            <v>3.4680303450000007</v>
          </cell>
          <cell r="N281">
            <v>5.8680513450000014</v>
          </cell>
          <cell r="O281">
            <v>39.180342825000011</v>
          </cell>
          <cell r="P281">
            <v>73.272641130000011</v>
          </cell>
          <cell r="Q281">
            <v>140.36522818500001</v>
          </cell>
          <cell r="R281">
            <v>146.12527858500002</v>
          </cell>
          <cell r="T281">
            <v>1278</v>
          </cell>
          <cell r="U281">
            <v>0.48299999999999993</v>
          </cell>
          <cell r="V281">
            <v>0.48299999999999993</v>
          </cell>
          <cell r="W281">
            <v>0.48300000000000004</v>
          </cell>
          <cell r="X281">
            <v>0.48299999999999993</v>
          </cell>
          <cell r="Y281">
            <v>0.48300000000000004</v>
          </cell>
          <cell r="Z281">
            <v>0.48300000000000004</v>
          </cell>
          <cell r="AA281">
            <v>0.48299999999999993</v>
          </cell>
          <cell r="AB281">
            <v>0.48299999999999998</v>
          </cell>
          <cell r="AC281">
            <v>0.48300000000000004</v>
          </cell>
          <cell r="AD281">
            <v>0.48300000000000004</v>
          </cell>
          <cell r="AE281">
            <v>0.48299999999999998</v>
          </cell>
          <cell r="AF281">
            <v>0.47569029903312215</v>
          </cell>
          <cell r="AG281">
            <v>0.47068037699801429</v>
          </cell>
          <cell r="AH281">
            <v>0.46833730272538243</v>
          </cell>
        </row>
        <row r="282">
          <cell r="A282">
            <v>1292</v>
          </cell>
          <cell r="B282" t="str">
            <v>VENARIA REALE</v>
          </cell>
          <cell r="C282">
            <v>3.3000000000000003</v>
          </cell>
          <cell r="E282">
            <v>559.25</v>
          </cell>
          <cell r="F282">
            <v>97.14</v>
          </cell>
          <cell r="G282">
            <v>309.88599999999997</v>
          </cell>
          <cell r="H282">
            <v>1214.3900000000006</v>
          </cell>
          <cell r="I282">
            <v>711.71</v>
          </cell>
          <cell r="J282">
            <v>144.14999999999998</v>
          </cell>
          <cell r="K282">
            <v>3.9600346499999999</v>
          </cell>
          <cell r="L282">
            <v>3.9600346499999999</v>
          </cell>
          <cell r="M282">
            <v>675.06590677500003</v>
          </cell>
          <cell r="N282">
            <v>791.63492674500003</v>
          </cell>
          <cell r="O282">
            <v>1163.501380548</v>
          </cell>
          <cell r="P282">
            <v>2620.7821316430009</v>
          </cell>
          <cell r="Q282">
            <v>3474.8416045980011</v>
          </cell>
          <cell r="R282">
            <v>3647.8231181730011</v>
          </cell>
          <cell r="T282">
            <v>1279</v>
          </cell>
          <cell r="U282">
            <v>0.48299999999999993</v>
          </cell>
          <cell r="V282">
            <v>0.48299999999999993</v>
          </cell>
          <cell r="W282">
            <v>0.48299999999999998</v>
          </cell>
          <cell r="X282">
            <v>0.48299999999999998</v>
          </cell>
          <cell r="Y282">
            <v>0.48299999999999998</v>
          </cell>
          <cell r="Z282">
            <v>0.48299999999999993</v>
          </cell>
          <cell r="AA282">
            <v>0.48299999999999993</v>
          </cell>
          <cell r="AB282">
            <v>0.48299999999999993</v>
          </cell>
          <cell r="AC282">
            <v>0.48299999999999993</v>
          </cell>
          <cell r="AD282">
            <v>0.48299999999999993</v>
          </cell>
          <cell r="AE282">
            <v>0.48299999999999993</v>
          </cell>
          <cell r="AF282">
            <v>0.48299999999999993</v>
          </cell>
          <cell r="AG282">
            <v>0.48299999999999993</v>
          </cell>
          <cell r="AH282">
            <v>0.48299999999999993</v>
          </cell>
        </row>
        <row r="283">
          <cell r="A283">
            <v>1291</v>
          </cell>
          <cell r="B283" t="str">
            <v>VENAUS</v>
          </cell>
          <cell r="F283">
            <v>2.94</v>
          </cell>
          <cell r="G283">
            <v>2.64</v>
          </cell>
          <cell r="H283">
            <v>15.419999999999998</v>
          </cell>
          <cell r="I283">
            <v>57.410000000000004</v>
          </cell>
          <cell r="J283">
            <v>6.7799999999999994</v>
          </cell>
          <cell r="K283">
            <v>0</v>
          </cell>
          <cell r="L283">
            <v>0</v>
          </cell>
          <cell r="M283">
            <v>0</v>
          </cell>
          <cell r="N283">
            <v>3.5280308699999994</v>
          </cell>
          <cell r="O283">
            <v>6.6960585899999998</v>
          </cell>
          <cell r="P283">
            <v>25.2002205</v>
          </cell>
          <cell r="Q283">
            <v>94.092823304999996</v>
          </cell>
          <cell r="R283">
            <v>102.22889449499999</v>
          </cell>
          <cell r="T283">
            <v>1280</v>
          </cell>
          <cell r="U283">
            <v>0.48299999999999993</v>
          </cell>
          <cell r="V283">
            <v>0.48299999999999998</v>
          </cell>
          <cell r="W283">
            <v>0.48299999999999998</v>
          </cell>
          <cell r="X283">
            <v>0.48299999999999998</v>
          </cell>
          <cell r="Y283">
            <v>0.48299999999999998</v>
          </cell>
          <cell r="Z283">
            <v>0.48299999999999998</v>
          </cell>
          <cell r="AA283">
            <v>0.48300000000000004</v>
          </cell>
          <cell r="AB283">
            <v>0.48296125357048586</v>
          </cell>
          <cell r="AC283">
            <v>0.48255811346180588</v>
          </cell>
          <cell r="AD283">
            <v>0.48226862747007798</v>
          </cell>
          <cell r="AE283">
            <v>0.48012986470895685</v>
          </cell>
          <cell r="AF283">
            <v>0.47705779498538187</v>
          </cell>
          <cell r="AG283">
            <v>0.46275468030481004</v>
          </cell>
          <cell r="AH283">
            <v>0.45879633102349215</v>
          </cell>
        </row>
        <row r="284">
          <cell r="A284">
            <v>1293</v>
          </cell>
          <cell r="B284" t="str">
            <v>VEROLENGO</v>
          </cell>
          <cell r="E284">
            <v>3</v>
          </cell>
          <cell r="F284">
            <v>8.7200000000000006</v>
          </cell>
          <cell r="G284">
            <v>148.55499999999995</v>
          </cell>
          <cell r="H284">
            <v>1066.4550000000002</v>
          </cell>
          <cell r="I284">
            <v>216.76400000000001</v>
          </cell>
          <cell r="J284">
            <v>90.689999999999984</v>
          </cell>
          <cell r="K284">
            <v>0</v>
          </cell>
          <cell r="L284">
            <v>0</v>
          </cell>
          <cell r="M284">
            <v>3.6000315000000001</v>
          </cell>
          <cell r="N284">
            <v>14.06412306</v>
          </cell>
          <cell r="O284">
            <v>192.33168288749994</v>
          </cell>
          <cell r="P284">
            <v>1472.088880665</v>
          </cell>
          <cell r="Q284">
            <v>1732.207956687</v>
          </cell>
          <cell r="R284">
            <v>1841.036908932</v>
          </cell>
          <cell r="T284">
            <v>1281</v>
          </cell>
          <cell r="U284">
            <v>0.48299999999999998</v>
          </cell>
          <cell r="V284">
            <v>0.48299999999999993</v>
          </cell>
          <cell r="W284">
            <v>0.48299999999999998</v>
          </cell>
          <cell r="X284">
            <v>0.48300000000000004</v>
          </cell>
          <cell r="Y284">
            <v>0.48299999999999998</v>
          </cell>
          <cell r="Z284">
            <v>0.48299999999999998</v>
          </cell>
          <cell r="AA284">
            <v>0.48299999999999993</v>
          </cell>
          <cell r="AB284">
            <v>0.48299999999999998</v>
          </cell>
          <cell r="AC284">
            <v>0.48299999999999998</v>
          </cell>
          <cell r="AD284">
            <v>0.47155427067465272</v>
          </cell>
          <cell r="AE284">
            <v>0.47117899959523096</v>
          </cell>
          <cell r="AF284">
            <v>0.47071001950565933</v>
          </cell>
          <cell r="AG284">
            <v>0.4705767397326136</v>
          </cell>
          <cell r="AH284">
            <v>0.47107906364031088</v>
          </cell>
        </row>
        <row r="285">
          <cell r="A285">
            <v>1294</v>
          </cell>
          <cell r="B285" t="str">
            <v>VERRUA SAVOIA</v>
          </cell>
          <cell r="D285">
            <v>6.6000000000000005</v>
          </cell>
          <cell r="E285">
            <v>4.68</v>
          </cell>
          <cell r="F285">
            <v>5.15</v>
          </cell>
          <cell r="G285">
            <v>18.324000000000002</v>
          </cell>
          <cell r="H285">
            <v>222.21100000000001</v>
          </cell>
          <cell r="I285">
            <v>70.89</v>
          </cell>
          <cell r="J285">
            <v>24.65</v>
          </cell>
          <cell r="K285">
            <v>0</v>
          </cell>
          <cell r="L285">
            <v>7.9200692999999998</v>
          </cell>
          <cell r="M285">
            <v>13.536118439999999</v>
          </cell>
          <cell r="N285">
            <v>19.716172515</v>
          </cell>
          <cell r="O285">
            <v>41.705164917000005</v>
          </cell>
          <cell r="P285">
            <v>308.36069813249998</v>
          </cell>
          <cell r="Q285">
            <v>393.42944247749995</v>
          </cell>
          <cell r="R285">
            <v>423.00970130249993</v>
          </cell>
          <cell r="T285">
            <v>1282</v>
          </cell>
          <cell r="U285">
            <v>0.48299999999999998</v>
          </cell>
          <cell r="V285">
            <v>0.48299999999999998</v>
          </cell>
          <cell r="W285">
            <v>0.48299999999999998</v>
          </cell>
          <cell r="X285">
            <v>0.48299999999999998</v>
          </cell>
          <cell r="Y285">
            <v>0.48299999999999998</v>
          </cell>
          <cell r="Z285">
            <v>0.48299999999999998</v>
          </cell>
          <cell r="AA285">
            <v>0.48299999999999998</v>
          </cell>
          <cell r="AB285">
            <v>0.48299999999999998</v>
          </cell>
          <cell r="AC285">
            <v>0.48299999999999998</v>
          </cell>
          <cell r="AD285">
            <v>0.48300000000000004</v>
          </cell>
          <cell r="AE285">
            <v>0.48299999999999998</v>
          </cell>
          <cell r="AF285">
            <v>0.48134008272831957</v>
          </cell>
          <cell r="AG285">
            <v>0.48129388373166931</v>
          </cell>
          <cell r="AH285">
            <v>0.48263319319831405</v>
          </cell>
        </row>
        <row r="286">
          <cell r="A286">
            <v>1295</v>
          </cell>
          <cell r="B286" t="str">
            <v>VESTIGNE'</v>
          </cell>
          <cell r="E286">
            <v>6.12</v>
          </cell>
          <cell r="G286">
            <v>31.060000000000002</v>
          </cell>
          <cell r="H286">
            <v>22.770000000000003</v>
          </cell>
          <cell r="I286">
            <v>29.400000000000002</v>
          </cell>
          <cell r="J286">
            <v>5.8170000000000002</v>
          </cell>
          <cell r="K286">
            <v>0</v>
          </cell>
          <cell r="L286">
            <v>0</v>
          </cell>
          <cell r="M286">
            <v>7.3440642600000015</v>
          </cell>
          <cell r="N286">
            <v>7.3440642600000015</v>
          </cell>
          <cell r="O286">
            <v>44.616390390000014</v>
          </cell>
          <cell r="P286">
            <v>71.940629475000023</v>
          </cell>
          <cell r="Q286">
            <v>107.22093817500001</v>
          </cell>
          <cell r="R286">
            <v>114.20139925350001</v>
          </cell>
          <cell r="T286">
            <v>1283</v>
          </cell>
          <cell r="U286">
            <v>0.48299999999999998</v>
          </cell>
          <cell r="V286">
            <v>0.48300000000000004</v>
          </cell>
          <cell r="W286">
            <v>0.48299999999999998</v>
          </cell>
          <cell r="X286">
            <v>0.48299999999999998</v>
          </cell>
          <cell r="Y286">
            <v>0.48299999999999998</v>
          </cell>
          <cell r="Z286">
            <v>0.48299999999999998</v>
          </cell>
          <cell r="AA286">
            <v>0.48299999999999998</v>
          </cell>
          <cell r="AB286">
            <v>0.48299999999999998</v>
          </cell>
          <cell r="AC286">
            <v>0.48299999999999998</v>
          </cell>
          <cell r="AD286">
            <v>0.48223608201378748</v>
          </cell>
          <cell r="AE286">
            <v>0.48251679464864217</v>
          </cell>
          <cell r="AF286">
            <v>0.48229296698622276</v>
          </cell>
          <cell r="AG286">
            <v>0.47992086162594816</v>
          </cell>
          <cell r="AH286">
            <v>0.47881250748365783</v>
          </cell>
        </row>
        <row r="287">
          <cell r="A287">
            <v>1296</v>
          </cell>
          <cell r="B287" t="str">
            <v>VIALFRE'</v>
          </cell>
          <cell r="G287">
            <v>123.995</v>
          </cell>
          <cell r="H287">
            <v>23.56</v>
          </cell>
          <cell r="I287">
            <v>105.98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148.79530194750001</v>
          </cell>
          <cell r="P287">
            <v>177.06754932750002</v>
          </cell>
          <cell r="Q287">
            <v>304.24466211750001</v>
          </cell>
          <cell r="R287">
            <v>304.24466211750001</v>
          </cell>
          <cell r="T287">
            <v>1284</v>
          </cell>
          <cell r="U287">
            <v>0.48299999999999998</v>
          </cell>
          <cell r="V287">
            <v>0.48300000000000004</v>
          </cell>
          <cell r="W287">
            <v>0.48299999999999998</v>
          </cell>
          <cell r="X287">
            <v>0.48299999999999998</v>
          </cell>
          <cell r="Y287">
            <v>0.48299999999999998</v>
          </cell>
          <cell r="Z287">
            <v>0.48299999999999998</v>
          </cell>
          <cell r="AA287">
            <v>0.48299999999999998</v>
          </cell>
          <cell r="AB287">
            <v>0.48299999999999998</v>
          </cell>
          <cell r="AC287">
            <v>0.48248097371486998</v>
          </cell>
          <cell r="AD287">
            <v>0.4817490842987372</v>
          </cell>
          <cell r="AE287">
            <v>0.47750201243519153</v>
          </cell>
          <cell r="AF287">
            <v>0.4766576933162166</v>
          </cell>
          <cell r="AG287">
            <v>0.45054968215609775</v>
          </cell>
          <cell r="AH287">
            <v>0.44924131644245929</v>
          </cell>
        </row>
        <row r="288">
          <cell r="A288">
            <v>1297</v>
          </cell>
          <cell r="B288" t="str">
            <v>VICO CANAVESE</v>
          </cell>
          <cell r="F288">
            <v>5.74</v>
          </cell>
          <cell r="G288">
            <v>22.560000000000002</v>
          </cell>
          <cell r="H288">
            <v>5.9399999999999995</v>
          </cell>
          <cell r="I288">
            <v>49.13000000000001</v>
          </cell>
          <cell r="J288">
            <v>7.0649999999999995</v>
          </cell>
          <cell r="K288">
            <v>0</v>
          </cell>
          <cell r="L288">
            <v>0</v>
          </cell>
          <cell r="M288">
            <v>0</v>
          </cell>
          <cell r="N288">
            <v>6.8880602699999995</v>
          </cell>
          <cell r="O288">
            <v>33.960297150000002</v>
          </cell>
          <cell r="P288">
            <v>41.088359520000004</v>
          </cell>
          <cell r="Q288">
            <v>100.04487538500001</v>
          </cell>
          <cell r="R288">
            <v>108.52294956750001</v>
          </cell>
          <cell r="T288">
            <v>1285</v>
          </cell>
          <cell r="U288">
            <v>0.48299999999999998</v>
          </cell>
          <cell r="V288">
            <v>0.48299999999999998</v>
          </cell>
          <cell r="W288">
            <v>0.48299999999999998</v>
          </cell>
          <cell r="X288">
            <v>0.48299999999999998</v>
          </cell>
          <cell r="Y288">
            <v>0.48299999999999998</v>
          </cell>
          <cell r="Z288">
            <v>0.48299999999999998</v>
          </cell>
          <cell r="AA288">
            <v>0.48299999999999998</v>
          </cell>
          <cell r="AB288">
            <v>0.48299999999999998</v>
          </cell>
          <cell r="AC288">
            <v>0.48299999999999993</v>
          </cell>
          <cell r="AD288">
            <v>0.48076591637099492</v>
          </cell>
          <cell r="AE288">
            <v>0.48086078400787907</v>
          </cell>
          <cell r="AF288">
            <v>0.47599796264503069</v>
          </cell>
          <cell r="AG288">
            <v>0.47084116906052642</v>
          </cell>
          <cell r="AH288">
            <v>0.4714102653158197</v>
          </cell>
        </row>
        <row r="289">
          <cell r="A289">
            <v>1298</v>
          </cell>
          <cell r="B289" t="str">
            <v>VIDRACCO</v>
          </cell>
          <cell r="E289">
            <v>7.48</v>
          </cell>
          <cell r="F289">
            <v>4.32</v>
          </cell>
          <cell r="G289">
            <v>12.025</v>
          </cell>
          <cell r="H289">
            <v>126.825</v>
          </cell>
          <cell r="I289">
            <v>61.180000000000007</v>
          </cell>
          <cell r="K289">
            <v>0</v>
          </cell>
          <cell r="L289">
            <v>0</v>
          </cell>
          <cell r="M289">
            <v>8.9760785399999996</v>
          </cell>
          <cell r="N289">
            <v>14.1601239</v>
          </cell>
          <cell r="O289">
            <v>28.590250162499999</v>
          </cell>
          <cell r="P289">
            <v>180.78158182499999</v>
          </cell>
          <cell r="Q289">
            <v>254.19822421499998</v>
          </cell>
          <cell r="R289">
            <v>254.19822421499998</v>
          </cell>
          <cell r="T289">
            <v>1286</v>
          </cell>
          <cell r="U289">
            <v>0.48299999999999998</v>
          </cell>
          <cell r="V289">
            <v>0.48299999999999998</v>
          </cell>
          <cell r="W289">
            <v>0.48299999999999998</v>
          </cell>
          <cell r="X289">
            <v>0.48299999999999998</v>
          </cell>
          <cell r="Y289">
            <v>0.48299999999999998</v>
          </cell>
          <cell r="Z289">
            <v>0.48299999999999998</v>
          </cell>
          <cell r="AA289">
            <v>0.48299999999999998</v>
          </cell>
          <cell r="AB289">
            <v>0.48299999999999998</v>
          </cell>
          <cell r="AC289">
            <v>0.48299999999999998</v>
          </cell>
          <cell r="AD289">
            <v>0.48299999999999998</v>
          </cell>
          <cell r="AE289">
            <v>0.48122712165561782</v>
          </cell>
          <cell r="AF289">
            <v>0.4779206559007918</v>
          </cell>
          <cell r="AG289">
            <v>0.46223782928115287</v>
          </cell>
          <cell r="AH289">
            <v>0.45939018594581582</v>
          </cell>
        </row>
        <row r="290">
          <cell r="A290">
            <v>1299</v>
          </cell>
          <cell r="B290" t="str">
            <v>VIGONE</v>
          </cell>
          <cell r="E290">
            <v>23.380000000000003</v>
          </cell>
          <cell r="F290">
            <v>28.58</v>
          </cell>
          <cell r="G290">
            <v>203.88</v>
          </cell>
          <cell r="H290">
            <v>925.1160000000001</v>
          </cell>
          <cell r="I290">
            <v>949.40500000000009</v>
          </cell>
          <cell r="J290">
            <v>76.700000000000017</v>
          </cell>
          <cell r="K290">
            <v>0</v>
          </cell>
          <cell r="L290">
            <v>0</v>
          </cell>
          <cell r="M290">
            <v>28.056245490000002</v>
          </cell>
          <cell r="N290">
            <v>62.352545579999997</v>
          </cell>
          <cell r="O290">
            <v>307.01068631999999</v>
          </cell>
          <cell r="P290">
            <v>1417.159600038</v>
          </cell>
          <cell r="Q290">
            <v>2556.4555687905004</v>
          </cell>
          <cell r="R290">
            <v>2648.4963741405004</v>
          </cell>
          <cell r="T290">
            <v>1287</v>
          </cell>
          <cell r="U290">
            <v>0.48299999999999998</v>
          </cell>
          <cell r="V290">
            <v>0.48299999999999998</v>
          </cell>
          <cell r="W290">
            <v>0.48299999999999998</v>
          </cell>
          <cell r="X290">
            <v>0.48299999999999998</v>
          </cell>
          <cell r="Y290">
            <v>0.48299999999999998</v>
          </cell>
          <cell r="Z290">
            <v>0.48299999999999998</v>
          </cell>
          <cell r="AA290">
            <v>0.48299999999999998</v>
          </cell>
          <cell r="AB290">
            <v>0.48299999999999993</v>
          </cell>
          <cell r="AC290">
            <v>0.48288392191644941</v>
          </cell>
          <cell r="AD290">
            <v>0.48258663886944991</v>
          </cell>
          <cell r="AE290">
            <v>0.48237545426542605</v>
          </cell>
          <cell r="AF290">
            <v>0.46283228935380966</v>
          </cell>
          <cell r="AG290">
            <v>0.46002574119089035</v>
          </cell>
          <cell r="AH290">
            <v>0.44874119661334039</v>
          </cell>
        </row>
        <row r="291">
          <cell r="A291">
            <v>1300</v>
          </cell>
          <cell r="B291" t="str">
            <v>VILLAFRANCA PIEMONTE</v>
          </cell>
          <cell r="E291">
            <v>2.94</v>
          </cell>
          <cell r="F291">
            <v>37.989999999999995</v>
          </cell>
          <cell r="G291">
            <v>464.47100000000006</v>
          </cell>
          <cell r="H291">
            <v>7678.2399999999989</v>
          </cell>
          <cell r="I291">
            <v>2231.3849999999998</v>
          </cell>
          <cell r="J291">
            <v>66.332999999999998</v>
          </cell>
          <cell r="K291">
            <v>0</v>
          </cell>
          <cell r="L291">
            <v>0</v>
          </cell>
          <cell r="M291">
            <v>3.5280308699999994</v>
          </cell>
          <cell r="N291">
            <v>49.116429764999999</v>
          </cell>
          <cell r="O291">
            <v>606.48650671049995</v>
          </cell>
          <cell r="P291">
            <v>9820.4551282305001</v>
          </cell>
          <cell r="Q291">
            <v>12498.140557773</v>
          </cell>
          <cell r="R291">
            <v>12577.740854269499</v>
          </cell>
          <cell r="T291">
            <v>1288</v>
          </cell>
          <cell r="U291">
            <v>0.48299999999999998</v>
          </cell>
          <cell r="V291">
            <v>0.48299999999999998</v>
          </cell>
          <cell r="W291">
            <v>0.48299999999999998</v>
          </cell>
          <cell r="X291">
            <v>0.48299999999999998</v>
          </cell>
          <cell r="Y291">
            <v>0.48300000000000004</v>
          </cell>
          <cell r="Z291">
            <v>0.48300000000000004</v>
          </cell>
          <cell r="AA291">
            <v>0.48299999999999993</v>
          </cell>
          <cell r="AB291">
            <v>0.48299999999999998</v>
          </cell>
          <cell r="AC291">
            <v>0.48299999999999998</v>
          </cell>
          <cell r="AD291">
            <v>0.48299999999999998</v>
          </cell>
          <cell r="AE291">
            <v>0.48300000000000004</v>
          </cell>
          <cell r="AF291">
            <v>0.47842647295028823</v>
          </cell>
          <cell r="AG291">
            <v>0.47667896514246799</v>
          </cell>
          <cell r="AH291">
            <v>0.47669419106504413</v>
          </cell>
        </row>
        <row r="292">
          <cell r="A292">
            <v>1301</v>
          </cell>
          <cell r="B292" t="str">
            <v>VILLANOVA CANAVESE</v>
          </cell>
          <cell r="D292">
            <v>2.1</v>
          </cell>
          <cell r="E292">
            <v>2.94</v>
          </cell>
          <cell r="F292">
            <v>98</v>
          </cell>
          <cell r="H292">
            <v>232.84699999999998</v>
          </cell>
          <cell r="I292">
            <v>13.18</v>
          </cell>
          <cell r="J292">
            <v>2.88</v>
          </cell>
          <cell r="K292">
            <v>0</v>
          </cell>
          <cell r="L292">
            <v>2.5200220500000001</v>
          </cell>
          <cell r="M292">
            <v>6.0480529199999999</v>
          </cell>
          <cell r="N292">
            <v>123.64908192000001</v>
          </cell>
          <cell r="O292">
            <v>123.64908192000001</v>
          </cell>
          <cell r="P292">
            <v>403.06792681349998</v>
          </cell>
          <cell r="Q292">
            <v>418.88406520349997</v>
          </cell>
          <cell r="R292">
            <v>422.34009544349999</v>
          </cell>
          <cell r="T292">
            <v>1289</v>
          </cell>
          <cell r="U292">
            <v>0.48299999999999998</v>
          </cell>
          <cell r="V292">
            <v>0.48299999999999998</v>
          </cell>
          <cell r="W292">
            <v>0.48299999999999993</v>
          </cell>
          <cell r="X292">
            <v>0.48299999999999998</v>
          </cell>
          <cell r="Y292">
            <v>0.48299999999999998</v>
          </cell>
          <cell r="Z292">
            <v>0.48299999999999998</v>
          </cell>
          <cell r="AA292">
            <v>0.48300000000000004</v>
          </cell>
          <cell r="AB292">
            <v>0.48299999999999998</v>
          </cell>
          <cell r="AC292">
            <v>0.48299999999999998</v>
          </cell>
          <cell r="AD292">
            <v>0.47973150365587924</v>
          </cell>
          <cell r="AE292">
            <v>0.45148579607475647</v>
          </cell>
          <cell r="AF292">
            <v>0.44466753930960584</v>
          </cell>
          <cell r="AG292">
            <v>0.43727700997659108</v>
          </cell>
          <cell r="AH292">
            <v>0.43523618294677852</v>
          </cell>
        </row>
        <row r="293">
          <cell r="A293">
            <v>1303</v>
          </cell>
          <cell r="B293" t="str">
            <v>VILLAR DORA</v>
          </cell>
          <cell r="C293">
            <v>21.7</v>
          </cell>
          <cell r="D293">
            <v>4.26</v>
          </cell>
          <cell r="E293">
            <v>74.72</v>
          </cell>
          <cell r="F293">
            <v>42.194999999999993</v>
          </cell>
          <cell r="G293">
            <v>138.53</v>
          </cell>
          <cell r="H293">
            <v>50.970000000000006</v>
          </cell>
          <cell r="I293">
            <v>54.255000000000017</v>
          </cell>
          <cell r="J293">
            <v>23.82</v>
          </cell>
          <cell r="K293">
            <v>26.040227850000001</v>
          </cell>
          <cell r="L293">
            <v>31.152272580000002</v>
          </cell>
          <cell r="M293">
            <v>120.81705714</v>
          </cell>
          <cell r="N293">
            <v>171.45150018749999</v>
          </cell>
          <cell r="O293">
            <v>337.68895475249997</v>
          </cell>
          <cell r="P293">
            <v>398.85348993749994</v>
          </cell>
          <cell r="Q293">
            <v>463.96005961499998</v>
          </cell>
          <cell r="R293">
            <v>492.54430972499995</v>
          </cell>
          <cell r="T293">
            <v>1290</v>
          </cell>
          <cell r="U293">
            <v>0.48299999999999993</v>
          </cell>
          <cell r="V293">
            <v>0.48299999999999998</v>
          </cell>
          <cell r="W293">
            <v>0.48299999999999998</v>
          </cell>
          <cell r="X293">
            <v>0.48299999999999998</v>
          </cell>
          <cell r="Y293">
            <v>0.48299999999999998</v>
          </cell>
          <cell r="Z293">
            <v>0.48299999999999998</v>
          </cell>
          <cell r="AA293">
            <v>0.48299999999999998</v>
          </cell>
          <cell r="AB293">
            <v>0.48299999999999998</v>
          </cell>
          <cell r="AC293">
            <v>0.48288927207920812</v>
          </cell>
          <cell r="AD293">
            <v>0.48279403307776414</v>
          </cell>
          <cell r="AE293">
            <v>0.48187059352745354</v>
          </cell>
          <cell r="AF293">
            <v>0.48092390812143959</v>
          </cell>
          <cell r="AG293">
            <v>0.47922218911713477</v>
          </cell>
          <cell r="AH293">
            <v>0.47933155398215388</v>
          </cell>
        </row>
        <row r="294">
          <cell r="A294">
            <v>1305</v>
          </cell>
          <cell r="B294" t="str">
            <v>VILLAR FOCCHIARDO</v>
          </cell>
          <cell r="D294">
            <v>2</v>
          </cell>
          <cell r="F294">
            <v>6.9</v>
          </cell>
          <cell r="G294">
            <v>23.241</v>
          </cell>
          <cell r="H294">
            <v>122.23999999999998</v>
          </cell>
          <cell r="I294">
            <v>35.044999999999995</v>
          </cell>
          <cell r="J294">
            <v>31.519999999999996</v>
          </cell>
          <cell r="K294">
            <v>0</v>
          </cell>
          <cell r="L294">
            <v>2.4000210000000002</v>
          </cell>
          <cell r="M294">
            <v>2.4000210000000002</v>
          </cell>
          <cell r="N294">
            <v>10.680093450000001</v>
          </cell>
          <cell r="O294">
            <v>38.569537480500003</v>
          </cell>
          <cell r="P294">
            <v>185.25882100049998</v>
          </cell>
          <cell r="Q294">
            <v>227.31318897299997</v>
          </cell>
          <cell r="R294">
            <v>265.13751993299996</v>
          </cell>
          <cell r="T294">
            <v>1291</v>
          </cell>
          <cell r="U294">
            <v>0.48299999999999998</v>
          </cell>
          <cell r="V294">
            <v>0.48300000000000004</v>
          </cell>
          <cell r="W294">
            <v>0.48299999999999998</v>
          </cell>
          <cell r="X294">
            <v>0.48299999999999998</v>
          </cell>
          <cell r="Y294">
            <v>0.48299999999999998</v>
          </cell>
          <cell r="Z294">
            <v>0.48300000000000004</v>
          </cell>
          <cell r="AA294">
            <v>0.48299999999999993</v>
          </cell>
          <cell r="AB294">
            <v>0.48299999999999998</v>
          </cell>
          <cell r="AC294">
            <v>0.48299999999999998</v>
          </cell>
          <cell r="AD294">
            <v>0.48256024529952962</v>
          </cell>
          <cell r="AE294">
            <v>0.48199506721083135</v>
          </cell>
          <cell r="AF294">
            <v>0.47859880844537861</v>
          </cell>
          <cell r="AG294">
            <v>0.46640953934039858</v>
          </cell>
          <cell r="AH294">
            <v>0.47322685287885136</v>
          </cell>
        </row>
        <row r="295">
          <cell r="A295">
            <v>1306</v>
          </cell>
          <cell r="B295" t="str">
            <v>VILLAR PELLICE</v>
          </cell>
          <cell r="E295">
            <v>5.92</v>
          </cell>
          <cell r="F295">
            <v>2.96</v>
          </cell>
          <cell r="G295">
            <v>35.528000000000006</v>
          </cell>
          <cell r="H295">
            <v>29.040000000000003</v>
          </cell>
          <cell r="I295">
            <v>82.38000000000001</v>
          </cell>
          <cell r="J295">
            <v>10.379999999999999</v>
          </cell>
          <cell r="K295">
            <v>0</v>
          </cell>
          <cell r="L295">
            <v>0</v>
          </cell>
          <cell r="M295">
            <v>7.1040621600000007</v>
          </cell>
          <cell r="N295">
            <v>10.656093240000001</v>
          </cell>
          <cell r="O295">
            <v>53.290066284000019</v>
          </cell>
          <cell r="P295">
            <v>88.138371204000023</v>
          </cell>
          <cell r="Q295">
            <v>186.99523619400003</v>
          </cell>
          <cell r="R295">
            <v>199.45134518400002</v>
          </cell>
          <cell r="T295">
            <v>1292</v>
          </cell>
          <cell r="U295">
            <v>0.48299999999999998</v>
          </cell>
          <cell r="V295">
            <v>0.48299999999999993</v>
          </cell>
          <cell r="W295">
            <v>0.48300000000000004</v>
          </cell>
          <cell r="X295">
            <v>0.48299999999999998</v>
          </cell>
          <cell r="Y295">
            <v>0.48299999999999998</v>
          </cell>
          <cell r="Z295">
            <v>0.48299999999999993</v>
          </cell>
          <cell r="AA295">
            <v>0.48298622626975696</v>
          </cell>
          <cell r="AB295">
            <v>0.48298618850868569</v>
          </cell>
          <cell r="AC295">
            <v>0.48066515553526412</v>
          </cell>
          <cell r="AD295">
            <v>0.48009901034912478</v>
          </cell>
          <cell r="AE295">
            <v>0.47887046577536346</v>
          </cell>
          <cell r="AF295">
            <v>0.47356948459425052</v>
          </cell>
          <cell r="AG295">
            <v>0.47011498041794769</v>
          </cell>
          <cell r="AH295">
            <v>0.46894453816603804</v>
          </cell>
        </row>
        <row r="296">
          <cell r="A296">
            <v>1307</v>
          </cell>
          <cell r="B296" t="str">
            <v>VILLAR PEROSA</v>
          </cell>
          <cell r="C296">
            <v>2.1</v>
          </cell>
          <cell r="D296">
            <v>4.4000000000000004</v>
          </cell>
          <cell r="E296">
            <v>9.5250000000000004</v>
          </cell>
          <cell r="F296">
            <v>4.32</v>
          </cell>
          <cell r="G296">
            <v>39.628</v>
          </cell>
          <cell r="H296">
            <v>152.24399999999997</v>
          </cell>
          <cell r="I296">
            <v>54.02</v>
          </cell>
          <cell r="J296">
            <v>180.32</v>
          </cell>
          <cell r="K296">
            <v>2.5200220500000001</v>
          </cell>
          <cell r="L296">
            <v>7.8000682500000007</v>
          </cell>
          <cell r="M296">
            <v>19.230168262500001</v>
          </cell>
          <cell r="N296">
            <v>24.4142136225</v>
          </cell>
          <cell r="O296">
            <v>71.968229716499991</v>
          </cell>
          <cell r="P296">
            <v>254.66262827849994</v>
          </cell>
          <cell r="Q296">
            <v>319.48719548849994</v>
          </cell>
          <cell r="R296">
            <v>535.87308884849995</v>
          </cell>
          <cell r="T296">
            <v>1293</v>
          </cell>
          <cell r="U296">
            <v>0.48300000000000004</v>
          </cell>
          <cell r="V296">
            <v>0.48299999999999998</v>
          </cell>
          <cell r="W296">
            <v>0.48299999999999998</v>
          </cell>
          <cell r="X296">
            <v>0.48300000000000004</v>
          </cell>
          <cell r="Y296">
            <v>0.48300000000000004</v>
          </cell>
          <cell r="Z296">
            <v>0.48300000000000004</v>
          </cell>
          <cell r="AA296">
            <v>0.48299999999999993</v>
          </cell>
          <cell r="AB296">
            <v>0.48299999999999998</v>
          </cell>
          <cell r="AC296">
            <v>0.48282193202933238</v>
          </cell>
          <cell r="AD296">
            <v>0.48230362745316741</v>
          </cell>
          <cell r="AE296">
            <v>0.47374097985222019</v>
          </cell>
          <cell r="AF296">
            <v>0.41081671483212351</v>
          </cell>
          <cell r="AG296">
            <v>0.39680134796284983</v>
          </cell>
          <cell r="AH296">
            <v>0.39074772071928576</v>
          </cell>
        </row>
        <row r="297">
          <cell r="A297">
            <v>1302</v>
          </cell>
          <cell r="B297" t="str">
            <v>VILLARBASSE</v>
          </cell>
          <cell r="D297">
            <v>2.97</v>
          </cell>
          <cell r="E297">
            <v>23.855</v>
          </cell>
          <cell r="F297">
            <v>82.760000000000019</v>
          </cell>
          <cell r="G297">
            <v>181.89000000000001</v>
          </cell>
          <cell r="H297">
            <v>1173.6509999999998</v>
          </cell>
          <cell r="I297">
            <v>115.66</v>
          </cell>
          <cell r="J297">
            <v>37.664999999999999</v>
          </cell>
          <cell r="K297">
            <v>0</v>
          </cell>
          <cell r="L297">
            <v>3.5640311850000006</v>
          </cell>
          <cell r="M297">
            <v>32.190281662499999</v>
          </cell>
          <cell r="N297">
            <v>131.50315064250003</v>
          </cell>
          <cell r="O297">
            <v>349.77306048750006</v>
          </cell>
          <cell r="P297">
            <v>1758.1665838229999</v>
          </cell>
          <cell r="Q297">
            <v>1896.9597982529999</v>
          </cell>
          <cell r="R297">
            <v>1942.1581937354999</v>
          </cell>
          <cell r="T297">
            <v>1294</v>
          </cell>
          <cell r="U297">
            <v>0.48299999999999993</v>
          </cell>
          <cell r="V297">
            <v>0.48299999999999998</v>
          </cell>
          <cell r="W297">
            <v>0.48299999999999998</v>
          </cell>
          <cell r="X297">
            <v>0.48299999999999993</v>
          </cell>
          <cell r="Y297">
            <v>0.48299999999999998</v>
          </cell>
          <cell r="Z297">
            <v>0.48299999999999998</v>
          </cell>
          <cell r="AA297">
            <v>0.48300000000000004</v>
          </cell>
          <cell r="AB297">
            <v>0.48273429231979575</v>
          </cell>
          <cell r="AC297">
            <v>0.48252774590418196</v>
          </cell>
          <cell r="AD297">
            <v>0.48229635285829514</v>
          </cell>
          <cell r="AE297">
            <v>0.48149818292022128</v>
          </cell>
          <cell r="AF297">
            <v>0.47164540541297573</v>
          </cell>
          <cell r="AG297">
            <v>0.46991430310092491</v>
          </cell>
          <cell r="AH297">
            <v>0.46982617475155602</v>
          </cell>
        </row>
        <row r="298">
          <cell r="A298">
            <v>1304</v>
          </cell>
          <cell r="B298" t="str">
            <v>VILLAREGGIA</v>
          </cell>
          <cell r="D298">
            <v>2.1</v>
          </cell>
          <cell r="E298">
            <v>5.6000000000000005</v>
          </cell>
          <cell r="F298">
            <v>10.52</v>
          </cell>
          <cell r="G298">
            <v>36.19</v>
          </cell>
          <cell r="H298">
            <v>162.06</v>
          </cell>
          <cell r="I298">
            <v>47.36</v>
          </cell>
          <cell r="J298">
            <v>38.585999999999999</v>
          </cell>
          <cell r="K298">
            <v>0</v>
          </cell>
          <cell r="L298">
            <v>2.5200220500000001</v>
          </cell>
          <cell r="M298">
            <v>9.24008085</v>
          </cell>
          <cell r="N298">
            <v>21.864191310000002</v>
          </cell>
          <cell r="O298">
            <v>65.292571304999996</v>
          </cell>
          <cell r="P298">
            <v>259.76627293499996</v>
          </cell>
          <cell r="Q298">
            <v>316.59877021499994</v>
          </cell>
          <cell r="R298">
            <v>362.90237536799992</v>
          </cell>
          <cell r="T298">
            <v>1295</v>
          </cell>
          <cell r="U298">
            <v>0.48299999999999998</v>
          </cell>
          <cell r="V298">
            <v>0.48299999999999998</v>
          </cell>
          <cell r="W298">
            <v>0.48299999999999998</v>
          </cell>
          <cell r="X298">
            <v>0.48299999999999998</v>
          </cell>
          <cell r="Y298">
            <v>0.48299999999999998</v>
          </cell>
          <cell r="Z298">
            <v>0.48299999999999998</v>
          </cell>
          <cell r="AA298">
            <v>0.48299999999999998</v>
          </cell>
          <cell r="AB298">
            <v>0.48299999999999998</v>
          </cell>
          <cell r="AC298">
            <v>0.48091725399524871</v>
          </cell>
          <cell r="AD298">
            <v>0.48107405046542917</v>
          </cell>
          <cell r="AE298">
            <v>0.4705031653893032</v>
          </cell>
          <cell r="AF298">
            <v>0.46317113823211936</v>
          </cell>
          <cell r="AG298">
            <v>0.45414627011129433</v>
          </cell>
          <cell r="AH298">
            <v>0.45248711242872136</v>
          </cell>
        </row>
        <row r="299">
          <cell r="A299">
            <v>1308</v>
          </cell>
          <cell r="B299" t="str">
            <v>VILLASTELLONE</v>
          </cell>
          <cell r="E299">
            <v>18.060000000000002</v>
          </cell>
          <cell r="F299">
            <v>35.120000000000005</v>
          </cell>
          <cell r="G299">
            <v>14.299999999999999</v>
          </cell>
          <cell r="H299">
            <v>671.61400000000003</v>
          </cell>
          <cell r="I299">
            <v>1646.17</v>
          </cell>
          <cell r="J299">
            <v>5</v>
          </cell>
          <cell r="K299">
            <v>0</v>
          </cell>
          <cell r="L299">
            <v>0</v>
          </cell>
          <cell r="M299">
            <v>21.672189630000002</v>
          </cell>
          <cell r="N299">
            <v>63.816558390000012</v>
          </cell>
          <cell r="O299">
            <v>80.976708540000004</v>
          </cell>
          <cell r="P299">
            <v>886.92056048699999</v>
          </cell>
          <cell r="Q299">
            <v>2862.3418452720002</v>
          </cell>
          <cell r="R299">
            <v>2868.3418977720003</v>
          </cell>
          <cell r="T299">
            <v>1296</v>
          </cell>
          <cell r="U299">
            <v>0.48299999999999998</v>
          </cell>
          <cell r="V299">
            <v>0.48299999999999998</v>
          </cell>
          <cell r="W299">
            <v>0.48299999999999998</v>
          </cell>
          <cell r="X299">
            <v>0.48299999999999998</v>
          </cell>
          <cell r="Y299">
            <v>0.48300000000000004</v>
          </cell>
          <cell r="Z299">
            <v>0.48299999999999998</v>
          </cell>
          <cell r="AA299">
            <v>0.48299999999999998</v>
          </cell>
          <cell r="AB299">
            <v>0.48299999999999998</v>
          </cell>
          <cell r="AC299">
            <v>0.48299999999999998</v>
          </cell>
          <cell r="AD299">
            <v>0.48299999999999998</v>
          </cell>
          <cell r="AE299">
            <v>0.42533216889431474</v>
          </cell>
          <cell r="AF299">
            <v>0.41971301522080501</v>
          </cell>
          <cell r="AG299">
            <v>0.34898434877520829</v>
          </cell>
          <cell r="AH299">
            <v>0.35541017990816282</v>
          </cell>
        </row>
        <row r="300">
          <cell r="A300">
            <v>1309</v>
          </cell>
          <cell r="B300" t="str">
            <v>VINOVO</v>
          </cell>
          <cell r="D300">
            <v>5.76</v>
          </cell>
          <cell r="E300">
            <v>35.44</v>
          </cell>
          <cell r="F300">
            <v>71.22</v>
          </cell>
          <cell r="G300">
            <v>141.20599999999999</v>
          </cell>
          <cell r="H300">
            <v>313.94800000000004</v>
          </cell>
          <cell r="I300">
            <v>556.28400000000011</v>
          </cell>
          <cell r="J300">
            <v>371.90999999999997</v>
          </cell>
          <cell r="K300">
            <v>0</v>
          </cell>
          <cell r="L300">
            <v>6.9120604800000001</v>
          </cell>
          <cell r="M300">
            <v>49.440432599999994</v>
          </cell>
          <cell r="N300">
            <v>134.90518041000001</v>
          </cell>
          <cell r="O300">
            <v>304.35386307299996</v>
          </cell>
          <cell r="P300">
            <v>681.09475952700006</v>
          </cell>
          <cell r="Q300">
            <v>1348.6414005090003</v>
          </cell>
          <cell r="R300">
            <v>1794.9373055640003</v>
          </cell>
          <cell r="T300">
            <v>1297</v>
          </cell>
          <cell r="U300">
            <v>0.48299999999999998</v>
          </cell>
          <cell r="V300">
            <v>0.48299999999999998</v>
          </cell>
          <cell r="W300">
            <v>0.48299999999999998</v>
          </cell>
          <cell r="X300">
            <v>0.48299999999999998</v>
          </cell>
          <cell r="Y300">
            <v>0.48299999999999998</v>
          </cell>
          <cell r="Z300">
            <v>0.48299999999999998</v>
          </cell>
          <cell r="AA300">
            <v>0.48300000000000004</v>
          </cell>
          <cell r="AB300">
            <v>0.48299999999999993</v>
          </cell>
          <cell r="AC300">
            <v>0.48299999999999998</v>
          </cell>
          <cell r="AD300">
            <v>0.48176709660034595</v>
          </cell>
          <cell r="AE300">
            <v>0.47655304614342003</v>
          </cell>
          <cell r="AF300">
            <v>0.47325654308937309</v>
          </cell>
          <cell r="AG300">
            <v>0.45653047761756532</v>
          </cell>
          <cell r="AH300">
            <v>0.45334348541570335</v>
          </cell>
        </row>
        <row r="301">
          <cell r="A301">
            <v>1310</v>
          </cell>
          <cell r="B301" t="str">
            <v>VIRLE PIEMONTE</v>
          </cell>
          <cell r="D301">
            <v>3</v>
          </cell>
          <cell r="G301">
            <v>10.56</v>
          </cell>
          <cell r="H301">
            <v>101.98500000000001</v>
          </cell>
          <cell r="I301">
            <v>99.88</v>
          </cell>
          <cell r="K301">
            <v>0</v>
          </cell>
          <cell r="L301">
            <v>3.6000315000000001</v>
          </cell>
          <cell r="M301">
            <v>3.6000315000000001</v>
          </cell>
          <cell r="N301">
            <v>3.6000315000000001</v>
          </cell>
          <cell r="O301">
            <v>16.272142379999998</v>
          </cell>
          <cell r="P301">
            <v>138.65521322250001</v>
          </cell>
          <cell r="Q301">
            <v>258.51226196250002</v>
          </cell>
          <cell r="R301">
            <v>258.51226196250002</v>
          </cell>
          <cell r="T301">
            <v>1298</v>
          </cell>
          <cell r="U301">
            <v>0.48299999999999998</v>
          </cell>
          <cell r="V301">
            <v>0.48299999999999998</v>
          </cell>
          <cell r="W301">
            <v>0.48299999999999998</v>
          </cell>
          <cell r="X301">
            <v>0.48299999999999998</v>
          </cell>
          <cell r="Y301">
            <v>0.48299999999999998</v>
          </cell>
          <cell r="Z301">
            <v>0.48299999999999998</v>
          </cell>
          <cell r="AA301">
            <v>0.48299999999999998</v>
          </cell>
          <cell r="AB301">
            <v>0.48299999999999998</v>
          </cell>
          <cell r="AC301">
            <v>0.48074104224685604</v>
          </cell>
          <cell r="AD301">
            <v>0.47930233400191496</v>
          </cell>
          <cell r="AE301">
            <v>0.47548358045249128</v>
          </cell>
          <cell r="AF301">
            <v>0.43367812062904454</v>
          </cell>
          <cell r="AG301">
            <v>0.4150335762433966</v>
          </cell>
          <cell r="AH301">
            <v>0.41153203788963355</v>
          </cell>
        </row>
        <row r="302">
          <cell r="A302">
            <v>1311</v>
          </cell>
          <cell r="B302" t="str">
            <v>VISCHE</v>
          </cell>
          <cell r="E302">
            <v>58.265000000000008</v>
          </cell>
          <cell r="F302">
            <v>59.250000000000007</v>
          </cell>
          <cell r="G302">
            <v>8.7100000000000009</v>
          </cell>
          <cell r="H302">
            <v>85.72</v>
          </cell>
          <cell r="I302">
            <v>148.69</v>
          </cell>
          <cell r="J302">
            <v>56.09</v>
          </cell>
          <cell r="K302">
            <v>0</v>
          </cell>
          <cell r="L302">
            <v>0</v>
          </cell>
          <cell r="M302">
            <v>69.918611782500008</v>
          </cell>
          <cell r="N302">
            <v>141.01923390750002</v>
          </cell>
          <cell r="O302">
            <v>151.47132536250001</v>
          </cell>
          <cell r="P302">
            <v>254.33622542250001</v>
          </cell>
          <cell r="Q302">
            <v>432.76578666750004</v>
          </cell>
          <cell r="R302">
            <v>500.07437561250003</v>
          </cell>
          <cell r="T302">
            <v>1299</v>
          </cell>
          <cell r="U302">
            <v>0.48299999999999998</v>
          </cell>
          <cell r="V302">
            <v>0.48299999999999998</v>
          </cell>
          <cell r="W302">
            <v>0.48299999999999993</v>
          </cell>
          <cell r="X302">
            <v>0.48299999999999998</v>
          </cell>
          <cell r="Y302">
            <v>0.48299999999999998</v>
          </cell>
          <cell r="Z302">
            <v>0.48299999999999998</v>
          </cell>
          <cell r="AA302">
            <v>0.48300000000000004</v>
          </cell>
          <cell r="AB302">
            <v>0.48299999999999998</v>
          </cell>
          <cell r="AC302">
            <v>0.48209216227849194</v>
          </cell>
          <cell r="AD302">
            <v>0.4809499032846688</v>
          </cell>
          <cell r="AE302">
            <v>0.47300549503112438</v>
          </cell>
          <cell r="AF302">
            <v>0.43634109562751394</v>
          </cell>
          <cell r="AG302">
            <v>0.40108259212508318</v>
          </cell>
          <cell r="AH302">
            <v>0.39526115589049488</v>
          </cell>
        </row>
        <row r="303">
          <cell r="A303">
            <v>1312</v>
          </cell>
          <cell r="B303" t="str">
            <v>VISTRORIO</v>
          </cell>
          <cell r="E303">
            <v>2.9159999999999999</v>
          </cell>
          <cell r="F303">
            <v>4.32</v>
          </cell>
          <cell r="G303">
            <v>5.82</v>
          </cell>
          <cell r="H303">
            <v>14.274999999999999</v>
          </cell>
          <cell r="I303">
            <v>19.145</v>
          </cell>
          <cell r="K303">
            <v>0</v>
          </cell>
          <cell r="L303">
            <v>0</v>
          </cell>
          <cell r="M303">
            <v>3.4992306179999995</v>
          </cell>
          <cell r="N303">
            <v>8.6832759780000011</v>
          </cell>
          <cell r="O303">
            <v>15.667337088000002</v>
          </cell>
          <cell r="P303">
            <v>32.7974869755</v>
          </cell>
          <cell r="Q303">
            <v>55.771687998000004</v>
          </cell>
          <cell r="R303">
            <v>55.771687998000004</v>
          </cell>
          <cell r="T303">
            <v>1300</v>
          </cell>
          <cell r="U303">
            <v>0.48299999999999993</v>
          </cell>
          <cell r="V303">
            <v>0.48299999999999998</v>
          </cell>
          <cell r="W303">
            <v>0.48299999999999998</v>
          </cell>
          <cell r="X303">
            <v>0.48299999999999998</v>
          </cell>
          <cell r="Y303">
            <v>0.48300000000000004</v>
          </cell>
          <cell r="Z303">
            <v>0.48300000000000004</v>
          </cell>
          <cell r="AA303">
            <v>0.48299999999999998</v>
          </cell>
          <cell r="AB303">
            <v>0.48299999999999998</v>
          </cell>
          <cell r="AC303">
            <v>0.48289559305465751</v>
          </cell>
          <cell r="AD303">
            <v>0.48152339036013125</v>
          </cell>
          <cell r="AE303">
            <v>0.46605474184493989</v>
          </cell>
          <cell r="AF303">
            <v>0.18941934887892409</v>
          </cell>
          <cell r="AG303">
            <v>0.1244243177269448</v>
          </cell>
          <cell r="AH303">
            <v>0.10415635293475385</v>
          </cell>
        </row>
        <row r="304">
          <cell r="A304">
            <v>1313</v>
          </cell>
          <cell r="B304" t="str">
            <v>VIU'</v>
          </cell>
          <cell r="E304">
            <v>4.5199999999999996</v>
          </cell>
          <cell r="G304">
            <v>11.58</v>
          </cell>
          <cell r="I304">
            <v>32.867000000000004</v>
          </cell>
          <cell r="K304">
            <v>0</v>
          </cell>
          <cell r="L304">
            <v>0</v>
          </cell>
          <cell r="M304">
            <v>5.4240474599999997</v>
          </cell>
          <cell r="N304">
            <v>5.4240474599999997</v>
          </cell>
          <cell r="O304">
            <v>19.320169049999997</v>
          </cell>
          <cell r="P304">
            <v>19.320169049999997</v>
          </cell>
          <cell r="Q304">
            <v>58.760914153500003</v>
          </cell>
          <cell r="R304">
            <v>58.760914153500003</v>
          </cell>
          <cell r="T304">
            <v>1301</v>
          </cell>
          <cell r="U304">
            <v>0.48299999999999998</v>
          </cell>
          <cell r="V304">
            <v>0.48299999999999998</v>
          </cell>
          <cell r="W304">
            <v>0.48299999999999998</v>
          </cell>
          <cell r="X304">
            <v>0.48299999999999998</v>
          </cell>
          <cell r="Y304">
            <v>0.48299999999999998</v>
          </cell>
          <cell r="Z304">
            <v>0.48299999999999998</v>
          </cell>
          <cell r="AA304">
            <v>0.48299999999999998</v>
          </cell>
          <cell r="AB304">
            <v>0.48284024535370129</v>
          </cell>
          <cell r="AC304">
            <v>0.48262765685752945</v>
          </cell>
          <cell r="AD304">
            <v>0.47296499210148307</v>
          </cell>
          <cell r="AE304">
            <v>0.47445159891941985</v>
          </cell>
          <cell r="AF304">
            <v>0.45649289433570139</v>
          </cell>
          <cell r="AG304">
            <v>0.45730784370158101</v>
          </cell>
          <cell r="AH304">
            <v>0.45901500284962293</v>
          </cell>
        </row>
        <row r="305">
          <cell r="A305">
            <v>1314</v>
          </cell>
          <cell r="B305" t="str">
            <v>VOLPIANO</v>
          </cell>
          <cell r="C305">
            <v>7.4</v>
          </cell>
          <cell r="D305">
            <v>5.9749999999999996</v>
          </cell>
          <cell r="E305">
            <v>174.78</v>
          </cell>
          <cell r="F305">
            <v>194.67499999999998</v>
          </cell>
          <cell r="G305">
            <v>266.5</v>
          </cell>
          <cell r="H305">
            <v>3150.9809999999998</v>
          </cell>
          <cell r="I305">
            <v>707.37200000000018</v>
          </cell>
          <cell r="J305">
            <v>26.840000000000003</v>
          </cell>
          <cell r="K305">
            <v>8.8800776999999993</v>
          </cell>
          <cell r="L305">
            <v>16.050140437499998</v>
          </cell>
          <cell r="M305">
            <v>225.78797562749997</v>
          </cell>
          <cell r="N305">
            <v>459.40001971499998</v>
          </cell>
          <cell r="O305">
            <v>779.20281796499989</v>
          </cell>
          <cell r="P305">
            <v>4560.4131032654996</v>
          </cell>
          <cell r="Q305">
            <v>5409.2669306714997</v>
          </cell>
          <cell r="R305">
            <v>5441.4752124914994</v>
          </cell>
          <cell r="T305">
            <v>1302</v>
          </cell>
          <cell r="U305">
            <v>0.48299999999999998</v>
          </cell>
          <cell r="V305">
            <v>0.48299999999999998</v>
          </cell>
          <cell r="W305">
            <v>0.48299999999999998</v>
          </cell>
          <cell r="X305">
            <v>0.48299999999999998</v>
          </cell>
          <cell r="Y305">
            <v>0.48299999999999998</v>
          </cell>
          <cell r="Z305">
            <v>0.48299999999999998</v>
          </cell>
          <cell r="AA305">
            <v>0.48299999999999998</v>
          </cell>
          <cell r="AB305">
            <v>0.48291907164391162</v>
          </cell>
          <cell r="AC305">
            <v>0.48227811552083355</v>
          </cell>
          <cell r="AD305">
            <v>0.47944589102256374</v>
          </cell>
          <cell r="AE305">
            <v>0.4743820860631725</v>
          </cell>
          <cell r="AF305">
            <v>0.44294380303493663</v>
          </cell>
          <cell r="AG305">
            <v>0.43747292185984177</v>
          </cell>
          <cell r="AH305">
            <v>0.41321861191481474</v>
          </cell>
        </row>
        <row r="306">
          <cell r="A306">
            <v>1315</v>
          </cell>
          <cell r="B306" t="str">
            <v>VOLVERA</v>
          </cell>
          <cell r="E306">
            <v>26.380000000000003</v>
          </cell>
          <cell r="F306">
            <v>11.190000000000001</v>
          </cell>
          <cell r="G306">
            <v>129.19499999999999</v>
          </cell>
          <cell r="H306">
            <v>144.58000000000001</v>
          </cell>
          <cell r="I306">
            <v>718.75000000000023</v>
          </cell>
          <cell r="J306">
            <v>56.940000000000005</v>
          </cell>
          <cell r="K306">
            <v>0</v>
          </cell>
          <cell r="L306">
            <v>0</v>
          </cell>
          <cell r="M306">
            <v>31.656276990000002</v>
          </cell>
          <cell r="N306">
            <v>45.084394485000004</v>
          </cell>
          <cell r="O306">
            <v>200.11975103250001</v>
          </cell>
          <cell r="P306">
            <v>373.61726912250003</v>
          </cell>
          <cell r="Q306">
            <v>1236.1248159975003</v>
          </cell>
          <cell r="R306">
            <v>1304.4534138675003</v>
          </cell>
          <cell r="T306">
            <v>1303</v>
          </cell>
          <cell r="U306">
            <v>0.48300000000000004</v>
          </cell>
          <cell r="V306">
            <v>0.48299999999999998</v>
          </cell>
          <cell r="W306">
            <v>0.48299999999999993</v>
          </cell>
          <cell r="X306">
            <v>0.48299999999999998</v>
          </cell>
          <cell r="Y306">
            <v>0.48300000000000004</v>
          </cell>
          <cell r="Z306">
            <v>0.48300000000000004</v>
          </cell>
          <cell r="AA306">
            <v>0.48107090076033904</v>
          </cell>
          <cell r="AB306">
            <v>0.48057196261801838</v>
          </cell>
          <cell r="AC306">
            <v>0.47388677675711233</v>
          </cell>
          <cell r="AD306">
            <v>0.46899079701695268</v>
          </cell>
          <cell r="AE306">
            <v>0.45614150147472027</v>
          </cell>
          <cell r="AF306">
            <v>0.44979722217706025</v>
          </cell>
          <cell r="AG306">
            <v>0.44310493246297561</v>
          </cell>
          <cell r="AH306">
            <v>0.441264573371767</v>
          </cell>
        </row>
        <row r="307">
          <cell r="T307">
            <v>1304</v>
          </cell>
          <cell r="U307">
            <v>0.48299999999999998</v>
          </cell>
          <cell r="V307">
            <v>0.48299999999999998</v>
          </cell>
          <cell r="W307">
            <v>0.48299999999999998</v>
          </cell>
          <cell r="X307">
            <v>0.48299999999999998</v>
          </cell>
          <cell r="Y307">
            <v>0.48299999999999998</v>
          </cell>
          <cell r="Z307">
            <v>0.48300000000000004</v>
          </cell>
          <cell r="AA307">
            <v>0.48299999999999998</v>
          </cell>
          <cell r="AB307">
            <v>0.48257020810376056</v>
          </cell>
          <cell r="AC307">
            <v>0.48147422185607497</v>
          </cell>
          <cell r="AD307">
            <v>0.47954918855030298</v>
          </cell>
          <cell r="AE307">
            <v>0.47197717934474881</v>
          </cell>
          <cell r="AF307">
            <v>0.43976787364929482</v>
          </cell>
          <cell r="AG307">
            <v>0.42487277613735597</v>
          </cell>
          <cell r="AH307">
            <v>0.41663962192900261</v>
          </cell>
        </row>
        <row r="308">
          <cell r="T308">
            <v>1305</v>
          </cell>
          <cell r="U308">
            <v>0.48299999999999998</v>
          </cell>
          <cell r="V308">
            <v>0.48299999999999998</v>
          </cell>
          <cell r="W308">
            <v>0.48299999999999998</v>
          </cell>
          <cell r="X308">
            <v>0.48299999999999993</v>
          </cell>
          <cell r="Y308">
            <v>0.48299999999999998</v>
          </cell>
          <cell r="Z308">
            <v>0.48299999999999998</v>
          </cell>
          <cell r="AA308">
            <v>0.48299999999999998</v>
          </cell>
          <cell r="AB308">
            <v>0.48269788633229088</v>
          </cell>
          <cell r="AC308">
            <v>0.48269770339439194</v>
          </cell>
          <cell r="AD308">
            <v>0.48161031140958227</v>
          </cell>
          <cell r="AE308">
            <v>0.47805805239965959</v>
          </cell>
          <cell r="AF308">
            <v>0.45794960511107458</v>
          </cell>
          <cell r="AG308">
            <v>0.45070780438670688</v>
          </cell>
          <cell r="AH308">
            <v>0.44438739054877807</v>
          </cell>
        </row>
        <row r="309">
          <cell r="T309">
            <v>1306</v>
          </cell>
          <cell r="U309">
            <v>0.48299999999999998</v>
          </cell>
          <cell r="V309">
            <v>0.48300000000000004</v>
          </cell>
          <cell r="W309">
            <v>0.48299999999999998</v>
          </cell>
          <cell r="X309">
            <v>0.48299999999999998</v>
          </cell>
          <cell r="Y309">
            <v>0.48299999999999998</v>
          </cell>
          <cell r="Z309">
            <v>0.48299999999999998</v>
          </cell>
          <cell r="AA309">
            <v>0.48300000000000004</v>
          </cell>
          <cell r="AB309">
            <v>0.48299999999999998</v>
          </cell>
          <cell r="AC309">
            <v>0.48153415736792188</v>
          </cell>
          <cell r="AD309">
            <v>0.48077740845063538</v>
          </cell>
          <cell r="AE309">
            <v>0.47207148448930031</v>
          </cell>
          <cell r="AF309">
            <v>0.46481861798083751</v>
          </cell>
          <cell r="AG309">
            <v>0.4454249021474519</v>
          </cell>
          <cell r="AH309">
            <v>0.44301982108672877</v>
          </cell>
        </row>
        <row r="310">
          <cell r="T310">
            <v>1307</v>
          </cell>
          <cell r="U310">
            <v>0.48299999999999993</v>
          </cell>
          <cell r="V310">
            <v>0.48299999999999998</v>
          </cell>
          <cell r="W310">
            <v>0.48300000000000004</v>
          </cell>
          <cell r="X310">
            <v>0.48300000000000004</v>
          </cell>
          <cell r="Y310">
            <v>0.48300000000000004</v>
          </cell>
          <cell r="Z310">
            <v>0.48299999999999998</v>
          </cell>
          <cell r="AA310">
            <v>0.482988681693787</v>
          </cell>
          <cell r="AB310">
            <v>0.48296450589570861</v>
          </cell>
          <cell r="AC310">
            <v>0.48290479964357935</v>
          </cell>
          <cell r="AD310">
            <v>0.48284572326195702</v>
          </cell>
          <cell r="AE310">
            <v>0.48258601784030519</v>
          </cell>
          <cell r="AF310">
            <v>0.48148406917638453</v>
          </cell>
          <cell r="AG310">
            <v>0.48106232757325701</v>
          </cell>
          <cell r="AH310">
            <v>0.46913168747982248</v>
          </cell>
        </row>
        <row r="311">
          <cell r="T311">
            <v>1308</v>
          </cell>
          <cell r="U311">
            <v>0.48299999999999998</v>
          </cell>
          <cell r="V311">
            <v>0.48299999999999998</v>
          </cell>
          <cell r="W311">
            <v>0.48299999999999998</v>
          </cell>
          <cell r="X311">
            <v>0.48299999999999993</v>
          </cell>
          <cell r="Y311">
            <v>0.48299999999999998</v>
          </cell>
          <cell r="Z311">
            <v>0.48299999999999998</v>
          </cell>
          <cell r="AA311">
            <v>0.48299999999999998</v>
          </cell>
          <cell r="AB311">
            <v>0.48299999999999998</v>
          </cell>
          <cell r="AC311">
            <v>0.48265708931418994</v>
          </cell>
          <cell r="AD311">
            <v>0.48191436052872594</v>
          </cell>
          <cell r="AE311">
            <v>0.48171162079136803</v>
          </cell>
          <cell r="AF311">
            <v>0.46861083956445893</v>
          </cell>
          <cell r="AG311">
            <v>0.43593884552490392</v>
          </cell>
          <cell r="AH311">
            <v>0.43278401590807974</v>
          </cell>
        </row>
        <row r="312">
          <cell r="T312">
            <v>1309</v>
          </cell>
          <cell r="U312">
            <v>0.48299999999999998</v>
          </cell>
          <cell r="V312">
            <v>0.48299999999999998</v>
          </cell>
          <cell r="W312">
            <v>0.48299999999999998</v>
          </cell>
          <cell r="X312">
            <v>0.48299999999999998</v>
          </cell>
          <cell r="Y312">
            <v>0.48299999999999998</v>
          </cell>
          <cell r="Z312">
            <v>0.48299999999999998</v>
          </cell>
          <cell r="AA312">
            <v>0.48300000000000004</v>
          </cell>
          <cell r="AB312">
            <v>0.48291365510896578</v>
          </cell>
          <cell r="AC312">
            <v>0.48239304627114454</v>
          </cell>
          <cell r="AD312">
            <v>0.48127051673383053</v>
          </cell>
          <cell r="AE312">
            <v>0.47917153326675593</v>
          </cell>
          <cell r="AF312">
            <v>0.47434218871531808</v>
          </cell>
          <cell r="AG312">
            <v>0.46614803158271489</v>
          </cell>
          <cell r="AH312">
            <v>0.45919062123513654</v>
          </cell>
        </row>
        <row r="313">
          <cell r="T313">
            <v>1310</v>
          </cell>
          <cell r="U313">
            <v>0.48299999999999998</v>
          </cell>
          <cell r="V313">
            <v>0.48299999999999998</v>
          </cell>
          <cell r="W313">
            <v>0.48299999999999998</v>
          </cell>
          <cell r="X313">
            <v>0.48299999999999998</v>
          </cell>
          <cell r="Y313">
            <v>0.48299999999999998</v>
          </cell>
          <cell r="Z313">
            <v>0.48300000000000004</v>
          </cell>
          <cell r="AA313">
            <v>0.48299999999999998</v>
          </cell>
          <cell r="AB313">
            <v>0.48287126562415783</v>
          </cell>
          <cell r="AC313">
            <v>0.48286354676778254</v>
          </cell>
          <cell r="AD313">
            <v>0.48285013258818876</v>
          </cell>
          <cell r="AE313">
            <v>0.48230238885945131</v>
          </cell>
          <cell r="AF313">
            <v>0.4768531681434886</v>
          </cell>
          <cell r="AG313">
            <v>0.47144928891805726</v>
          </cell>
          <cell r="AH313">
            <v>0.47313616921552576</v>
          </cell>
        </row>
        <row r="314">
          <cell r="T314">
            <v>1311</v>
          </cell>
          <cell r="U314">
            <v>0.48299999999999998</v>
          </cell>
          <cell r="V314">
            <v>0.48299999999999998</v>
          </cell>
          <cell r="W314">
            <v>0.48299999999999998</v>
          </cell>
          <cell r="X314">
            <v>0.48299999999999998</v>
          </cell>
          <cell r="Y314">
            <v>0.48300000000000004</v>
          </cell>
          <cell r="Z314">
            <v>0.48299999999999993</v>
          </cell>
          <cell r="AA314">
            <v>0.48299999999999998</v>
          </cell>
          <cell r="AB314">
            <v>0.48299999999999998</v>
          </cell>
          <cell r="AC314">
            <v>0.47417856152339305</v>
          </cell>
          <cell r="AD314">
            <v>0.46383783746403945</v>
          </cell>
          <cell r="AE314">
            <v>0.4637930463490737</v>
          </cell>
          <cell r="AF314">
            <v>0.45099333581037743</v>
          </cell>
          <cell r="AG314">
            <v>0.43154775556651692</v>
          </cell>
          <cell r="AH314">
            <v>0.42010675148549526</v>
          </cell>
        </row>
        <row r="315">
          <cell r="T315">
            <v>1312</v>
          </cell>
          <cell r="U315">
            <v>0.48299999999999998</v>
          </cell>
          <cell r="V315">
            <v>0.48300000000000004</v>
          </cell>
          <cell r="W315">
            <v>0.48299999999999998</v>
          </cell>
          <cell r="X315">
            <v>0.48299999999999998</v>
          </cell>
          <cell r="Y315">
            <v>0.48299999999999998</v>
          </cell>
          <cell r="Z315">
            <v>0.48300000000000004</v>
          </cell>
          <cell r="AA315">
            <v>0.48299999999999998</v>
          </cell>
          <cell r="AB315">
            <v>0.48299999999999998</v>
          </cell>
          <cell r="AC315">
            <v>0.48123799777890536</v>
          </cell>
          <cell r="AD315">
            <v>0.47882666907734056</v>
          </cell>
          <cell r="AE315">
            <v>0.47538868277292351</v>
          </cell>
          <cell r="AF315">
            <v>0.46702537777135766</v>
          </cell>
          <cell r="AG315">
            <v>0.4554325232582781</v>
          </cell>
          <cell r="AH315">
            <v>0.45682458141249005</v>
          </cell>
        </row>
        <row r="316">
          <cell r="T316">
            <v>1313</v>
          </cell>
          <cell r="U316">
            <v>0.48299999999999998</v>
          </cell>
          <cell r="V316">
            <v>0.48299999999999998</v>
          </cell>
          <cell r="W316">
            <v>0.48299999999999998</v>
          </cell>
          <cell r="X316">
            <v>0.48299999999999993</v>
          </cell>
          <cell r="Y316">
            <v>0.48299999999999998</v>
          </cell>
          <cell r="Z316">
            <v>0.48299999999999998</v>
          </cell>
          <cell r="AA316">
            <v>0.48300000000000004</v>
          </cell>
          <cell r="AB316">
            <v>0.48299999999999998</v>
          </cell>
          <cell r="AC316">
            <v>0.48211451605959521</v>
          </cell>
          <cell r="AD316">
            <v>0.48215462598328296</v>
          </cell>
          <cell r="AE316">
            <v>0.47984608540597729</v>
          </cell>
          <cell r="AF316">
            <v>0.48020284844079486</v>
          </cell>
          <cell r="AG316">
            <v>0.4736481519438509</v>
          </cell>
          <cell r="AH316">
            <v>0.47300987289278207</v>
          </cell>
        </row>
        <row r="317">
          <cell r="T317">
            <v>1314</v>
          </cell>
          <cell r="U317">
            <v>0.48299999999999998</v>
          </cell>
          <cell r="V317">
            <v>0.48299999999999998</v>
          </cell>
          <cell r="W317">
            <v>0.48299999999999998</v>
          </cell>
          <cell r="X317">
            <v>0.48300000000000004</v>
          </cell>
          <cell r="Y317">
            <v>0.48299999999999998</v>
          </cell>
          <cell r="Z317">
            <v>0.48299999999999998</v>
          </cell>
          <cell r="AA317">
            <v>0.48296641470295987</v>
          </cell>
          <cell r="AB317">
            <v>0.48293884189566405</v>
          </cell>
          <cell r="AC317">
            <v>0.48211020956645223</v>
          </cell>
          <cell r="AD317">
            <v>0.48106218598574174</v>
          </cell>
          <cell r="AE317">
            <v>0.47965463770410949</v>
          </cell>
          <cell r="AF317">
            <v>0.46232579978814792</v>
          </cell>
          <cell r="AG317">
            <v>0.45884012088508014</v>
          </cell>
          <cell r="AH317">
            <v>0.45881361330120513</v>
          </cell>
        </row>
        <row r="318">
          <cell r="T318">
            <v>1315</v>
          </cell>
          <cell r="U318">
            <v>0.48300000000000004</v>
          </cell>
          <cell r="V318">
            <v>0.48299999999999998</v>
          </cell>
          <cell r="W318">
            <v>0.48299999999999998</v>
          </cell>
          <cell r="X318">
            <v>0.48300000000000004</v>
          </cell>
          <cell r="Y318">
            <v>0.48299999999999998</v>
          </cell>
          <cell r="Z318">
            <v>0.48299999999999998</v>
          </cell>
          <cell r="AA318">
            <v>0.48300000000000004</v>
          </cell>
          <cell r="AB318">
            <v>0.48299999999999998</v>
          </cell>
          <cell r="AC318">
            <v>0.48263755284174276</v>
          </cell>
          <cell r="AD318">
            <v>0.48241191224144547</v>
          </cell>
          <cell r="AE318">
            <v>0.4804324095047332</v>
          </cell>
          <cell r="AF318">
            <v>0.478440112619401</v>
          </cell>
          <cell r="AG318">
            <v>0.46790873434913016</v>
          </cell>
          <cell r="AH318">
            <v>0.46655751206347318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m_com_to_census"/>
    </sheetNames>
    <sheetDataSet>
      <sheetData sheetId="0">
        <row r="299">
          <cell r="G299">
            <v>1001</v>
          </cell>
          <cell r="H299">
            <v>13146303.303955</v>
          </cell>
          <cell r="I299">
            <v>13.146303303954999</v>
          </cell>
        </row>
        <row r="300">
          <cell r="G300">
            <v>1002</v>
          </cell>
          <cell r="H300">
            <v>15741668.631348001</v>
          </cell>
          <cell r="I300">
            <v>15.741668631348</v>
          </cell>
        </row>
        <row r="301">
          <cell r="G301">
            <v>1003</v>
          </cell>
          <cell r="H301">
            <v>46335688.964599997</v>
          </cell>
          <cell r="I301">
            <v>46.335688964599996</v>
          </cell>
        </row>
        <row r="302">
          <cell r="G302">
            <v>1004</v>
          </cell>
          <cell r="H302">
            <v>11731719.040526999</v>
          </cell>
          <cell r="I302">
            <v>11.731719040526999</v>
          </cell>
        </row>
        <row r="303">
          <cell r="G303">
            <v>1005</v>
          </cell>
          <cell r="H303">
            <v>7379652.7198479995</v>
          </cell>
          <cell r="I303">
            <v>7.3796527198479991</v>
          </cell>
        </row>
        <row r="304">
          <cell r="G304">
            <v>1006</v>
          </cell>
          <cell r="H304">
            <v>17876023.709105998</v>
          </cell>
          <cell r="I304">
            <v>17.876023709105997</v>
          </cell>
        </row>
        <row r="305">
          <cell r="G305">
            <v>1007</v>
          </cell>
          <cell r="H305">
            <v>5626200.7452389998</v>
          </cell>
          <cell r="I305">
            <v>5.6262007452390002</v>
          </cell>
        </row>
        <row r="306">
          <cell r="G306">
            <v>1008</v>
          </cell>
          <cell r="H306">
            <v>11919794.484741</v>
          </cell>
          <cell r="I306">
            <v>11.919794484741001</v>
          </cell>
        </row>
        <row r="307">
          <cell r="G307">
            <v>1009</v>
          </cell>
          <cell r="H307">
            <v>7487210.2340089995</v>
          </cell>
          <cell r="I307">
            <v>7.4872102340089999</v>
          </cell>
        </row>
        <row r="308">
          <cell r="G308">
            <v>1010</v>
          </cell>
          <cell r="H308">
            <v>9308779.4165039994</v>
          </cell>
          <cell r="I308">
            <v>9.3087794165039988</v>
          </cell>
        </row>
        <row r="309">
          <cell r="G309">
            <v>1011</v>
          </cell>
          <cell r="H309">
            <v>38878423.362305</v>
          </cell>
          <cell r="I309">
            <v>38.878423362305</v>
          </cell>
        </row>
        <row r="310">
          <cell r="G310">
            <v>1012</v>
          </cell>
          <cell r="H310">
            <v>8167029.1850589998</v>
          </cell>
          <cell r="I310">
            <v>8.1670291850590004</v>
          </cell>
        </row>
        <row r="311">
          <cell r="G311">
            <v>1013</v>
          </cell>
          <cell r="H311">
            <v>23217699.957885999</v>
          </cell>
          <cell r="I311">
            <v>23.217699957885998</v>
          </cell>
        </row>
        <row r="312">
          <cell r="G312">
            <v>1014</v>
          </cell>
          <cell r="H312">
            <v>9960625.6843259986</v>
          </cell>
          <cell r="I312">
            <v>9.9606256843259988</v>
          </cell>
        </row>
        <row r="313">
          <cell r="G313">
            <v>1015</v>
          </cell>
          <cell r="H313">
            <v>7086005.9670409998</v>
          </cell>
          <cell r="I313">
            <v>7.0860059670409994</v>
          </cell>
        </row>
        <row r="314">
          <cell r="G314">
            <v>1016</v>
          </cell>
          <cell r="H314">
            <v>13006572.045898</v>
          </cell>
          <cell r="I314">
            <v>13.006572045898</v>
          </cell>
        </row>
        <row r="315">
          <cell r="G315">
            <v>1017</v>
          </cell>
          <cell r="H315">
            <v>4506393.2325440003</v>
          </cell>
          <cell r="I315">
            <v>4.5063932325440001</v>
          </cell>
        </row>
        <row r="316">
          <cell r="G316">
            <v>1018</v>
          </cell>
          <cell r="H316">
            <v>15405754.450073</v>
          </cell>
          <cell r="I316">
            <v>15.405754450072999</v>
          </cell>
        </row>
        <row r="317">
          <cell r="G317">
            <v>1019</v>
          </cell>
          <cell r="H317">
            <v>62712346.873778999</v>
          </cell>
          <cell r="I317">
            <v>62.712346873778998</v>
          </cell>
        </row>
        <row r="318">
          <cell r="G318">
            <v>1020</v>
          </cell>
          <cell r="H318">
            <v>2028896.7318119998</v>
          </cell>
          <cell r="I318">
            <v>2.0288967318119999</v>
          </cell>
        </row>
        <row r="319">
          <cell r="G319">
            <v>1021</v>
          </cell>
          <cell r="H319">
            <v>12802851.324585</v>
          </cell>
          <cell r="I319">
            <v>12.802851324584999</v>
          </cell>
        </row>
        <row r="320">
          <cell r="G320">
            <v>1022</v>
          </cell>
          <cell r="H320">
            <v>132207534.818359</v>
          </cell>
          <cell r="I320">
            <v>132.20753481835899</v>
          </cell>
        </row>
        <row r="321">
          <cell r="G321">
            <v>1023</v>
          </cell>
          <cell r="H321">
            <v>3986495.0407710001</v>
          </cell>
          <cell r="I321">
            <v>3.986495040771</v>
          </cell>
        </row>
        <row r="322">
          <cell r="G322">
            <v>1024</v>
          </cell>
          <cell r="H322">
            <v>6734275.7404789999</v>
          </cell>
          <cell r="I322">
            <v>6.7342757404790001</v>
          </cell>
        </row>
        <row r="323">
          <cell r="G323">
            <v>1025</v>
          </cell>
          <cell r="H323">
            <v>18597958.402222</v>
          </cell>
          <cell r="I323">
            <v>18.597958402222002</v>
          </cell>
        </row>
        <row r="324">
          <cell r="G324">
            <v>1026</v>
          </cell>
          <cell r="H324">
            <v>94087172.617676005</v>
          </cell>
          <cell r="I324">
            <v>94.087172617676003</v>
          </cell>
        </row>
        <row r="325">
          <cell r="G325">
            <v>1027</v>
          </cell>
          <cell r="H325">
            <v>14223623.961060001</v>
          </cell>
          <cell r="I325">
            <v>14.223623961060001</v>
          </cell>
        </row>
        <row r="326">
          <cell r="G326">
            <v>1028</v>
          </cell>
          <cell r="H326">
            <v>14326232.554443</v>
          </cell>
          <cell r="I326">
            <v>14.326232554442999</v>
          </cell>
        </row>
        <row r="327">
          <cell r="G327">
            <v>1029</v>
          </cell>
          <cell r="H327">
            <v>6964872.1330570001</v>
          </cell>
          <cell r="I327">
            <v>6.9648721330569998</v>
          </cell>
        </row>
        <row r="328">
          <cell r="G328">
            <v>1030</v>
          </cell>
          <cell r="H328">
            <v>13419148.483276</v>
          </cell>
          <cell r="I328">
            <v>13.419148483276</v>
          </cell>
        </row>
        <row r="329">
          <cell r="G329">
            <v>1031</v>
          </cell>
          <cell r="H329">
            <v>12371268.201172</v>
          </cell>
          <cell r="I329">
            <v>12.371268201172001</v>
          </cell>
        </row>
        <row r="330">
          <cell r="G330">
            <v>1032</v>
          </cell>
          <cell r="H330">
            <v>4961785.3720699996</v>
          </cell>
          <cell r="I330">
            <v>4.9617853720699996</v>
          </cell>
        </row>
        <row r="331">
          <cell r="G331">
            <v>1033</v>
          </cell>
          <cell r="H331">
            <v>10919123.458373999</v>
          </cell>
          <cell r="I331">
            <v>10.919123458373999</v>
          </cell>
        </row>
        <row r="332">
          <cell r="G332">
            <v>1034</v>
          </cell>
          <cell r="H332">
            <v>6291445.281006</v>
          </cell>
          <cell r="I332">
            <v>6.2914452810060002</v>
          </cell>
        </row>
        <row r="333">
          <cell r="G333">
            <v>1035</v>
          </cell>
          <cell r="H333">
            <v>22758425.071410999</v>
          </cell>
          <cell r="I333">
            <v>22.758425071410997</v>
          </cell>
        </row>
        <row r="334">
          <cell r="G334">
            <v>1036</v>
          </cell>
          <cell r="H334">
            <v>11135096.521850001</v>
          </cell>
          <cell r="I334">
            <v>11.13509652185</v>
          </cell>
        </row>
        <row r="335">
          <cell r="G335">
            <v>1037</v>
          </cell>
          <cell r="H335">
            <v>8950419.0694580004</v>
          </cell>
          <cell r="I335">
            <v>8.9504190694580004</v>
          </cell>
        </row>
        <row r="336">
          <cell r="G336">
            <v>1038</v>
          </cell>
          <cell r="H336">
            <v>5570313.5213620001</v>
          </cell>
          <cell r="I336">
            <v>5.5703135213620003</v>
          </cell>
        </row>
        <row r="337">
          <cell r="G337">
            <v>1039</v>
          </cell>
          <cell r="H337">
            <v>14359286.395020001</v>
          </cell>
          <cell r="I337">
            <v>14.35928639502</v>
          </cell>
        </row>
        <row r="338">
          <cell r="G338">
            <v>1040</v>
          </cell>
          <cell r="H338">
            <v>12584117.587401999</v>
          </cell>
          <cell r="I338">
            <v>12.584117587402</v>
          </cell>
        </row>
        <row r="339">
          <cell r="G339">
            <v>1041</v>
          </cell>
          <cell r="H339">
            <v>14686945.770142</v>
          </cell>
          <cell r="I339">
            <v>14.686945770142</v>
          </cell>
        </row>
        <row r="340">
          <cell r="G340">
            <v>1042</v>
          </cell>
          <cell r="H340">
            <v>5476059.1463620001</v>
          </cell>
          <cell r="I340">
            <v>5.4760591463620001</v>
          </cell>
        </row>
        <row r="341">
          <cell r="G341">
            <v>1043</v>
          </cell>
          <cell r="H341">
            <v>5064332.0800780002</v>
          </cell>
          <cell r="I341">
            <v>5.0643320800780005</v>
          </cell>
        </row>
        <row r="342">
          <cell r="G342">
            <v>1044</v>
          </cell>
          <cell r="H342">
            <v>37101494.23584</v>
          </cell>
          <cell r="I342">
            <v>37.101494235840001</v>
          </cell>
        </row>
        <row r="343">
          <cell r="G343">
            <v>1045</v>
          </cell>
          <cell r="H343">
            <v>8097458.6296389997</v>
          </cell>
          <cell r="I343">
            <v>8.0974586296390001</v>
          </cell>
        </row>
        <row r="344">
          <cell r="G344">
            <v>1046</v>
          </cell>
          <cell r="H344">
            <v>10231400.480957</v>
          </cell>
          <cell r="I344">
            <v>10.231400480956999</v>
          </cell>
        </row>
        <row r="345">
          <cell r="G345">
            <v>1047</v>
          </cell>
          <cell r="H345">
            <v>39493284.808228001</v>
          </cell>
          <cell r="I345">
            <v>39.493284808227997</v>
          </cell>
        </row>
        <row r="346">
          <cell r="G346">
            <v>1048</v>
          </cell>
          <cell r="H346">
            <v>14131662.909911999</v>
          </cell>
          <cell r="I346">
            <v>14.131662909912</v>
          </cell>
        </row>
        <row r="347">
          <cell r="G347">
            <v>1049</v>
          </cell>
          <cell r="H347">
            <v>11086357.827515</v>
          </cell>
          <cell r="I347">
            <v>11.086357827515</v>
          </cell>
        </row>
        <row r="348">
          <cell r="G348">
            <v>1050</v>
          </cell>
          <cell r="H348">
            <v>9131891.4088129997</v>
          </cell>
          <cell r="I348">
            <v>9.131891408812999</v>
          </cell>
        </row>
        <row r="349">
          <cell r="G349">
            <v>1051</v>
          </cell>
          <cell r="H349">
            <v>11850178.379149999</v>
          </cell>
          <cell r="I349">
            <v>11.85017837915</v>
          </cell>
        </row>
        <row r="350">
          <cell r="G350">
            <v>1052</v>
          </cell>
          <cell r="H350">
            <v>11950617.381348001</v>
          </cell>
          <cell r="I350">
            <v>11.950617381348001</v>
          </cell>
        </row>
        <row r="351">
          <cell r="G351">
            <v>1053</v>
          </cell>
          <cell r="H351">
            <v>11196213.134521</v>
          </cell>
          <cell r="I351">
            <v>11.196213134521001</v>
          </cell>
        </row>
        <row r="352">
          <cell r="G352">
            <v>1054</v>
          </cell>
          <cell r="H352">
            <v>23032636.331665002</v>
          </cell>
          <cell r="I352">
            <v>23.032636331665003</v>
          </cell>
        </row>
        <row r="353">
          <cell r="G353">
            <v>1055</v>
          </cell>
          <cell r="H353">
            <v>16407015.174805</v>
          </cell>
          <cell r="I353">
            <v>16.407015174805</v>
          </cell>
        </row>
        <row r="354">
          <cell r="G354">
            <v>1056</v>
          </cell>
          <cell r="H354">
            <v>11537237.821045</v>
          </cell>
          <cell r="I354">
            <v>11.537237821045</v>
          </cell>
        </row>
        <row r="355">
          <cell r="G355">
            <v>1057</v>
          </cell>
          <cell r="H355">
            <v>10256264.303345</v>
          </cell>
          <cell r="I355">
            <v>10.256264303345</v>
          </cell>
        </row>
        <row r="356">
          <cell r="G356">
            <v>1058</v>
          </cell>
          <cell r="H356">
            <v>50694013.145140991</v>
          </cell>
          <cell r="I356">
            <v>50.694013145140993</v>
          </cell>
        </row>
        <row r="357">
          <cell r="G357">
            <v>1059</v>
          </cell>
          <cell r="H357">
            <v>95720740.464478001</v>
          </cell>
          <cell r="I357">
            <v>95.720740464477998</v>
          </cell>
        </row>
        <row r="358">
          <cell r="G358">
            <v>1060</v>
          </cell>
          <cell r="H358">
            <v>20125173.699462999</v>
          </cell>
          <cell r="I358">
            <v>20.125173699462998</v>
          </cell>
        </row>
        <row r="359">
          <cell r="G359">
            <v>1061</v>
          </cell>
          <cell r="H359">
            <v>2172554.7102049999</v>
          </cell>
          <cell r="I359">
            <v>2.172554710205</v>
          </cell>
        </row>
        <row r="360">
          <cell r="G360">
            <v>1062</v>
          </cell>
          <cell r="H360">
            <v>14314211.229858</v>
          </cell>
          <cell r="I360">
            <v>14.314211229858</v>
          </cell>
        </row>
        <row r="361">
          <cell r="G361">
            <v>1063</v>
          </cell>
          <cell r="H361">
            <v>28715170.157715</v>
          </cell>
          <cell r="I361">
            <v>28.715170157715001</v>
          </cell>
        </row>
        <row r="362">
          <cell r="G362">
            <v>1064</v>
          </cell>
          <cell r="H362">
            <v>11473357.110352</v>
          </cell>
          <cell r="I362">
            <v>11.473357110352</v>
          </cell>
        </row>
        <row r="363">
          <cell r="G363">
            <v>1065</v>
          </cell>
          <cell r="H363">
            <v>17282137.514892999</v>
          </cell>
          <cell r="I363">
            <v>17.282137514892998</v>
          </cell>
        </row>
        <row r="364">
          <cell r="G364">
            <v>1066</v>
          </cell>
          <cell r="H364">
            <v>38706538.088379003</v>
          </cell>
          <cell r="I364">
            <v>38.706538088379006</v>
          </cell>
        </row>
        <row r="365">
          <cell r="G365">
            <v>1067</v>
          </cell>
          <cell r="H365">
            <v>28375827.772094</v>
          </cell>
          <cell r="I365">
            <v>28.375827772093999</v>
          </cell>
        </row>
        <row r="366">
          <cell r="G366">
            <v>1068</v>
          </cell>
          <cell r="H366">
            <v>14136108.473755</v>
          </cell>
          <cell r="I366">
            <v>14.136108473755</v>
          </cell>
        </row>
        <row r="367">
          <cell r="G367">
            <v>1069</v>
          </cell>
          <cell r="H367">
            <v>12328529.542725001</v>
          </cell>
          <cell r="I367">
            <v>12.328529542725001</v>
          </cell>
        </row>
        <row r="368">
          <cell r="G368">
            <v>1070</v>
          </cell>
          <cell r="H368">
            <v>48959264.113770001</v>
          </cell>
          <cell r="I368">
            <v>48.959264113769997</v>
          </cell>
        </row>
        <row r="369">
          <cell r="G369">
            <v>1071</v>
          </cell>
          <cell r="H369">
            <v>13159975.459838999</v>
          </cell>
          <cell r="I369">
            <v>13.159975459839</v>
          </cell>
        </row>
        <row r="370">
          <cell r="G370">
            <v>1072</v>
          </cell>
          <cell r="H370">
            <v>28052429.663818002</v>
          </cell>
          <cell r="I370">
            <v>28.052429663818003</v>
          </cell>
        </row>
        <row r="371">
          <cell r="G371">
            <v>1073</v>
          </cell>
          <cell r="H371">
            <v>99815685.022094995</v>
          </cell>
          <cell r="I371">
            <v>99.815685022094996</v>
          </cell>
        </row>
        <row r="372">
          <cell r="G372">
            <v>1074</v>
          </cell>
          <cell r="H372">
            <v>121705001.30725101</v>
          </cell>
          <cell r="I372">
            <v>121.70500130725101</v>
          </cell>
        </row>
        <row r="373">
          <cell r="G373">
            <v>1075</v>
          </cell>
          <cell r="H373">
            <v>35449045.380980998</v>
          </cell>
          <cell r="I373">
            <v>35.449045380980998</v>
          </cell>
        </row>
        <row r="374">
          <cell r="G374">
            <v>1076</v>
          </cell>
          <cell r="H374">
            <v>18570270.210326999</v>
          </cell>
          <cell r="I374">
            <v>18.570270210326999</v>
          </cell>
        </row>
        <row r="375">
          <cell r="G375">
            <v>1077</v>
          </cell>
          <cell r="H375">
            <v>12022412.861694001</v>
          </cell>
          <cell r="I375">
            <v>12.022412861694001</v>
          </cell>
        </row>
        <row r="376">
          <cell r="G376">
            <v>1078</v>
          </cell>
          <cell r="H376">
            <v>54198476.597167999</v>
          </cell>
          <cell r="I376">
            <v>54.198476597167996</v>
          </cell>
        </row>
        <row r="377">
          <cell r="G377">
            <v>1079</v>
          </cell>
          <cell r="H377">
            <v>4118962.559204</v>
          </cell>
          <cell r="I377">
            <v>4.1189625592040002</v>
          </cell>
        </row>
        <row r="378">
          <cell r="G378">
            <v>1080</v>
          </cell>
          <cell r="H378">
            <v>26755693.292603001</v>
          </cell>
          <cell r="I378">
            <v>26.755693292603002</v>
          </cell>
        </row>
        <row r="379">
          <cell r="G379">
            <v>1081</v>
          </cell>
          <cell r="H379">
            <v>5916595.0203860002</v>
          </cell>
          <cell r="I379">
            <v>5.9165950203860005</v>
          </cell>
        </row>
        <row r="380">
          <cell r="G380">
            <v>1082</v>
          </cell>
          <cell r="H380">
            <v>51238511.359497003</v>
          </cell>
          <cell r="I380">
            <v>51.238511359497004</v>
          </cell>
        </row>
        <row r="381">
          <cell r="G381">
            <v>1083</v>
          </cell>
          <cell r="H381">
            <v>3163858.9155270001</v>
          </cell>
          <cell r="I381">
            <v>3.1638589155270003</v>
          </cell>
        </row>
        <row r="382">
          <cell r="G382">
            <v>1084</v>
          </cell>
          <cell r="H382">
            <v>4934516.7126460001</v>
          </cell>
          <cell r="I382">
            <v>4.9345167126460003</v>
          </cell>
        </row>
        <row r="383">
          <cell r="G383">
            <v>1085</v>
          </cell>
          <cell r="H383">
            <v>6196323.0150149995</v>
          </cell>
          <cell r="I383">
            <v>6.1963230150149995</v>
          </cell>
        </row>
        <row r="384">
          <cell r="G384">
            <v>1086</v>
          </cell>
          <cell r="H384">
            <v>17733082.186400998</v>
          </cell>
          <cell r="I384">
            <v>17.733082186400999</v>
          </cell>
        </row>
        <row r="385">
          <cell r="G385">
            <v>1087</v>
          </cell>
          <cell r="H385">
            <v>2687280.1038819999</v>
          </cell>
          <cell r="I385">
            <v>2.6872801038819998</v>
          </cell>
        </row>
        <row r="386">
          <cell r="G386">
            <v>1088</v>
          </cell>
          <cell r="H386">
            <v>27879394.830566</v>
          </cell>
          <cell r="I386">
            <v>27.879394830566</v>
          </cell>
        </row>
        <row r="387">
          <cell r="G387">
            <v>1089</v>
          </cell>
          <cell r="H387">
            <v>56574223.689696997</v>
          </cell>
          <cell r="I387">
            <v>56.574223689697</v>
          </cell>
        </row>
        <row r="388">
          <cell r="G388">
            <v>1090</v>
          </cell>
          <cell r="H388">
            <v>18099646.128784001</v>
          </cell>
          <cell r="I388">
            <v>18.099646128784002</v>
          </cell>
        </row>
        <row r="389">
          <cell r="G389">
            <v>1091</v>
          </cell>
          <cell r="H389">
            <v>6332202.7896729996</v>
          </cell>
          <cell r="I389">
            <v>6.3322027896729995</v>
          </cell>
        </row>
        <row r="390">
          <cell r="G390">
            <v>1092</v>
          </cell>
          <cell r="H390">
            <v>4589507.0668949997</v>
          </cell>
          <cell r="I390">
            <v>4.589507066895</v>
          </cell>
        </row>
        <row r="391">
          <cell r="G391">
            <v>1093</v>
          </cell>
          <cell r="H391">
            <v>71114757.630126998</v>
          </cell>
          <cell r="I391">
            <v>71.114757630127002</v>
          </cell>
        </row>
        <row r="392">
          <cell r="G392">
            <v>1094</v>
          </cell>
          <cell r="H392">
            <v>41492160.248168997</v>
          </cell>
          <cell r="I392">
            <v>41.492160248169</v>
          </cell>
        </row>
        <row r="393">
          <cell r="G393">
            <v>1095</v>
          </cell>
          <cell r="H393">
            <v>3238477.4077150002</v>
          </cell>
          <cell r="I393">
            <v>3.238477407715</v>
          </cell>
        </row>
        <row r="394">
          <cell r="G394">
            <v>1096</v>
          </cell>
          <cell r="H394">
            <v>6870983.4447020004</v>
          </cell>
          <cell r="I394">
            <v>6.8709834447020004</v>
          </cell>
        </row>
        <row r="395">
          <cell r="G395">
            <v>1097</v>
          </cell>
          <cell r="H395">
            <v>60734343.319824003</v>
          </cell>
          <cell r="I395">
            <v>60.734343319823999</v>
          </cell>
        </row>
        <row r="396">
          <cell r="G396">
            <v>1098</v>
          </cell>
          <cell r="H396">
            <v>19313470.385864001</v>
          </cell>
          <cell r="I396">
            <v>19.313470385864001</v>
          </cell>
        </row>
        <row r="397">
          <cell r="G397">
            <v>1099</v>
          </cell>
          <cell r="H397">
            <v>27541944.690308001</v>
          </cell>
          <cell r="I397">
            <v>27.541944690308</v>
          </cell>
        </row>
        <row r="398">
          <cell r="G398">
            <v>1100</v>
          </cell>
          <cell r="H398">
            <v>46548876.276123002</v>
          </cell>
          <cell r="I398">
            <v>46.548876276123003</v>
          </cell>
        </row>
        <row r="399">
          <cell r="G399">
            <v>1101</v>
          </cell>
          <cell r="H399">
            <v>14850084.294678001</v>
          </cell>
          <cell r="I399">
            <v>14.850084294678</v>
          </cell>
        </row>
        <row r="400">
          <cell r="G400">
            <v>1102</v>
          </cell>
          <cell r="H400">
            <v>7892936.8703610003</v>
          </cell>
          <cell r="I400">
            <v>7.8929368703609999</v>
          </cell>
        </row>
        <row r="401">
          <cell r="G401">
            <v>1103</v>
          </cell>
          <cell r="H401">
            <v>49410547.027099997</v>
          </cell>
          <cell r="I401">
            <v>49.410547027099994</v>
          </cell>
        </row>
        <row r="402">
          <cell r="G402">
            <v>1104</v>
          </cell>
          <cell r="H402">
            <v>12041815.685791001</v>
          </cell>
          <cell r="I402">
            <v>12.041815685791001</v>
          </cell>
        </row>
        <row r="403">
          <cell r="G403">
            <v>1105</v>
          </cell>
          <cell r="H403">
            <v>4345790.0992430001</v>
          </cell>
          <cell r="I403">
            <v>4.3457900992430005</v>
          </cell>
        </row>
        <row r="404">
          <cell r="G404">
            <v>1106</v>
          </cell>
          <cell r="H404">
            <v>15642861.743651999</v>
          </cell>
          <cell r="I404">
            <v>15.642861743651999</v>
          </cell>
        </row>
        <row r="405">
          <cell r="G405">
            <v>1107</v>
          </cell>
          <cell r="H405">
            <v>16507791.989746001</v>
          </cell>
          <cell r="I405">
            <v>16.507791989746</v>
          </cell>
        </row>
        <row r="406">
          <cell r="G406">
            <v>1108</v>
          </cell>
          <cell r="H406">
            <v>24818685.627808001</v>
          </cell>
          <cell r="I406">
            <v>24.818685627808001</v>
          </cell>
        </row>
        <row r="407">
          <cell r="G407">
            <v>1109</v>
          </cell>
          <cell r="H407">
            <v>10948342.406128</v>
          </cell>
          <cell r="I407">
            <v>10.948342406128001</v>
          </cell>
        </row>
        <row r="408">
          <cell r="G408">
            <v>1110</v>
          </cell>
          <cell r="H408">
            <v>20151235.929443002</v>
          </cell>
          <cell r="I408">
            <v>20.151235929443001</v>
          </cell>
        </row>
        <row r="409">
          <cell r="G409">
            <v>1111</v>
          </cell>
          <cell r="H409">
            <v>7401813.328125</v>
          </cell>
          <cell r="I409">
            <v>7.4018133281249998</v>
          </cell>
        </row>
        <row r="410">
          <cell r="G410">
            <v>1112</v>
          </cell>
          <cell r="H410">
            <v>20511158.169922002</v>
          </cell>
          <cell r="I410">
            <v>20.511158169922002</v>
          </cell>
        </row>
        <row r="411">
          <cell r="G411">
            <v>1113</v>
          </cell>
          <cell r="H411">
            <v>14444160.440796001</v>
          </cell>
          <cell r="I411">
            <v>14.444160440796001</v>
          </cell>
        </row>
        <row r="412">
          <cell r="G412">
            <v>1114</v>
          </cell>
          <cell r="H412">
            <v>33384849.474730998</v>
          </cell>
          <cell r="I412">
            <v>33.384849474730999</v>
          </cell>
        </row>
        <row r="413">
          <cell r="G413">
            <v>1115</v>
          </cell>
          <cell r="H413">
            <v>71738671.798096001</v>
          </cell>
          <cell r="I413">
            <v>71.738671798096007</v>
          </cell>
        </row>
        <row r="414">
          <cell r="G414">
            <v>1116</v>
          </cell>
          <cell r="H414">
            <v>12820353.947753999</v>
          </cell>
          <cell r="I414">
            <v>12.820353947753999</v>
          </cell>
        </row>
        <row r="415">
          <cell r="G415">
            <v>1117</v>
          </cell>
          <cell r="H415">
            <v>18987559.595580999</v>
          </cell>
          <cell r="I415">
            <v>18.987559595580997</v>
          </cell>
        </row>
        <row r="416">
          <cell r="G416">
            <v>1118</v>
          </cell>
          <cell r="H416">
            <v>92099396.940063</v>
          </cell>
          <cell r="I416">
            <v>92.099396940063002</v>
          </cell>
        </row>
        <row r="417">
          <cell r="G417">
            <v>1119</v>
          </cell>
          <cell r="H417">
            <v>4329751.2543949997</v>
          </cell>
          <cell r="I417">
            <v>4.3297512543950001</v>
          </cell>
        </row>
        <row r="418">
          <cell r="G418">
            <v>1120</v>
          </cell>
          <cell r="H418">
            <v>13132010.274292</v>
          </cell>
          <cell r="I418">
            <v>13.132010274292</v>
          </cell>
        </row>
        <row r="419">
          <cell r="G419">
            <v>1121</v>
          </cell>
          <cell r="H419">
            <v>14750846.697021</v>
          </cell>
          <cell r="I419">
            <v>14.750846697021</v>
          </cell>
        </row>
        <row r="420">
          <cell r="G420">
            <v>1122</v>
          </cell>
          <cell r="H420">
            <v>8029285.4501949996</v>
          </cell>
          <cell r="I420">
            <v>8.0292854501949993</v>
          </cell>
        </row>
        <row r="421">
          <cell r="G421">
            <v>1123</v>
          </cell>
          <cell r="H421">
            <v>4771679.0590819996</v>
          </cell>
          <cell r="I421">
            <v>4.7716790590819995</v>
          </cell>
        </row>
        <row r="422">
          <cell r="G422">
            <v>1124</v>
          </cell>
          <cell r="H422">
            <v>5504296.5513920002</v>
          </cell>
          <cell r="I422">
            <v>5.5042965513920006</v>
          </cell>
        </row>
        <row r="423">
          <cell r="G423">
            <v>1125</v>
          </cell>
          <cell r="H423">
            <v>30107992.929443002</v>
          </cell>
          <cell r="I423">
            <v>30.107992929443</v>
          </cell>
        </row>
        <row r="424">
          <cell r="G424">
            <v>1126</v>
          </cell>
          <cell r="H424">
            <v>12037217.988770001</v>
          </cell>
          <cell r="I424">
            <v>12.037217988770001</v>
          </cell>
        </row>
        <row r="425">
          <cell r="G425">
            <v>1127</v>
          </cell>
          <cell r="H425">
            <v>12782816.171509</v>
          </cell>
          <cell r="I425">
            <v>12.782816171508999</v>
          </cell>
        </row>
        <row r="426">
          <cell r="G426">
            <v>1128</v>
          </cell>
          <cell r="H426">
            <v>10287747.202637</v>
          </cell>
          <cell r="I426">
            <v>10.287747202637</v>
          </cell>
        </row>
        <row r="427">
          <cell r="G427">
            <v>1129</v>
          </cell>
          <cell r="H427">
            <v>14289990.17334</v>
          </cell>
          <cell r="I427">
            <v>14.28999017334</v>
          </cell>
        </row>
        <row r="428">
          <cell r="G428">
            <v>1130</v>
          </cell>
          <cell r="H428">
            <v>32437604.37793</v>
          </cell>
          <cell r="I428">
            <v>32.437604377930001</v>
          </cell>
        </row>
        <row r="429">
          <cell r="G429">
            <v>1131</v>
          </cell>
          <cell r="H429">
            <v>45676538.997680999</v>
          </cell>
          <cell r="I429">
            <v>45.676538997681</v>
          </cell>
        </row>
        <row r="430">
          <cell r="G430">
            <v>1132</v>
          </cell>
          <cell r="H430">
            <v>7936732.3208010001</v>
          </cell>
          <cell r="I430">
            <v>7.9367323208010001</v>
          </cell>
        </row>
        <row r="431">
          <cell r="G431">
            <v>1133</v>
          </cell>
          <cell r="H431">
            <v>5391260.8828130001</v>
          </cell>
          <cell r="I431">
            <v>5.3912608828130004</v>
          </cell>
        </row>
        <row r="432">
          <cell r="G432">
            <v>1134</v>
          </cell>
          <cell r="H432">
            <v>132517540.26208501</v>
          </cell>
          <cell r="I432">
            <v>132.51754026208499</v>
          </cell>
        </row>
        <row r="433">
          <cell r="G433">
            <v>1135</v>
          </cell>
          <cell r="H433">
            <v>12715870.878418</v>
          </cell>
          <cell r="I433">
            <v>12.715870878418</v>
          </cell>
        </row>
        <row r="434">
          <cell r="G434">
            <v>1136</v>
          </cell>
          <cell r="H434">
            <v>7209731.4747310001</v>
          </cell>
          <cell r="I434">
            <v>7.209731474731</v>
          </cell>
        </row>
        <row r="435">
          <cell r="G435">
            <v>1137</v>
          </cell>
          <cell r="H435">
            <v>4191422.8011469999</v>
          </cell>
          <cell r="I435">
            <v>4.1914228011469996</v>
          </cell>
        </row>
        <row r="436">
          <cell r="G436">
            <v>1138</v>
          </cell>
          <cell r="H436">
            <v>4883622.4362789998</v>
          </cell>
          <cell r="I436">
            <v>4.8836224362789995</v>
          </cell>
        </row>
        <row r="437">
          <cell r="G437">
            <v>1139</v>
          </cell>
          <cell r="H437">
            <v>17741344.816528</v>
          </cell>
          <cell r="I437">
            <v>17.741344816527999</v>
          </cell>
        </row>
        <row r="438">
          <cell r="G438">
            <v>1140</v>
          </cell>
          <cell r="H438">
            <v>7039807.6320799999</v>
          </cell>
          <cell r="I438">
            <v>7.0398076320799996</v>
          </cell>
        </row>
        <row r="439">
          <cell r="G439">
            <v>1141</v>
          </cell>
          <cell r="H439">
            <v>5258578.3301999997</v>
          </cell>
          <cell r="I439">
            <v>5.2585783301999998</v>
          </cell>
        </row>
        <row r="440">
          <cell r="G440">
            <v>1142</v>
          </cell>
          <cell r="H440">
            <v>14140480.96228</v>
          </cell>
          <cell r="I440">
            <v>14.14048096228</v>
          </cell>
        </row>
        <row r="441">
          <cell r="G441">
            <v>1143</v>
          </cell>
          <cell r="H441">
            <v>6312981.4088129997</v>
          </cell>
          <cell r="I441">
            <v>6.3129814088130001</v>
          </cell>
        </row>
        <row r="442">
          <cell r="G442">
            <v>1144</v>
          </cell>
          <cell r="H442">
            <v>11259421.323608</v>
          </cell>
          <cell r="I442">
            <v>11.259421323608001</v>
          </cell>
        </row>
        <row r="443">
          <cell r="G443">
            <v>1145</v>
          </cell>
          <cell r="H443">
            <v>38260083.630859002</v>
          </cell>
          <cell r="I443">
            <v>38.260083630859</v>
          </cell>
        </row>
        <row r="444">
          <cell r="G444">
            <v>1146</v>
          </cell>
          <cell r="H444">
            <v>7070731.3447270002</v>
          </cell>
          <cell r="I444">
            <v>7.0707313447270002</v>
          </cell>
        </row>
        <row r="445">
          <cell r="G445">
            <v>1147</v>
          </cell>
          <cell r="H445">
            <v>28696134.293823</v>
          </cell>
          <cell r="I445">
            <v>28.696134293823</v>
          </cell>
        </row>
        <row r="446">
          <cell r="G446">
            <v>1148</v>
          </cell>
          <cell r="H446">
            <v>27342921.709350999</v>
          </cell>
          <cell r="I446">
            <v>27.342921709351</v>
          </cell>
        </row>
        <row r="447">
          <cell r="G447">
            <v>1149</v>
          </cell>
          <cell r="H447">
            <v>16545405.417969</v>
          </cell>
          <cell r="I447">
            <v>16.545405417969</v>
          </cell>
        </row>
        <row r="448">
          <cell r="G448">
            <v>1150</v>
          </cell>
          <cell r="H448">
            <v>12638580.382201999</v>
          </cell>
          <cell r="I448">
            <v>12.638580382201999</v>
          </cell>
        </row>
        <row r="449">
          <cell r="G449">
            <v>1151</v>
          </cell>
          <cell r="H449">
            <v>4442092.6871339995</v>
          </cell>
          <cell r="I449">
            <v>4.4420926871339992</v>
          </cell>
        </row>
        <row r="450">
          <cell r="G450">
            <v>1152</v>
          </cell>
          <cell r="H450">
            <v>29090227.179198999</v>
          </cell>
          <cell r="I450">
            <v>29.090227179198997</v>
          </cell>
        </row>
        <row r="451">
          <cell r="G451">
            <v>1153</v>
          </cell>
          <cell r="H451">
            <v>4082501.6627199999</v>
          </cell>
          <cell r="I451">
            <v>4.0825016627199995</v>
          </cell>
        </row>
        <row r="452">
          <cell r="G452">
            <v>1154</v>
          </cell>
          <cell r="H452">
            <v>30334150.907958999</v>
          </cell>
          <cell r="I452">
            <v>30.334150907959</v>
          </cell>
        </row>
        <row r="453">
          <cell r="G453">
            <v>1155</v>
          </cell>
          <cell r="H453">
            <v>17655814.263062</v>
          </cell>
          <cell r="I453">
            <v>17.655814263062002</v>
          </cell>
        </row>
        <row r="454">
          <cell r="G454">
            <v>1156</v>
          </cell>
          <cell r="H454">
            <v>47529445.962035999</v>
          </cell>
          <cell r="I454">
            <v>47.529445962036</v>
          </cell>
        </row>
        <row r="455">
          <cell r="G455">
            <v>1157</v>
          </cell>
          <cell r="H455">
            <v>4500779.7619629996</v>
          </cell>
          <cell r="I455">
            <v>4.5007797619629999</v>
          </cell>
        </row>
        <row r="456">
          <cell r="G456">
            <v>1158</v>
          </cell>
          <cell r="H456">
            <v>4657257.2982179997</v>
          </cell>
          <cell r="I456">
            <v>4.6572572982180001</v>
          </cell>
        </row>
        <row r="457">
          <cell r="G457">
            <v>1159</v>
          </cell>
          <cell r="H457">
            <v>6468199.643433</v>
          </cell>
          <cell r="I457">
            <v>6.4681996434329996</v>
          </cell>
        </row>
        <row r="458">
          <cell r="G458">
            <v>1160</v>
          </cell>
          <cell r="H458">
            <v>7356864.2696529999</v>
          </cell>
          <cell r="I458">
            <v>7.3568642696530002</v>
          </cell>
        </row>
        <row r="459">
          <cell r="G459">
            <v>1161</v>
          </cell>
          <cell r="H459">
            <v>20903954.604125999</v>
          </cell>
          <cell r="I459">
            <v>20.903954604126</v>
          </cell>
        </row>
        <row r="460">
          <cell r="G460">
            <v>1162</v>
          </cell>
          <cell r="H460">
            <v>7389664.4787600003</v>
          </cell>
          <cell r="I460">
            <v>7.3896644787600003</v>
          </cell>
        </row>
        <row r="461">
          <cell r="G461">
            <v>1163</v>
          </cell>
          <cell r="H461">
            <v>6489577.1988530001</v>
          </cell>
          <cell r="I461">
            <v>6.4895771988530004</v>
          </cell>
        </row>
        <row r="462">
          <cell r="G462">
            <v>1164</v>
          </cell>
          <cell r="H462">
            <v>20562803.676024999</v>
          </cell>
          <cell r="I462">
            <v>20.562803676024998</v>
          </cell>
        </row>
        <row r="463">
          <cell r="G463">
            <v>1165</v>
          </cell>
          <cell r="H463">
            <v>78050202.249023005</v>
          </cell>
          <cell r="I463">
            <v>78.050202249023002</v>
          </cell>
        </row>
        <row r="464">
          <cell r="G464">
            <v>1166</v>
          </cell>
          <cell r="H464">
            <v>11353270.295531999</v>
          </cell>
          <cell r="I464">
            <v>11.353270295531999</v>
          </cell>
        </row>
        <row r="465">
          <cell r="G465">
            <v>1167</v>
          </cell>
          <cell r="H465">
            <v>3074339.5217289999</v>
          </cell>
          <cell r="I465">
            <v>3.0743395217289997</v>
          </cell>
        </row>
        <row r="466">
          <cell r="G466">
            <v>1168</v>
          </cell>
          <cell r="H466">
            <v>24643105.235718001</v>
          </cell>
          <cell r="I466">
            <v>24.643105235718</v>
          </cell>
        </row>
        <row r="467">
          <cell r="G467">
            <v>1169</v>
          </cell>
          <cell r="H467">
            <v>28554957.603394002</v>
          </cell>
          <cell r="I467">
            <v>28.554957603394001</v>
          </cell>
        </row>
        <row r="468">
          <cell r="G468">
            <v>1170</v>
          </cell>
          <cell r="H468">
            <v>6303053.5772709996</v>
          </cell>
          <cell r="I468">
            <v>6.3030535772709992</v>
          </cell>
        </row>
        <row r="469">
          <cell r="G469">
            <v>1171</v>
          </cell>
          <cell r="H469">
            <v>22208732.747924998</v>
          </cell>
          <cell r="I469">
            <v>22.208732747924998</v>
          </cell>
        </row>
        <row r="470">
          <cell r="G470">
            <v>1172</v>
          </cell>
          <cell r="H470">
            <v>7154219.0683589997</v>
          </cell>
          <cell r="I470">
            <v>7.1542190683589997</v>
          </cell>
        </row>
        <row r="471">
          <cell r="G471">
            <v>1173</v>
          </cell>
          <cell r="H471">
            <v>5488549.3762210002</v>
          </cell>
          <cell r="I471">
            <v>5.488549376221</v>
          </cell>
        </row>
        <row r="472">
          <cell r="G472">
            <v>1174</v>
          </cell>
          <cell r="H472">
            <v>4577180.8206789996</v>
          </cell>
          <cell r="I472">
            <v>4.5771808206789997</v>
          </cell>
        </row>
        <row r="473">
          <cell r="G473">
            <v>1175</v>
          </cell>
          <cell r="H473">
            <v>99789339.066039994</v>
          </cell>
          <cell r="I473">
            <v>99.78933906604</v>
          </cell>
        </row>
        <row r="474">
          <cell r="G474">
            <v>1176</v>
          </cell>
          <cell r="H474">
            <v>5405881.4608150003</v>
          </cell>
          <cell r="I474">
            <v>5.4058814608150003</v>
          </cell>
        </row>
        <row r="475">
          <cell r="G475">
            <v>1177</v>
          </cell>
          <cell r="H475">
            <v>5081944.0642090002</v>
          </cell>
          <cell r="I475">
            <v>5.0819440642089999</v>
          </cell>
        </row>
        <row r="476">
          <cell r="G476">
            <v>1178</v>
          </cell>
          <cell r="H476">
            <v>15888344.005859001</v>
          </cell>
          <cell r="I476">
            <v>15.888344005859</v>
          </cell>
        </row>
        <row r="477">
          <cell r="G477">
            <v>1179</v>
          </cell>
          <cell r="H477">
            <v>2688637.3474119999</v>
          </cell>
          <cell r="I477">
            <v>2.688637347412</v>
          </cell>
        </row>
        <row r="478">
          <cell r="G478">
            <v>1180</v>
          </cell>
          <cell r="H478">
            <v>4406525.4198000003</v>
          </cell>
          <cell r="I478">
            <v>4.4065254198000003</v>
          </cell>
        </row>
        <row r="479">
          <cell r="G479">
            <v>1181</v>
          </cell>
          <cell r="H479">
            <v>11540264.417969</v>
          </cell>
          <cell r="I479">
            <v>11.540264417969</v>
          </cell>
        </row>
        <row r="480">
          <cell r="G480">
            <v>1182</v>
          </cell>
          <cell r="H480">
            <v>1567979.0992429999</v>
          </cell>
          <cell r="I480">
            <v>1.5679790992429998</v>
          </cell>
        </row>
        <row r="481">
          <cell r="G481">
            <v>1183</v>
          </cell>
          <cell r="H481">
            <v>9173221.846802</v>
          </cell>
          <cell r="I481">
            <v>9.1732218468020008</v>
          </cell>
        </row>
        <row r="482">
          <cell r="G482">
            <v>1184</v>
          </cell>
          <cell r="H482">
            <v>26092314.560669001</v>
          </cell>
          <cell r="I482">
            <v>26.092314560669003</v>
          </cell>
        </row>
        <row r="483">
          <cell r="G483">
            <v>1185</v>
          </cell>
          <cell r="H483">
            <v>4708110.2280270001</v>
          </cell>
          <cell r="I483">
            <v>4.7081102280270004</v>
          </cell>
        </row>
        <row r="484">
          <cell r="G484">
            <v>1186</v>
          </cell>
          <cell r="H484">
            <v>63183801.836425997</v>
          </cell>
          <cell r="I484">
            <v>63.183801836425999</v>
          </cell>
        </row>
        <row r="485">
          <cell r="G485">
            <v>1187</v>
          </cell>
          <cell r="H485">
            <v>4004159.0456540002</v>
          </cell>
          <cell r="I485">
            <v>4.0041590456540002</v>
          </cell>
        </row>
        <row r="486">
          <cell r="G486">
            <v>1188</v>
          </cell>
          <cell r="H486">
            <v>5349986.5258790003</v>
          </cell>
          <cell r="I486">
            <v>5.3499865258790003</v>
          </cell>
        </row>
        <row r="487">
          <cell r="G487">
            <v>1189</v>
          </cell>
          <cell r="H487">
            <v>16464059.145508001</v>
          </cell>
          <cell r="I487">
            <v>16.464059145507999</v>
          </cell>
        </row>
        <row r="488">
          <cell r="G488">
            <v>1190</v>
          </cell>
          <cell r="H488">
            <v>34720460.126221001</v>
          </cell>
          <cell r="I488">
            <v>34.720460126220999</v>
          </cell>
        </row>
        <row r="489">
          <cell r="G489">
            <v>1191</v>
          </cell>
          <cell r="H489">
            <v>50338077.485962003</v>
          </cell>
          <cell r="I489">
            <v>50.338077485962003</v>
          </cell>
        </row>
        <row r="490">
          <cell r="G490">
            <v>1192</v>
          </cell>
          <cell r="H490">
            <v>21819962.431763001</v>
          </cell>
          <cell r="I490">
            <v>21.819962431763003</v>
          </cell>
        </row>
        <row r="491">
          <cell r="G491">
            <v>1193</v>
          </cell>
          <cell r="H491">
            <v>19650097.036499001</v>
          </cell>
          <cell r="I491">
            <v>19.650097036499002</v>
          </cell>
        </row>
        <row r="492">
          <cell r="G492">
            <v>1194</v>
          </cell>
          <cell r="H492">
            <v>40146927.034911998</v>
          </cell>
          <cell r="I492">
            <v>40.146927034911997</v>
          </cell>
        </row>
        <row r="493">
          <cell r="G493">
            <v>1195</v>
          </cell>
          <cell r="H493">
            <v>9906012.9935299996</v>
          </cell>
          <cell r="I493">
            <v>9.9060129935300001</v>
          </cell>
        </row>
        <row r="494">
          <cell r="G494">
            <v>1196</v>
          </cell>
          <cell r="H494">
            <v>11034551.145020001</v>
          </cell>
          <cell r="I494">
            <v>11.03455114502</v>
          </cell>
        </row>
        <row r="495">
          <cell r="G495">
            <v>1197</v>
          </cell>
          <cell r="H495">
            <v>75619845.437866002</v>
          </cell>
          <cell r="I495">
            <v>75.619845437866005</v>
          </cell>
        </row>
        <row r="496">
          <cell r="G496">
            <v>1198</v>
          </cell>
          <cell r="H496">
            <v>8561243</v>
          </cell>
          <cell r="I496">
            <v>8.5612429999999993</v>
          </cell>
        </row>
        <row r="497">
          <cell r="G497">
            <v>1199</v>
          </cell>
          <cell r="H497">
            <v>19061061.800170999</v>
          </cell>
          <cell r="I497">
            <v>19.061061800171</v>
          </cell>
        </row>
        <row r="498">
          <cell r="G498">
            <v>1200</v>
          </cell>
          <cell r="H498">
            <v>4447595.6044920003</v>
          </cell>
          <cell r="I498">
            <v>4.4475956044920002</v>
          </cell>
        </row>
        <row r="499">
          <cell r="G499">
            <v>1201</v>
          </cell>
          <cell r="H499">
            <v>89205071.783203006</v>
          </cell>
          <cell r="I499">
            <v>89.20507178320301</v>
          </cell>
        </row>
        <row r="500">
          <cell r="G500">
            <v>1202</v>
          </cell>
          <cell r="H500">
            <v>72611611.422851995</v>
          </cell>
          <cell r="I500">
            <v>72.611611422851993</v>
          </cell>
        </row>
        <row r="501">
          <cell r="G501">
            <v>1203</v>
          </cell>
          <cell r="H501">
            <v>29845992.707031</v>
          </cell>
          <cell r="I501">
            <v>29.845992707031002</v>
          </cell>
        </row>
        <row r="502">
          <cell r="G502">
            <v>1204</v>
          </cell>
          <cell r="H502">
            <v>22478673.763916001</v>
          </cell>
          <cell r="I502">
            <v>22.478673763915999</v>
          </cell>
        </row>
        <row r="503">
          <cell r="G503">
            <v>1205</v>
          </cell>
          <cell r="H503">
            <v>10505236.821776999</v>
          </cell>
          <cell r="I503">
            <v>10.505236821776998</v>
          </cell>
        </row>
        <row r="504">
          <cell r="G504">
            <v>1206</v>
          </cell>
          <cell r="H504">
            <v>6241953.190796</v>
          </cell>
          <cell r="I504">
            <v>6.241953190796</v>
          </cell>
        </row>
        <row r="505">
          <cell r="G505">
            <v>1207</v>
          </cell>
          <cell r="H505">
            <v>7880378.3179930001</v>
          </cell>
          <cell r="I505">
            <v>7.8803783179930003</v>
          </cell>
        </row>
        <row r="506">
          <cell r="G506">
            <v>1208</v>
          </cell>
          <cell r="H506">
            <v>2037972.3696290001</v>
          </cell>
          <cell r="I506">
            <v>2.0379723696290002</v>
          </cell>
        </row>
        <row r="507">
          <cell r="G507">
            <v>1209</v>
          </cell>
          <cell r="H507">
            <v>3955987.4387210002</v>
          </cell>
          <cell r="I507">
            <v>3.9559874387210003</v>
          </cell>
        </row>
        <row r="508">
          <cell r="G508">
            <v>1210</v>
          </cell>
          <cell r="H508">
            <v>17787348.694823999</v>
          </cell>
          <cell r="I508">
            <v>17.787348694824001</v>
          </cell>
        </row>
        <row r="509">
          <cell r="G509">
            <v>1211</v>
          </cell>
          <cell r="H509">
            <v>6665954.3607179997</v>
          </cell>
          <cell r="I509">
            <v>6.6659543607179996</v>
          </cell>
        </row>
        <row r="510">
          <cell r="G510">
            <v>1212</v>
          </cell>
          <cell r="H510">
            <v>43599117.985473998</v>
          </cell>
          <cell r="I510">
            <v>43.599117985473995</v>
          </cell>
        </row>
        <row r="511">
          <cell r="G511">
            <v>1213</v>
          </cell>
          <cell r="H511">
            <v>10833513.539185001</v>
          </cell>
          <cell r="I511">
            <v>10.833513539185001</v>
          </cell>
        </row>
        <row r="512">
          <cell r="G512">
            <v>1214</v>
          </cell>
          <cell r="H512">
            <v>25108588.210815001</v>
          </cell>
          <cell r="I512">
            <v>25.108588210815</v>
          </cell>
        </row>
        <row r="513">
          <cell r="G513">
            <v>1215</v>
          </cell>
          <cell r="H513">
            <v>35833754.315186001</v>
          </cell>
          <cell r="I513">
            <v>35.833754315185999</v>
          </cell>
        </row>
        <row r="514">
          <cell r="G514">
            <v>1216</v>
          </cell>
          <cell r="H514">
            <v>12571537.584960999</v>
          </cell>
          <cell r="I514">
            <v>12.571537584961</v>
          </cell>
        </row>
        <row r="515">
          <cell r="G515">
            <v>1217</v>
          </cell>
          <cell r="H515">
            <v>32246225.164673001</v>
          </cell>
          <cell r="I515">
            <v>32.246225164673</v>
          </cell>
        </row>
        <row r="516">
          <cell r="G516">
            <v>1218</v>
          </cell>
          <cell r="H516">
            <v>10873370.973755</v>
          </cell>
          <cell r="I516">
            <v>10.873370973755</v>
          </cell>
        </row>
        <row r="517">
          <cell r="G517">
            <v>1219</v>
          </cell>
          <cell r="H517">
            <v>29501104.735962</v>
          </cell>
          <cell r="I517">
            <v>29.501104735961999</v>
          </cell>
        </row>
        <row r="518">
          <cell r="G518">
            <v>1220</v>
          </cell>
          <cell r="H518">
            <v>8575707.0800780002</v>
          </cell>
          <cell r="I518">
            <v>8.5757070800780006</v>
          </cell>
        </row>
        <row r="519">
          <cell r="G519">
            <v>1221</v>
          </cell>
          <cell r="H519">
            <v>14191377.508667</v>
          </cell>
          <cell r="I519">
            <v>14.191377508666999</v>
          </cell>
        </row>
        <row r="520">
          <cell r="G520">
            <v>1222</v>
          </cell>
          <cell r="H520">
            <v>9704362.4660640005</v>
          </cell>
          <cell r="I520">
            <v>9.7043624660640013</v>
          </cell>
        </row>
        <row r="521">
          <cell r="G521">
            <v>1223</v>
          </cell>
          <cell r="H521">
            <v>11210843.532227</v>
          </cell>
          <cell r="I521">
            <v>11.210843532227001</v>
          </cell>
        </row>
        <row r="522">
          <cell r="G522">
            <v>1224</v>
          </cell>
          <cell r="H522">
            <v>96270462.024414003</v>
          </cell>
          <cell r="I522">
            <v>96.270462024414002</v>
          </cell>
        </row>
        <row r="523">
          <cell r="G523">
            <v>1225</v>
          </cell>
          <cell r="H523">
            <v>10687858.376343001</v>
          </cell>
          <cell r="I523">
            <v>10.687858376343002</v>
          </cell>
        </row>
        <row r="524">
          <cell r="G524">
            <v>1226</v>
          </cell>
          <cell r="H524">
            <v>12407532.668701001</v>
          </cell>
          <cell r="I524">
            <v>12.407532668701</v>
          </cell>
        </row>
        <row r="525">
          <cell r="G525">
            <v>1227</v>
          </cell>
          <cell r="H525">
            <v>59376384.359375</v>
          </cell>
          <cell r="I525">
            <v>59.376384359375002</v>
          </cell>
        </row>
        <row r="526">
          <cell r="G526">
            <v>1228</v>
          </cell>
          <cell r="H526">
            <v>9065363.4790039994</v>
          </cell>
          <cell r="I526">
            <v>9.0653634790039987</v>
          </cell>
        </row>
        <row r="527">
          <cell r="G527">
            <v>1229</v>
          </cell>
          <cell r="H527">
            <v>26937737.729125999</v>
          </cell>
          <cell r="I527">
            <v>26.937737729125999</v>
          </cell>
        </row>
        <row r="528">
          <cell r="G528">
            <v>1230</v>
          </cell>
          <cell r="H528">
            <v>15100378.577392999</v>
          </cell>
          <cell r="I528">
            <v>15.100378577392998</v>
          </cell>
        </row>
        <row r="529">
          <cell r="G529">
            <v>1231</v>
          </cell>
          <cell r="H529">
            <v>4951966.5372310001</v>
          </cell>
          <cell r="I529">
            <v>4.9519665372309998</v>
          </cell>
        </row>
        <row r="530">
          <cell r="G530">
            <v>1232</v>
          </cell>
          <cell r="H530">
            <v>38321188.057129003</v>
          </cell>
          <cell r="I530">
            <v>38.321188057129</v>
          </cell>
        </row>
        <row r="531">
          <cell r="G531">
            <v>1233</v>
          </cell>
          <cell r="H531">
            <v>2103453.8898919998</v>
          </cell>
          <cell r="I531">
            <v>2.1034538898919997</v>
          </cell>
        </row>
        <row r="532">
          <cell r="G532">
            <v>1234</v>
          </cell>
          <cell r="H532">
            <v>15886512.974121001</v>
          </cell>
          <cell r="I532">
            <v>15.886512974121</v>
          </cell>
        </row>
        <row r="533">
          <cell r="G533">
            <v>1235</v>
          </cell>
          <cell r="H533">
            <v>2433000.6456299997</v>
          </cell>
          <cell r="I533">
            <v>2.4330006456299995</v>
          </cell>
        </row>
        <row r="534">
          <cell r="G534">
            <v>1236</v>
          </cell>
          <cell r="H534">
            <v>22231926.435424998</v>
          </cell>
          <cell r="I534">
            <v>22.231926435424999</v>
          </cell>
        </row>
        <row r="535">
          <cell r="G535">
            <v>1237</v>
          </cell>
          <cell r="H535">
            <v>20907178.004639</v>
          </cell>
          <cell r="I535">
            <v>20.907178004639</v>
          </cell>
        </row>
        <row r="536">
          <cell r="G536">
            <v>1238</v>
          </cell>
          <cell r="H536">
            <v>3380989.0364990002</v>
          </cell>
          <cell r="I536">
            <v>3.3809890364990003</v>
          </cell>
        </row>
        <row r="537">
          <cell r="G537">
            <v>1239</v>
          </cell>
          <cell r="H537">
            <v>3303732.8511959999</v>
          </cell>
          <cell r="I537">
            <v>3.303732851196</v>
          </cell>
        </row>
        <row r="538">
          <cell r="G538">
            <v>1240</v>
          </cell>
          <cell r="H538">
            <v>14979692.627075</v>
          </cell>
          <cell r="I538">
            <v>14.979692627075</v>
          </cell>
        </row>
        <row r="539">
          <cell r="G539">
            <v>1241</v>
          </cell>
          <cell r="H539">
            <v>6651300.264893</v>
          </cell>
          <cell r="I539">
            <v>6.651300264893</v>
          </cell>
        </row>
        <row r="540">
          <cell r="G540">
            <v>1242</v>
          </cell>
          <cell r="H540">
            <v>15861700.403198</v>
          </cell>
          <cell r="I540">
            <v>15.861700403198</v>
          </cell>
        </row>
        <row r="541">
          <cell r="G541">
            <v>1243</v>
          </cell>
          <cell r="H541">
            <v>8886793.5371090006</v>
          </cell>
          <cell r="I541">
            <v>8.8867935371089999</v>
          </cell>
        </row>
        <row r="542">
          <cell r="G542">
            <v>1244</v>
          </cell>
          <cell r="H542">
            <v>20405052.537475999</v>
          </cell>
          <cell r="I542">
            <v>20.405052537475999</v>
          </cell>
        </row>
        <row r="543">
          <cell r="G543">
            <v>1245</v>
          </cell>
          <cell r="H543">
            <v>19722315.673096001</v>
          </cell>
          <cell r="I543">
            <v>19.722315673096002</v>
          </cell>
        </row>
        <row r="544">
          <cell r="G544">
            <v>1246</v>
          </cell>
          <cell r="H544">
            <v>9613245.4390869997</v>
          </cell>
          <cell r="I544">
            <v>9.6132454390870006</v>
          </cell>
        </row>
        <row r="545">
          <cell r="G545">
            <v>1247</v>
          </cell>
          <cell r="H545">
            <v>9793397.3779300004</v>
          </cell>
          <cell r="I545">
            <v>9.7933973779300008</v>
          </cell>
        </row>
        <row r="546">
          <cell r="G546">
            <v>1248</v>
          </cell>
          <cell r="H546">
            <v>17344383.452271</v>
          </cell>
          <cell r="I546">
            <v>17.344383452271</v>
          </cell>
        </row>
        <row r="547">
          <cell r="G547">
            <v>1249</v>
          </cell>
          <cell r="H547">
            <v>12552433.490967</v>
          </cell>
          <cell r="I547">
            <v>12.552433490966999</v>
          </cell>
        </row>
        <row r="548">
          <cell r="G548">
            <v>1250</v>
          </cell>
          <cell r="H548">
            <v>12445237.199097</v>
          </cell>
          <cell r="I548">
            <v>12.445237199097001</v>
          </cell>
        </row>
        <row r="549">
          <cell r="G549">
            <v>1251</v>
          </cell>
          <cell r="H549">
            <v>2124284.7758789998</v>
          </cell>
          <cell r="I549">
            <v>2.124284775879</v>
          </cell>
        </row>
        <row r="550">
          <cell r="G550">
            <v>1252</v>
          </cell>
          <cell r="H550">
            <v>11152117.011963001</v>
          </cell>
          <cell r="I550">
            <v>11.152117011963</v>
          </cell>
        </row>
        <row r="551">
          <cell r="G551">
            <v>1253</v>
          </cell>
          <cell r="H551">
            <v>16576811.978882</v>
          </cell>
          <cell r="I551">
            <v>16.576811978881999</v>
          </cell>
        </row>
        <row r="552">
          <cell r="G552">
            <v>1254</v>
          </cell>
          <cell r="H552">
            <v>12571976.552368</v>
          </cell>
          <cell r="I552">
            <v>12.571976552368</v>
          </cell>
        </row>
        <row r="553">
          <cell r="G553">
            <v>1255</v>
          </cell>
          <cell r="H553">
            <v>8368306.3785399999</v>
          </cell>
          <cell r="I553">
            <v>8.3683063785399998</v>
          </cell>
        </row>
        <row r="554">
          <cell r="G554">
            <v>1256</v>
          </cell>
          <cell r="H554">
            <v>9794649.625488</v>
          </cell>
          <cell r="I554">
            <v>9.7946496254880007</v>
          </cell>
        </row>
        <row r="555">
          <cell r="G555">
            <v>1257</v>
          </cell>
          <cell r="H555">
            <v>16198813.671630999</v>
          </cell>
          <cell r="I555">
            <v>16.198813671630997</v>
          </cell>
        </row>
        <row r="556">
          <cell r="G556">
            <v>1258</v>
          </cell>
          <cell r="H556">
            <v>78280484.609862998</v>
          </cell>
          <cell r="I556">
            <v>78.280484609862995</v>
          </cell>
        </row>
        <row r="557">
          <cell r="G557">
            <v>1259</v>
          </cell>
          <cell r="H557">
            <v>17311899.901978001</v>
          </cell>
          <cell r="I557">
            <v>17.311899901978002</v>
          </cell>
        </row>
        <row r="558">
          <cell r="G558">
            <v>1260</v>
          </cell>
          <cell r="H558">
            <v>31679374.603638001</v>
          </cell>
          <cell r="I558">
            <v>31.679374603637999</v>
          </cell>
        </row>
        <row r="559">
          <cell r="G559">
            <v>1261</v>
          </cell>
          <cell r="H559">
            <v>8030987.5843510004</v>
          </cell>
          <cell r="I559">
            <v>8.030987584351001</v>
          </cell>
        </row>
        <row r="560">
          <cell r="G560">
            <v>1262</v>
          </cell>
          <cell r="H560">
            <v>11355760.292602999</v>
          </cell>
          <cell r="I560">
            <v>11.355760292603</v>
          </cell>
        </row>
        <row r="561">
          <cell r="G561">
            <v>1263</v>
          </cell>
          <cell r="H561">
            <v>25916928.507445998</v>
          </cell>
          <cell r="I561">
            <v>25.916928507445999</v>
          </cell>
        </row>
        <row r="562">
          <cell r="G562">
            <v>1264</v>
          </cell>
          <cell r="H562">
            <v>6057890.0129389996</v>
          </cell>
          <cell r="I562">
            <v>6.0578900129389996</v>
          </cell>
        </row>
        <row r="563">
          <cell r="G563">
            <v>1265</v>
          </cell>
          <cell r="H563">
            <v>32367606.493652001</v>
          </cell>
          <cell r="I563">
            <v>32.367606493651998</v>
          </cell>
        </row>
        <row r="564">
          <cell r="G564">
            <v>1266</v>
          </cell>
          <cell r="H564">
            <v>23259422.286254998</v>
          </cell>
          <cell r="I564">
            <v>23.259422286254999</v>
          </cell>
        </row>
        <row r="565">
          <cell r="G565">
            <v>1267</v>
          </cell>
          <cell r="H565">
            <v>29678920.115355998</v>
          </cell>
          <cell r="I565">
            <v>29.678920115356</v>
          </cell>
        </row>
        <row r="566">
          <cell r="G566">
            <v>1268</v>
          </cell>
          <cell r="H566">
            <v>2214048.1795649999</v>
          </cell>
          <cell r="I566">
            <v>2.2140481795649998</v>
          </cell>
        </row>
        <row r="567">
          <cell r="G567">
            <v>1269</v>
          </cell>
          <cell r="H567">
            <v>22469002.029174998</v>
          </cell>
          <cell r="I567">
            <v>22.469002029174998</v>
          </cell>
        </row>
        <row r="568">
          <cell r="G568">
            <v>1270</v>
          </cell>
          <cell r="H568">
            <v>10989124.712524001</v>
          </cell>
          <cell r="I568">
            <v>10.989124712524001</v>
          </cell>
        </row>
        <row r="569">
          <cell r="G569">
            <v>1271</v>
          </cell>
          <cell r="H569">
            <v>8675204.4058839995</v>
          </cell>
          <cell r="I569">
            <v>8.6752044058839992</v>
          </cell>
        </row>
        <row r="570">
          <cell r="G570">
            <v>1272</v>
          </cell>
          <cell r="H570">
            <v>130012158.03784199</v>
          </cell>
          <cell r="I570">
            <v>130.012158037842</v>
          </cell>
        </row>
        <row r="571">
          <cell r="G571">
            <v>1273</v>
          </cell>
          <cell r="H571">
            <v>9823933.0037840009</v>
          </cell>
          <cell r="I571">
            <v>9.8239330037840009</v>
          </cell>
        </row>
        <row r="572">
          <cell r="G572">
            <v>1274</v>
          </cell>
          <cell r="H572">
            <v>5454598.5762940003</v>
          </cell>
          <cell r="I572">
            <v>5.4545985762939999</v>
          </cell>
        </row>
        <row r="573">
          <cell r="G573">
            <v>1275</v>
          </cell>
          <cell r="H573">
            <v>21098231.993774001</v>
          </cell>
          <cell r="I573">
            <v>21.098231993774</v>
          </cell>
        </row>
        <row r="574">
          <cell r="G574">
            <v>1276</v>
          </cell>
          <cell r="H574">
            <v>16406220.297241</v>
          </cell>
          <cell r="I574">
            <v>16.406220297240999</v>
          </cell>
        </row>
        <row r="575">
          <cell r="G575">
            <v>1277</v>
          </cell>
          <cell r="H575">
            <v>12244379.440795999</v>
          </cell>
          <cell r="I575">
            <v>12.244379440795999</v>
          </cell>
        </row>
        <row r="576">
          <cell r="G576">
            <v>1278</v>
          </cell>
          <cell r="H576">
            <v>39359093.35791</v>
          </cell>
          <cell r="I576">
            <v>39.359093357909998</v>
          </cell>
        </row>
        <row r="577">
          <cell r="G577">
            <v>1279</v>
          </cell>
          <cell r="H577">
            <v>10455522.666748</v>
          </cell>
          <cell r="I577">
            <v>10.455522666748001</v>
          </cell>
        </row>
        <row r="578">
          <cell r="G578">
            <v>1280</v>
          </cell>
          <cell r="H578">
            <v>12347836.836304</v>
          </cell>
          <cell r="I578">
            <v>12.347836836303999</v>
          </cell>
        </row>
        <row r="579">
          <cell r="G579">
            <v>1281</v>
          </cell>
          <cell r="H579">
            <v>37968101.557129003</v>
          </cell>
          <cell r="I579">
            <v>37.968101557129003</v>
          </cell>
        </row>
        <row r="580">
          <cell r="G580">
            <v>1282</v>
          </cell>
          <cell r="H580">
            <v>98540247.011230007</v>
          </cell>
          <cell r="I580">
            <v>98.540247011230008</v>
          </cell>
        </row>
        <row r="581">
          <cell r="G581">
            <v>1283</v>
          </cell>
          <cell r="H581">
            <v>7229300.9353029998</v>
          </cell>
          <cell r="I581">
            <v>7.2293009353029998</v>
          </cell>
        </row>
        <row r="582">
          <cell r="G582">
            <v>1284</v>
          </cell>
          <cell r="H582">
            <v>36526248.006226003</v>
          </cell>
          <cell r="I582">
            <v>36.526248006226005</v>
          </cell>
        </row>
        <row r="583">
          <cell r="G583">
            <v>1285</v>
          </cell>
          <cell r="H583">
            <v>9120141.3826899994</v>
          </cell>
          <cell r="I583">
            <v>9.1201413826899991</v>
          </cell>
        </row>
        <row r="584">
          <cell r="G584">
            <v>1286</v>
          </cell>
          <cell r="H584">
            <v>6079296.2143550003</v>
          </cell>
          <cell r="I584">
            <v>6.0792962143550007</v>
          </cell>
        </row>
        <row r="585">
          <cell r="G585">
            <v>1287</v>
          </cell>
          <cell r="H585">
            <v>11909406.939331001</v>
          </cell>
          <cell r="I585">
            <v>11.909406939331001</v>
          </cell>
        </row>
        <row r="586">
          <cell r="G586">
            <v>1288</v>
          </cell>
          <cell r="H586">
            <v>71848726.364014</v>
          </cell>
          <cell r="I586">
            <v>71.848726364013999</v>
          </cell>
        </row>
        <row r="587">
          <cell r="G587">
            <v>1289</v>
          </cell>
          <cell r="H587">
            <v>22560627.920653999</v>
          </cell>
          <cell r="I587">
            <v>22.560627920653999</v>
          </cell>
        </row>
        <row r="588">
          <cell r="G588">
            <v>1290</v>
          </cell>
          <cell r="H588">
            <v>7092785.1435550004</v>
          </cell>
          <cell r="I588">
            <v>7.092785143555</v>
          </cell>
        </row>
        <row r="589">
          <cell r="G589">
            <v>1291</v>
          </cell>
          <cell r="H589">
            <v>19146510.661132999</v>
          </cell>
          <cell r="I589">
            <v>19.146510661133</v>
          </cell>
        </row>
        <row r="590">
          <cell r="G590">
            <v>1292</v>
          </cell>
          <cell r="H590">
            <v>20443590.382690001</v>
          </cell>
          <cell r="I590">
            <v>20.443590382690001</v>
          </cell>
        </row>
        <row r="591">
          <cell r="G591">
            <v>1293</v>
          </cell>
          <cell r="H591">
            <v>29488489.514281999</v>
          </cell>
          <cell r="I591">
            <v>29.488489514281998</v>
          </cell>
        </row>
        <row r="592">
          <cell r="G592">
            <v>1294</v>
          </cell>
          <cell r="H592">
            <v>31943410.400635</v>
          </cell>
          <cell r="I592">
            <v>31.943410400634999</v>
          </cell>
        </row>
        <row r="593">
          <cell r="G593">
            <v>1295</v>
          </cell>
          <cell r="H593">
            <v>12069259.101562999</v>
          </cell>
          <cell r="I593">
            <v>12.069259101562999</v>
          </cell>
        </row>
        <row r="594">
          <cell r="G594">
            <v>1296</v>
          </cell>
          <cell r="H594">
            <v>4645415.1071779998</v>
          </cell>
          <cell r="I594">
            <v>4.6454151071779997</v>
          </cell>
        </row>
        <row r="595">
          <cell r="G595">
            <v>1297</v>
          </cell>
          <cell r="H595">
            <v>32932908.144410003</v>
          </cell>
          <cell r="I595">
            <v>32.93290814441</v>
          </cell>
        </row>
        <row r="596">
          <cell r="G596">
            <v>1298</v>
          </cell>
          <cell r="H596">
            <v>2967764.3187259999</v>
          </cell>
          <cell r="I596">
            <v>2.9677643187260001</v>
          </cell>
        </row>
        <row r="597">
          <cell r="G597">
            <v>1299</v>
          </cell>
          <cell r="H597">
            <v>41155474.289550997</v>
          </cell>
          <cell r="I597">
            <v>41.155474289550995</v>
          </cell>
        </row>
        <row r="598">
          <cell r="G598">
            <v>1300</v>
          </cell>
          <cell r="H598">
            <v>50786713.035889</v>
          </cell>
          <cell r="I598">
            <v>50.786713035889001</v>
          </cell>
        </row>
        <row r="599">
          <cell r="G599">
            <v>1301</v>
          </cell>
          <cell r="H599">
            <v>4030684.9862060002</v>
          </cell>
          <cell r="I599">
            <v>4.0306849862060004</v>
          </cell>
        </row>
        <row r="600">
          <cell r="G600">
            <v>1302</v>
          </cell>
          <cell r="H600">
            <v>10409260.788696</v>
          </cell>
          <cell r="I600">
            <v>10.409260788696001</v>
          </cell>
        </row>
        <row r="601">
          <cell r="G601">
            <v>1303</v>
          </cell>
          <cell r="H601">
            <v>5708104.4637449998</v>
          </cell>
          <cell r="I601">
            <v>5.7081044637450002</v>
          </cell>
        </row>
        <row r="602">
          <cell r="G602">
            <v>1304</v>
          </cell>
          <cell r="H602">
            <v>11409402.462401999</v>
          </cell>
          <cell r="I602">
            <v>11.409402462401999</v>
          </cell>
        </row>
        <row r="603">
          <cell r="G603">
            <v>1305</v>
          </cell>
          <cell r="H603">
            <v>25687370.427733999</v>
          </cell>
          <cell r="I603">
            <v>25.687370427733999</v>
          </cell>
        </row>
        <row r="604">
          <cell r="G604">
            <v>1306</v>
          </cell>
          <cell r="H604">
            <v>60293648.775390998</v>
          </cell>
          <cell r="I604">
            <v>60.293648775390999</v>
          </cell>
        </row>
        <row r="605">
          <cell r="G605">
            <v>1307</v>
          </cell>
          <cell r="H605">
            <v>11422837.003296001</v>
          </cell>
          <cell r="I605">
            <v>11.422837003296001</v>
          </cell>
        </row>
        <row r="606">
          <cell r="G606">
            <v>1308</v>
          </cell>
          <cell r="H606">
            <v>19877179.303467002</v>
          </cell>
          <cell r="I606">
            <v>19.877179303467003</v>
          </cell>
        </row>
        <row r="607">
          <cell r="G607">
            <v>1309</v>
          </cell>
          <cell r="H607">
            <v>17694559.972534001</v>
          </cell>
          <cell r="I607">
            <v>17.694559972534002</v>
          </cell>
        </row>
        <row r="608">
          <cell r="G608">
            <v>1310</v>
          </cell>
          <cell r="H608">
            <v>14057804.612671001</v>
          </cell>
          <cell r="I608">
            <v>14.057804612671001</v>
          </cell>
        </row>
        <row r="609">
          <cell r="G609">
            <v>1311</v>
          </cell>
          <cell r="H609">
            <v>17075047.745361</v>
          </cell>
          <cell r="I609">
            <v>17.075047745361001</v>
          </cell>
        </row>
        <row r="610">
          <cell r="G610">
            <v>1312</v>
          </cell>
          <cell r="H610">
            <v>4681740.6981199998</v>
          </cell>
          <cell r="I610">
            <v>4.6817406981199996</v>
          </cell>
        </row>
        <row r="611">
          <cell r="G611">
            <v>1313</v>
          </cell>
          <cell r="H611">
            <v>84115800.266601995</v>
          </cell>
          <cell r="I611">
            <v>84.115800266601994</v>
          </cell>
        </row>
        <row r="612">
          <cell r="G612">
            <v>1314</v>
          </cell>
          <cell r="H612">
            <v>32463163.278563999</v>
          </cell>
          <cell r="I612">
            <v>32.463163278563997</v>
          </cell>
        </row>
        <row r="613">
          <cell r="G613">
            <v>1315</v>
          </cell>
          <cell r="H613">
            <v>20983374.809691999</v>
          </cell>
          <cell r="I613">
            <v>20.983374809691998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IMENTO"/>
      <sheetName val="GENERALE"/>
      <sheetName val="GAS_CALORE_RESIDENZA"/>
      <sheetName val="PRODOTTI_PETROLIFERI_RESIDENZA"/>
      <sheetName val="RINNOVABILI_RESIDENZA"/>
      <sheetName val="ELETTRICITA"/>
      <sheetName val="Sheet2"/>
      <sheetName val="Sheet3"/>
      <sheetName val="EMISSIONI"/>
      <sheetName val="Sheet4"/>
      <sheetName val="EMISSIONI_GLOBALI"/>
      <sheetName val="FERT"/>
    </sheetNames>
    <sheetDataSet>
      <sheetData sheetId="0"/>
      <sheetData sheetId="1"/>
      <sheetData sheetId="2">
        <row r="3">
          <cell r="AG3">
            <v>1001</v>
          </cell>
          <cell r="AH3">
            <v>6417.2044422099543</v>
          </cell>
          <cell r="AI3">
            <v>7207.061676830227</v>
          </cell>
          <cell r="AJ3">
            <v>7433.5324089256483</v>
          </cell>
          <cell r="AK3">
            <v>7374.2561363497343</v>
          </cell>
          <cell r="AL3">
            <v>8351.5416592495694</v>
          </cell>
          <cell r="AM3">
            <v>8153.8402330643985</v>
          </cell>
          <cell r="AN3">
            <v>8232.093810022272</v>
          </cell>
          <cell r="AO3">
            <v>7570.0855541626261</v>
          </cell>
          <cell r="AP3">
            <v>7788.0930723837946</v>
          </cell>
          <cell r="AQ3">
            <v>8507.2297335201438</v>
          </cell>
          <cell r="AR3">
            <v>9620.6077500718766</v>
          </cell>
          <cell r="AS3">
            <v>8886.6420005748623</v>
          </cell>
          <cell r="AT3">
            <v>10547.208170682356</v>
          </cell>
          <cell r="AU3">
            <v>10624.476622169786</v>
          </cell>
        </row>
        <row r="4">
          <cell r="AG4">
            <v>1002</v>
          </cell>
          <cell r="AH4">
            <v>19116.261116674385</v>
          </cell>
          <cell r="AI4">
            <v>19618.463229949921</v>
          </cell>
          <cell r="AJ4">
            <v>20141.744703601351</v>
          </cell>
          <cell r="AK4">
            <v>19864.74020258203</v>
          </cell>
          <cell r="AL4">
            <v>21029.591948741268</v>
          </cell>
          <cell r="AM4">
            <v>20125.037984781084</v>
          </cell>
          <cell r="AN4">
            <v>17967.996753722316</v>
          </cell>
          <cell r="AO4">
            <v>16539.780677139363</v>
          </cell>
          <cell r="AP4">
            <v>18525.068938568817</v>
          </cell>
          <cell r="AQ4">
            <v>18186.206893521197</v>
          </cell>
          <cell r="AR4">
            <v>19549.643019155516</v>
          </cell>
          <cell r="AS4">
            <v>16192.785064240359</v>
          </cell>
          <cell r="AT4">
            <v>18879.958058332759</v>
          </cell>
          <cell r="AU4">
            <v>18484.414087953235</v>
          </cell>
        </row>
        <row r="5">
          <cell r="AG5">
            <v>1003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</row>
        <row r="6">
          <cell r="AG6">
            <v>1004</v>
          </cell>
          <cell r="AH6">
            <v>6150.1201980667602</v>
          </cell>
          <cell r="AI6">
            <v>6950.3848697470294</v>
          </cell>
          <cell r="AJ6">
            <v>6545.7017287637445</v>
          </cell>
          <cell r="AK6">
            <v>6758.6521005263294</v>
          </cell>
          <cell r="AL6">
            <v>7034.0947533424869</v>
          </cell>
          <cell r="AM6">
            <v>6765.1607508696889</v>
          </cell>
          <cell r="AN6">
            <v>6457.9537780271494</v>
          </cell>
          <cell r="AO6">
            <v>6255.8875481044579</v>
          </cell>
          <cell r="AP6">
            <v>7032.9195008529687</v>
          </cell>
          <cell r="AQ6">
            <v>6629.5757038080528</v>
          </cell>
          <cell r="AR6">
            <v>7820.0610414539797</v>
          </cell>
          <cell r="AS6">
            <v>8326.0753328584015</v>
          </cell>
          <cell r="AT6">
            <v>8532.0308611518867</v>
          </cell>
          <cell r="AU6">
            <v>8101.2902226441474</v>
          </cell>
        </row>
        <row r="7">
          <cell r="AG7">
            <v>1005</v>
          </cell>
          <cell r="AH7">
            <v>0</v>
          </cell>
          <cell r="AI7">
            <v>0</v>
          </cell>
          <cell r="AJ7">
            <v>0</v>
          </cell>
          <cell r="AK7">
            <v>50.501226065968865</v>
          </cell>
          <cell r="AL7">
            <v>447.91514510645288</v>
          </cell>
          <cell r="AM7">
            <v>1008.1417802413134</v>
          </cell>
          <cell r="AN7">
            <v>1022.9576584385202</v>
          </cell>
          <cell r="AO7">
            <v>1053.4243367769677</v>
          </cell>
          <cell r="AP7">
            <v>1264.3007846985536</v>
          </cell>
          <cell r="AQ7">
            <v>1271.9681513659273</v>
          </cell>
          <cell r="AR7">
            <v>1802.3467156194192</v>
          </cell>
          <cell r="AS7">
            <v>1672.0045303070056</v>
          </cell>
          <cell r="AT7">
            <v>1721.5389772700048</v>
          </cell>
          <cell r="AU7">
            <v>1634.6790145422949</v>
          </cell>
        </row>
        <row r="8">
          <cell r="AG8">
            <v>1006</v>
          </cell>
          <cell r="AH8">
            <v>20993.15454120806</v>
          </cell>
          <cell r="AI8">
            <v>22167.38777487609</v>
          </cell>
          <cell r="AJ8">
            <v>22697.275550300994</v>
          </cell>
          <cell r="AK8">
            <v>23016.482686970565</v>
          </cell>
          <cell r="AL8">
            <v>23417.245856839712</v>
          </cell>
          <cell r="AM8">
            <v>22261.23517151815</v>
          </cell>
          <cell r="AN8">
            <v>23930.517785087279</v>
          </cell>
          <cell r="AO8">
            <v>21002.89324934196</v>
          </cell>
          <cell r="AP8">
            <v>23661.264742332947</v>
          </cell>
          <cell r="AQ8">
            <v>23051.745306712019</v>
          </cell>
          <cell r="AR8">
            <v>28918.636327960045</v>
          </cell>
          <cell r="AS8">
            <v>24239.998850783602</v>
          </cell>
          <cell r="AT8">
            <v>25817.465240293837</v>
          </cell>
          <cell r="AU8">
            <v>28675.552764460834</v>
          </cell>
        </row>
        <row r="9">
          <cell r="AG9">
            <v>1007</v>
          </cell>
          <cell r="AH9">
            <v>0</v>
          </cell>
          <cell r="AI9">
            <v>0</v>
          </cell>
          <cell r="AJ9">
            <v>0</v>
          </cell>
          <cell r="AK9">
            <v>274.96382919949747</v>
          </cell>
          <cell r="AL9">
            <v>707.82427354192271</v>
          </cell>
          <cell r="AM9">
            <v>912.92271861169377</v>
          </cell>
          <cell r="AN9">
            <v>827.11914927165242</v>
          </cell>
          <cell r="AO9">
            <v>858.78531139906659</v>
          </cell>
          <cell r="AP9">
            <v>1318.3046661602827</v>
          </cell>
          <cell r="AQ9">
            <v>1247.5805986343639</v>
          </cell>
          <cell r="AR9">
            <v>2365.9306863696293</v>
          </cell>
          <cell r="AS9">
            <v>2168.2253094540711</v>
          </cell>
          <cell r="AT9">
            <v>2232.4606866006056</v>
          </cell>
          <cell r="AU9">
            <v>2119.8222540182028</v>
          </cell>
        </row>
        <row r="10">
          <cell r="AG10">
            <v>1008</v>
          </cell>
          <cell r="AH10">
            <v>95763.248300083316</v>
          </cell>
          <cell r="AI10">
            <v>97280.4712836135</v>
          </cell>
          <cell r="AJ10">
            <v>98454.319148609851</v>
          </cell>
          <cell r="AK10">
            <v>96681.165736407289</v>
          </cell>
          <cell r="AL10">
            <v>104845.15342993045</v>
          </cell>
          <cell r="AM10">
            <v>98840.989049944183</v>
          </cell>
          <cell r="AN10">
            <v>94741.677827219857</v>
          </cell>
          <cell r="AO10">
            <v>88454.960263301546</v>
          </cell>
          <cell r="AP10">
            <v>93524.383502984463</v>
          </cell>
          <cell r="AQ10">
            <v>87996.612087769725</v>
          </cell>
          <cell r="AR10">
            <v>99471.559848183751</v>
          </cell>
          <cell r="AS10">
            <v>87049.235717024741</v>
          </cell>
          <cell r="AT10">
            <v>101274.09854084291</v>
          </cell>
          <cell r="AU10">
            <v>103682.52332103474</v>
          </cell>
        </row>
        <row r="11">
          <cell r="AG11">
            <v>1009</v>
          </cell>
          <cell r="AH11">
            <v>9639.4912031329495</v>
          </cell>
          <cell r="AI11">
            <v>10126.013766790467</v>
          </cell>
          <cell r="AJ11">
            <v>9634.2484808439913</v>
          </cell>
          <cell r="AK11">
            <v>11112.806721868337</v>
          </cell>
          <cell r="AL11">
            <v>10059.001923692771</v>
          </cell>
          <cell r="AM11">
            <v>10401.498485322534</v>
          </cell>
          <cell r="AN11">
            <v>10425.087120479875</v>
          </cell>
          <cell r="AO11">
            <v>10919.549389793339</v>
          </cell>
          <cell r="AP11">
            <v>10532.747585588679</v>
          </cell>
          <cell r="AQ11">
            <v>11887.931989307675</v>
          </cell>
          <cell r="AR11">
            <v>14001.530519165208</v>
          </cell>
          <cell r="AS11">
            <v>11127.299845469268</v>
          </cell>
          <cell r="AT11">
            <v>11203.246283510069</v>
          </cell>
          <cell r="AU11">
            <v>11553.226302163281</v>
          </cell>
        </row>
        <row r="12">
          <cell r="AG12">
            <v>1010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G13">
            <v>1011</v>
          </cell>
          <cell r="AH13">
            <v>438.78068442145599</v>
          </cell>
          <cell r="AI13">
            <v>438.38632113698753</v>
          </cell>
          <cell r="AJ13">
            <v>481.20346976200142</v>
          </cell>
          <cell r="AK13">
            <v>477.15132562333412</v>
          </cell>
          <cell r="AL13">
            <v>529.68899187826753</v>
          </cell>
          <cell r="AM13">
            <v>508.15153489779578</v>
          </cell>
          <cell r="AN13">
            <v>454.28209273178987</v>
          </cell>
          <cell r="AO13">
            <v>360.45217967271498</v>
          </cell>
          <cell r="AP13">
            <v>481.09230807215494</v>
          </cell>
          <cell r="AQ13">
            <v>502.19912627740632</v>
          </cell>
          <cell r="AR13">
            <v>593.04705941436544</v>
          </cell>
          <cell r="AS13">
            <v>624.22727702438613</v>
          </cell>
          <cell r="AT13">
            <v>588.94656389780266</v>
          </cell>
          <cell r="AU13">
            <v>566.52173083120431</v>
          </cell>
        </row>
        <row r="14">
          <cell r="AG14">
            <v>1012</v>
          </cell>
          <cell r="AH14">
            <v>3430.3863497615321</v>
          </cell>
          <cell r="AI14">
            <v>3633.1229213885013</v>
          </cell>
          <cell r="AJ14">
            <v>3385.6659588496068</v>
          </cell>
          <cell r="AK14">
            <v>3784.5765528937827</v>
          </cell>
          <cell r="AL14">
            <v>3878.4815960406936</v>
          </cell>
          <cell r="AM14">
            <v>4229.606437772718</v>
          </cell>
          <cell r="AN14">
            <v>4212.9588063286237</v>
          </cell>
          <cell r="AO14">
            <v>3917.6129002611433</v>
          </cell>
          <cell r="AP14">
            <v>4667.2317652535212</v>
          </cell>
          <cell r="AQ14">
            <v>4404.4094984775165</v>
          </cell>
          <cell r="AR14">
            <v>5241.024175276938</v>
          </cell>
          <cell r="AS14">
            <v>4297.1930380092854</v>
          </cell>
          <cell r="AT14">
            <v>5582.1814456834854</v>
          </cell>
          <cell r="AU14">
            <v>5201.4415554633351</v>
          </cell>
        </row>
        <row r="15">
          <cell r="AG15">
            <v>1013</v>
          </cell>
          <cell r="AH15">
            <v>66457.135953596488</v>
          </cell>
          <cell r="AI15">
            <v>68816.752349462025</v>
          </cell>
          <cell r="AJ15">
            <v>70439.437958267052</v>
          </cell>
          <cell r="AK15">
            <v>69390.829343947524</v>
          </cell>
          <cell r="AL15">
            <v>78754.227105371901</v>
          </cell>
          <cell r="AM15">
            <v>73152.790848533288</v>
          </cell>
          <cell r="AN15">
            <v>65406.732459812418</v>
          </cell>
          <cell r="AO15">
            <v>58992.227096379196</v>
          </cell>
          <cell r="AP15">
            <v>64268.52277188428</v>
          </cell>
          <cell r="AQ15">
            <v>63581.129492023916</v>
          </cell>
          <cell r="AR15">
            <v>74596.217153366626</v>
          </cell>
          <cell r="AS15">
            <v>63182.771297729458</v>
          </cell>
          <cell r="AT15">
            <v>65944.979661908204</v>
          </cell>
          <cell r="AU15">
            <v>70542.654857468573</v>
          </cell>
        </row>
        <row r="16">
          <cell r="AG16">
            <v>1014</v>
          </cell>
          <cell r="AH16">
            <v>4165.0314770693803</v>
          </cell>
          <cell r="AI16">
            <v>4632.7567766752936</v>
          </cell>
          <cell r="AJ16">
            <v>4456.7842451511569</v>
          </cell>
          <cell r="AK16">
            <v>4491.5865341526487</v>
          </cell>
          <cell r="AL16">
            <v>4554.2161772793515</v>
          </cell>
          <cell r="AM16">
            <v>4601.2490994546952</v>
          </cell>
          <cell r="AN16">
            <v>4581.2339813346662</v>
          </cell>
          <cell r="AO16">
            <v>4528.1704596588443</v>
          </cell>
          <cell r="AP16">
            <v>4774.5530797109695</v>
          </cell>
          <cell r="AQ16">
            <v>4802.8624997549105</v>
          </cell>
          <cell r="AR16">
            <v>5621.9624725914127</v>
          </cell>
          <cell r="AS16">
            <v>4513.3158696632472</v>
          </cell>
          <cell r="AT16">
            <v>5575.2354178363958</v>
          </cell>
          <cell r="AU16">
            <v>5252.7914548320687</v>
          </cell>
        </row>
        <row r="17">
          <cell r="AG17">
            <v>1015</v>
          </cell>
          <cell r="AH17">
            <v>2002.1635331970601</v>
          </cell>
          <cell r="AI17">
            <v>2302.4978807819944</v>
          </cell>
          <cell r="AJ17">
            <v>2111.3922236179787</v>
          </cell>
          <cell r="AK17">
            <v>2285.4950545979796</v>
          </cell>
          <cell r="AL17">
            <v>2428.393108478233</v>
          </cell>
          <cell r="AM17">
            <v>2665.748992324442</v>
          </cell>
          <cell r="AN17">
            <v>2623.3292889282388</v>
          </cell>
          <cell r="AO17">
            <v>2759.7083462262649</v>
          </cell>
          <cell r="AP17">
            <v>2877.4562847396151</v>
          </cell>
          <cell r="AQ17">
            <v>3030.0375225660405</v>
          </cell>
          <cell r="AR17">
            <v>3456.6029463067739</v>
          </cell>
          <cell r="AS17">
            <v>4627.6308032495399</v>
          </cell>
          <cell r="AT17">
            <v>4169.0230287197483</v>
          </cell>
          <cell r="AU17">
            <v>4058.1290849730945</v>
          </cell>
        </row>
        <row r="18">
          <cell r="AG18">
            <v>1016</v>
          </cell>
          <cell r="AH18">
            <v>15135.511991187583</v>
          </cell>
          <cell r="AI18">
            <v>15667.968036249851</v>
          </cell>
          <cell r="AJ18">
            <v>15922.677865719463</v>
          </cell>
          <cell r="AK18">
            <v>15733.343373767364</v>
          </cell>
          <cell r="AL18">
            <v>16425.343117535831</v>
          </cell>
          <cell r="AM18">
            <v>15744.918493804773</v>
          </cell>
          <cell r="AN18">
            <v>14022.636868293845</v>
          </cell>
          <cell r="AO18">
            <v>12709.477200111996</v>
          </cell>
          <cell r="AP18">
            <v>14351.9569003754</v>
          </cell>
          <cell r="AQ18">
            <v>13728.858445037944</v>
          </cell>
          <cell r="AR18">
            <v>16383.300247276637</v>
          </cell>
          <cell r="AS18">
            <v>13945.220688369996</v>
          </cell>
          <cell r="AT18">
            <v>14632.890386184574</v>
          </cell>
          <cell r="AU18">
            <v>15821.757669847897</v>
          </cell>
        </row>
        <row r="19">
          <cell r="AG19">
            <v>1017</v>
          </cell>
          <cell r="AH19">
            <v>1815.1852023828003</v>
          </cell>
          <cell r="AI19">
            <v>1925.9439902113149</v>
          </cell>
          <cell r="AJ19">
            <v>1920.4303463507272</v>
          </cell>
          <cell r="AK19">
            <v>2120.744272978282</v>
          </cell>
          <cell r="AL19">
            <v>1873.5159042977079</v>
          </cell>
          <cell r="AM19">
            <v>2150.2840303211992</v>
          </cell>
          <cell r="AN19">
            <v>2198.2067740562197</v>
          </cell>
          <cell r="AO19">
            <v>2339.3209553879219</v>
          </cell>
          <cell r="AP19">
            <v>2379.2826952873261</v>
          </cell>
          <cell r="AQ19">
            <v>2499.5818981169009</v>
          </cell>
          <cell r="AR19">
            <v>2854.9392915628941</v>
          </cell>
          <cell r="AS19">
            <v>2540.2421104731125</v>
          </cell>
          <cell r="AT19">
            <v>2456.9293938516053</v>
          </cell>
          <cell r="AU19">
            <v>2597.3352467270247</v>
          </cell>
        </row>
        <row r="20">
          <cell r="AG20">
            <v>1018</v>
          </cell>
          <cell r="AH20">
            <v>12992.357708570496</v>
          </cell>
          <cell r="AI20">
            <v>13858.665344340834</v>
          </cell>
          <cell r="AJ20">
            <v>13585.864010191979</v>
          </cell>
          <cell r="AK20">
            <v>15786.073124773233</v>
          </cell>
          <cell r="AL20">
            <v>17619.138193593601</v>
          </cell>
          <cell r="AM20">
            <v>18781.861567876294</v>
          </cell>
          <cell r="AN20">
            <v>17861.703725347365</v>
          </cell>
          <cell r="AO20">
            <v>16348.586127041044</v>
          </cell>
          <cell r="AP20">
            <v>18857.130515987232</v>
          </cell>
          <cell r="AQ20">
            <v>19323.418900827819</v>
          </cell>
          <cell r="AR20">
            <v>22695.64072351635</v>
          </cell>
          <cell r="AS20">
            <v>18680.973531985081</v>
          </cell>
          <cell r="AT20">
            <v>20466.764538836149</v>
          </cell>
          <cell r="AU20">
            <v>21529.973111253526</v>
          </cell>
        </row>
        <row r="21">
          <cell r="AG21">
            <v>1019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AG22">
            <v>1020</v>
          </cell>
          <cell r="AH22">
            <v>8304.2210611582159</v>
          </cell>
          <cell r="AI22">
            <v>8745.7232360364196</v>
          </cell>
          <cell r="AJ22">
            <v>9101.7304937273202</v>
          </cell>
          <cell r="AK22">
            <v>8413.0676910249495</v>
          </cell>
          <cell r="AL22">
            <v>8412.5046902176946</v>
          </cell>
          <cell r="AM22">
            <v>8090.0619194900682</v>
          </cell>
          <cell r="AN22">
            <v>18302.98102203535</v>
          </cell>
          <cell r="AO22">
            <v>17401.938750659679</v>
          </cell>
          <cell r="AP22">
            <v>21905.972866554232</v>
          </cell>
          <cell r="AQ22">
            <v>17296.823232757793</v>
          </cell>
          <cell r="AR22">
            <v>22513.633113346987</v>
          </cell>
          <cell r="AS22">
            <v>13888.885740347752</v>
          </cell>
          <cell r="AT22">
            <v>14300.354885083911</v>
          </cell>
          <cell r="AU22">
            <v>13578.832858158235</v>
          </cell>
        </row>
        <row r="23">
          <cell r="AG23">
            <v>1021</v>
          </cell>
          <cell r="AH23">
            <v>5914.2994645122144</v>
          </cell>
          <cell r="AI23">
            <v>5927.8764756312121</v>
          </cell>
          <cell r="AJ23">
            <v>5612.3657064793815</v>
          </cell>
          <cell r="AK23">
            <v>6163.9070897820729</v>
          </cell>
          <cell r="AL23">
            <v>7713.401815581683</v>
          </cell>
          <cell r="AM23">
            <v>6919.1883558791687</v>
          </cell>
          <cell r="AN23">
            <v>6765.6889824129948</v>
          </cell>
          <cell r="AO23">
            <v>6304.1481780751219</v>
          </cell>
          <cell r="AP23">
            <v>7118.6373014443934</v>
          </cell>
          <cell r="AQ23">
            <v>7432.5921159775389</v>
          </cell>
          <cell r="AR23">
            <v>8750.7241744854036</v>
          </cell>
          <cell r="AS23">
            <v>7149.1124667263502</v>
          </cell>
          <cell r="AT23">
            <v>8047.4198497773577</v>
          </cell>
          <cell r="AU23">
            <v>8066.6372573140407</v>
          </cell>
        </row>
        <row r="24">
          <cell r="AG24">
            <v>1022</v>
          </cell>
          <cell r="AH24">
            <v>441.06711244935133</v>
          </cell>
          <cell r="AI24">
            <v>1574.3298634373302</v>
          </cell>
          <cell r="AJ24">
            <v>3695.5435942257968</v>
          </cell>
          <cell r="AK24">
            <v>6311.0426395381137</v>
          </cell>
          <cell r="AL24">
            <v>7232.2341466565931</v>
          </cell>
          <cell r="AM24">
            <v>8658.3620816418934</v>
          </cell>
          <cell r="AN24">
            <v>10198.466781700479</v>
          </cell>
          <cell r="AO24">
            <v>8441.1520801156657</v>
          </cell>
          <cell r="AP24">
            <v>11276.053597398406</v>
          </cell>
          <cell r="AQ24">
            <v>11312.688647567795</v>
          </cell>
          <cell r="AR24">
            <v>12244.362541226552</v>
          </cell>
          <cell r="AS24">
            <v>9986.2342826602562</v>
          </cell>
          <cell r="AT24">
            <v>11598.642962164851</v>
          </cell>
          <cell r="AU24">
            <v>11963.329731171443</v>
          </cell>
        </row>
        <row r="25">
          <cell r="AG25">
            <v>1023</v>
          </cell>
          <cell r="AH25">
            <v>2541.7292577996386</v>
          </cell>
          <cell r="AI25">
            <v>2635.1688982853834</v>
          </cell>
          <cell r="AJ25">
            <v>2699.1491693320031</v>
          </cell>
          <cell r="AK25">
            <v>2677.0511201391141</v>
          </cell>
          <cell r="AL25">
            <v>2675.8843819431568</v>
          </cell>
          <cell r="AM25">
            <v>2389.86481223593</v>
          </cell>
          <cell r="AN25">
            <v>2508.5238432354222</v>
          </cell>
          <cell r="AO25">
            <v>2261.959761670093</v>
          </cell>
          <cell r="AP25">
            <v>2481.5738675673115</v>
          </cell>
          <cell r="AQ25">
            <v>2338.9128070248676</v>
          </cell>
          <cell r="AR25">
            <v>2787.3921500837077</v>
          </cell>
          <cell r="AS25">
            <v>2270.3436850383382</v>
          </cell>
          <cell r="AT25">
            <v>2558.5195900270742</v>
          </cell>
          <cell r="AU25">
            <v>2527.6387733900465</v>
          </cell>
        </row>
        <row r="26">
          <cell r="AG26">
            <v>1024</v>
          </cell>
          <cell r="AH26">
            <v>89477.901750562087</v>
          </cell>
          <cell r="AI26">
            <v>94086.367652223213</v>
          </cell>
          <cell r="AJ26">
            <v>96417.358219245478</v>
          </cell>
          <cell r="AK26">
            <v>99078.870420320251</v>
          </cell>
          <cell r="AL26">
            <v>102803.90266530457</v>
          </cell>
          <cell r="AM26">
            <v>106165.40953235058</v>
          </cell>
          <cell r="AN26">
            <v>110590.95704100459</v>
          </cell>
          <cell r="AO26">
            <v>108126.57319723351</v>
          </cell>
          <cell r="AP26">
            <v>103724.74209007474</v>
          </cell>
          <cell r="AQ26">
            <v>103021.6405349203</v>
          </cell>
          <cell r="AR26">
            <v>116531.27425685599</v>
          </cell>
          <cell r="AS26">
            <v>105542.63128250542</v>
          </cell>
          <cell r="AT26">
            <v>102081.13314605813</v>
          </cell>
          <cell r="AU26">
            <v>107914.75156331056</v>
          </cell>
        </row>
        <row r="27">
          <cell r="AG27">
            <v>1025</v>
          </cell>
          <cell r="AH27">
            <v>8351.3218586473467</v>
          </cell>
          <cell r="AI27">
            <v>9157.7204886419895</v>
          </cell>
          <cell r="AJ27">
            <v>9881.827841670387</v>
          </cell>
          <cell r="AK27">
            <v>9833.6029337027667</v>
          </cell>
          <cell r="AL27">
            <v>10975.82904319606</v>
          </cell>
          <cell r="AM27">
            <v>10890.016816597985</v>
          </cell>
          <cell r="AN27">
            <v>10652.211945629972</v>
          </cell>
          <cell r="AO27">
            <v>9538.5879091128772</v>
          </cell>
          <cell r="AP27">
            <v>10839.045794325993</v>
          </cell>
          <cell r="AQ27">
            <v>10658.919716053242</v>
          </cell>
          <cell r="AR27">
            <v>12580.452505748342</v>
          </cell>
          <cell r="AS27">
            <v>11638.453504613522</v>
          </cell>
          <cell r="AT27">
            <v>11567.890357799224</v>
          </cell>
          <cell r="AU27">
            <v>11918.268924276503</v>
          </cell>
        </row>
        <row r="28">
          <cell r="AG28">
            <v>1026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</row>
        <row r="29">
          <cell r="AG29">
            <v>1027</v>
          </cell>
          <cell r="AH29">
            <v>6036.8808542757288</v>
          </cell>
          <cell r="AI29">
            <v>7201.8351173332039</v>
          </cell>
          <cell r="AJ29">
            <v>6430.6159080635862</v>
          </cell>
          <cell r="AK29">
            <v>7028.9827856558968</v>
          </cell>
          <cell r="AL29">
            <v>7022.5128218253067</v>
          </cell>
          <cell r="AM29">
            <v>7768.1792014557786</v>
          </cell>
          <cell r="AN29">
            <v>8259.4604649126431</v>
          </cell>
          <cell r="AO29">
            <v>8360.3990804811838</v>
          </cell>
          <cell r="AP29">
            <v>8282.9279335305655</v>
          </cell>
          <cell r="AQ29">
            <v>8510.8727970895998</v>
          </cell>
          <cell r="AR29">
            <v>9720.8357814601659</v>
          </cell>
          <cell r="AS29">
            <v>8649.3175087940126</v>
          </cell>
          <cell r="AT29">
            <v>8365.6444936870448</v>
          </cell>
          <cell r="AU29">
            <v>8843.7149880724573</v>
          </cell>
        </row>
        <row r="30">
          <cell r="AG30">
            <v>1028</v>
          </cell>
          <cell r="AH30">
            <v>50730.35152558468</v>
          </cell>
          <cell r="AI30">
            <v>53780.265233607774</v>
          </cell>
          <cell r="AJ30">
            <v>55460.577846050357</v>
          </cell>
          <cell r="AK30">
            <v>57737.817429374285</v>
          </cell>
          <cell r="AL30">
            <v>60497.449648072979</v>
          </cell>
          <cell r="AM30">
            <v>63734.986400430498</v>
          </cell>
          <cell r="AN30">
            <v>62334.497044178985</v>
          </cell>
          <cell r="AO30">
            <v>60786.594782159533</v>
          </cell>
          <cell r="AP30">
            <v>62897.052763161133</v>
          </cell>
          <cell r="AQ30">
            <v>62725.941529691874</v>
          </cell>
          <cell r="AR30">
            <v>70418.892559177038</v>
          </cell>
          <cell r="AS30">
            <v>68826.975261735468</v>
          </cell>
          <cell r="AT30">
            <v>66569.646221225819</v>
          </cell>
          <cell r="AU30">
            <v>70373.893904002631</v>
          </cell>
        </row>
        <row r="31">
          <cell r="AG31">
            <v>1029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AG32">
            <v>1030</v>
          </cell>
          <cell r="AH32">
            <v>13566.685714721094</v>
          </cell>
          <cell r="AI32">
            <v>13867.524698498433</v>
          </cell>
          <cell r="AJ32">
            <v>14966.474616882593</v>
          </cell>
          <cell r="AK32">
            <v>14408.320076197326</v>
          </cell>
          <cell r="AL32">
            <v>14233.329555647437</v>
          </cell>
          <cell r="AM32">
            <v>14412.550750872377</v>
          </cell>
          <cell r="AN32">
            <v>14111.940931671441</v>
          </cell>
          <cell r="AO32">
            <v>14182.797004567428</v>
          </cell>
          <cell r="AP32">
            <v>16473.959058911503</v>
          </cell>
          <cell r="AQ32">
            <v>16827.440510040593</v>
          </cell>
          <cell r="AR32">
            <v>18674.032588521455</v>
          </cell>
          <cell r="AS32">
            <v>16166.411855542498</v>
          </cell>
          <cell r="AT32">
            <v>17023.040876554849</v>
          </cell>
          <cell r="AU32">
            <v>16334.803941022843</v>
          </cell>
        </row>
        <row r="33">
          <cell r="AG33">
            <v>1031</v>
          </cell>
          <cell r="AH33">
            <v>2035.9252317787812</v>
          </cell>
          <cell r="AI33">
            <v>2164.2762943891612</v>
          </cell>
          <cell r="AJ33">
            <v>2566.2523399100364</v>
          </cell>
          <cell r="AK33">
            <v>2469.8893334098379</v>
          </cell>
          <cell r="AL33">
            <v>2833.907043638776</v>
          </cell>
          <cell r="AM33">
            <v>3070.1584901935885</v>
          </cell>
          <cell r="AN33">
            <v>2682.5303425383845</v>
          </cell>
          <cell r="AO33">
            <v>2634.6476197795428</v>
          </cell>
          <cell r="AP33">
            <v>3184.8070772767314</v>
          </cell>
          <cell r="AQ33">
            <v>3315.9207894180431</v>
          </cell>
          <cell r="AR33">
            <v>3439.5828367613462</v>
          </cell>
          <cell r="AS33">
            <v>3143.5422537392687</v>
          </cell>
          <cell r="AT33">
            <v>3236.6721611176913</v>
          </cell>
          <cell r="AU33">
            <v>3073.3664056346979</v>
          </cell>
        </row>
        <row r="34">
          <cell r="AG34">
            <v>1032</v>
          </cell>
          <cell r="AH34">
            <v>11654.982578037319</v>
          </cell>
          <cell r="AI34">
            <v>12046.960632016719</v>
          </cell>
          <cell r="AJ34">
            <v>12227.713917074065</v>
          </cell>
          <cell r="AK34">
            <v>12065.255735767425</v>
          </cell>
          <cell r="AL34">
            <v>12346.084215102095</v>
          </cell>
          <cell r="AM34">
            <v>11903.752732777799</v>
          </cell>
          <cell r="AN34">
            <v>10821.414507589312</v>
          </cell>
          <cell r="AO34">
            <v>9822.2502929312232</v>
          </cell>
          <cell r="AP34">
            <v>10261.515616096856</v>
          </cell>
          <cell r="AQ34">
            <v>10324.089781732655</v>
          </cell>
          <cell r="AR34">
            <v>12269.98555820627</v>
          </cell>
          <cell r="AS34">
            <v>10235.068784198915</v>
          </cell>
          <cell r="AT34">
            <v>10888.629551517022</v>
          </cell>
          <cell r="AU34">
            <v>11228.781207306012</v>
          </cell>
        </row>
        <row r="35">
          <cell r="AG35">
            <v>1033</v>
          </cell>
          <cell r="AH35">
            <v>11913.314854699396</v>
          </cell>
          <cell r="AI35">
            <v>12529.230856619426</v>
          </cell>
          <cell r="AJ35">
            <v>12715.957134941749</v>
          </cell>
          <cell r="AK35">
            <v>12604.364426332355</v>
          </cell>
          <cell r="AL35">
            <v>13081.097495139531</v>
          </cell>
          <cell r="AM35">
            <v>12541.639185866919</v>
          </cell>
          <cell r="AN35">
            <v>12406.2599741299</v>
          </cell>
          <cell r="AO35">
            <v>11756.286671778007</v>
          </cell>
          <cell r="AP35">
            <v>13107.655791734071</v>
          </cell>
          <cell r="AQ35">
            <v>12875.849226927336</v>
          </cell>
          <cell r="AR35">
            <v>17220.20539624758</v>
          </cell>
          <cell r="AS35">
            <v>14624.187659458885</v>
          </cell>
          <cell r="AT35">
            <v>16294.522573110906</v>
          </cell>
          <cell r="AU35">
            <v>15945.237317165091</v>
          </cell>
        </row>
        <row r="36">
          <cell r="AG36">
            <v>1034</v>
          </cell>
          <cell r="AH36">
            <v>40227.099556347894</v>
          </cell>
          <cell r="AI36">
            <v>42349.469864309693</v>
          </cell>
          <cell r="AJ36">
            <v>42771.193410007567</v>
          </cell>
          <cell r="AK36">
            <v>44420.608244816904</v>
          </cell>
          <cell r="AL36">
            <v>45965.166542644532</v>
          </cell>
          <cell r="AM36">
            <v>47827.330579350695</v>
          </cell>
          <cell r="AN36">
            <v>43384.703913061872</v>
          </cell>
          <cell r="AO36">
            <v>43064.478726545007</v>
          </cell>
          <cell r="AP36">
            <v>47945.340234111725</v>
          </cell>
          <cell r="AQ36">
            <v>47936.231647790402</v>
          </cell>
          <cell r="AR36">
            <v>56544.230631181359</v>
          </cell>
          <cell r="AS36">
            <v>45393.752571239689</v>
          </cell>
          <cell r="AT36">
            <v>50178.476388401054</v>
          </cell>
          <cell r="AU36">
            <v>51746.009910202745</v>
          </cell>
        </row>
        <row r="37">
          <cell r="AG37">
            <v>1035</v>
          </cell>
          <cell r="AH37">
            <v>14192.64833958638</v>
          </cell>
          <cell r="AI37">
            <v>15118.757433701743</v>
          </cell>
          <cell r="AJ37">
            <v>15110.163442271405</v>
          </cell>
          <cell r="AK37">
            <v>16598.16077395828</v>
          </cell>
          <cell r="AL37">
            <v>17830.768119181506</v>
          </cell>
          <cell r="AM37">
            <v>18735.759766458952</v>
          </cell>
          <cell r="AN37">
            <v>19503.955524546978</v>
          </cell>
          <cell r="AO37">
            <v>17734.980186371446</v>
          </cell>
          <cell r="AP37">
            <v>19745.035449754017</v>
          </cell>
          <cell r="AQ37">
            <v>19741.284316506586</v>
          </cell>
          <cell r="AR37">
            <v>21722.238845555203</v>
          </cell>
          <cell r="AS37">
            <v>18789.767405618659</v>
          </cell>
          <cell r="AT37">
            <v>18847.402552402822</v>
          </cell>
          <cell r="AU37">
            <v>19549.118805190508</v>
          </cell>
        </row>
        <row r="38">
          <cell r="AG38">
            <v>1036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61.533045354562745</v>
          </cell>
          <cell r="AM38">
            <v>637.91132425626643</v>
          </cell>
          <cell r="AN38">
            <v>756.23838061052811</v>
          </cell>
          <cell r="AO38">
            <v>750.38643527324757</v>
          </cell>
          <cell r="AP38">
            <v>956.90916161895075</v>
          </cell>
          <cell r="AQ38">
            <v>1067.4991035635976</v>
          </cell>
          <cell r="AR38">
            <v>1535.3669951022905</v>
          </cell>
          <cell r="AS38">
            <v>1487.815509996539</v>
          </cell>
          <cell r="AT38">
            <v>1621.6222534455824</v>
          </cell>
          <cell r="AU38">
            <v>1539.8035723977255</v>
          </cell>
        </row>
        <row r="39">
          <cell r="AG39">
            <v>1037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</row>
        <row r="40">
          <cell r="AG40">
            <v>1038</v>
          </cell>
          <cell r="AH40">
            <v>44306.943654990231</v>
          </cell>
          <cell r="AI40">
            <v>45515.129840735717</v>
          </cell>
          <cell r="AJ40">
            <v>47090.782197082459</v>
          </cell>
          <cell r="AK40">
            <v>46665.932051106989</v>
          </cell>
          <cell r="AL40">
            <v>50136.20082429795</v>
          </cell>
          <cell r="AM40">
            <v>53439.660769696668</v>
          </cell>
          <cell r="AN40">
            <v>52848.0117297174</v>
          </cell>
          <cell r="AO40">
            <v>51855.7812669251</v>
          </cell>
          <cell r="AP40">
            <v>55731.341879459993</v>
          </cell>
          <cell r="AQ40">
            <v>54588.609550246802</v>
          </cell>
          <cell r="AR40">
            <v>62682.712537291052</v>
          </cell>
          <cell r="AS40">
            <v>55812.813608416494</v>
          </cell>
          <cell r="AT40">
            <v>54179.979393923488</v>
          </cell>
          <cell r="AU40">
            <v>57646.937786544433</v>
          </cell>
        </row>
        <row r="41">
          <cell r="AG41">
            <v>1039</v>
          </cell>
          <cell r="AH41">
            <v>5327.4947434865471</v>
          </cell>
          <cell r="AI41">
            <v>5748.4765539898935</v>
          </cell>
          <cell r="AJ41">
            <v>5754.2657365868718</v>
          </cell>
          <cell r="AK41">
            <v>6323.6099158559309</v>
          </cell>
          <cell r="AL41">
            <v>5677.1960278353545</v>
          </cell>
          <cell r="AM41">
            <v>5811.4602122782117</v>
          </cell>
          <cell r="AN41">
            <v>5560.1709010980303</v>
          </cell>
          <cell r="AO41">
            <v>5304.3750816910115</v>
          </cell>
          <cell r="AP41">
            <v>5276.537884062308</v>
          </cell>
          <cell r="AQ41">
            <v>6037.0280692630549</v>
          </cell>
          <cell r="AR41">
            <v>5923.2417701916575</v>
          </cell>
          <cell r="AS41">
            <v>5697.0678342717183</v>
          </cell>
          <cell r="AT41">
            <v>5411.0701463076093</v>
          </cell>
          <cell r="AU41">
            <v>4944.8207802297666</v>
          </cell>
        </row>
        <row r="42">
          <cell r="AG42">
            <v>1040</v>
          </cell>
          <cell r="AH42">
            <v>5276.5024627900148</v>
          </cell>
          <cell r="AI42">
            <v>5740.1881756694484</v>
          </cell>
          <cell r="AJ42">
            <v>5886.0303777843656</v>
          </cell>
          <cell r="AK42">
            <v>5814.9616736186317</v>
          </cell>
          <cell r="AL42">
            <v>5973.3096428310964</v>
          </cell>
          <cell r="AM42">
            <v>6409.2011431948986</v>
          </cell>
          <cell r="AN42">
            <v>5226.0903915242243</v>
          </cell>
          <cell r="AO42">
            <v>4754.9367537527687</v>
          </cell>
          <cell r="AP42">
            <v>5424.5773152823012</v>
          </cell>
          <cell r="AQ42">
            <v>5384.0177842638541</v>
          </cell>
          <cell r="AR42">
            <v>6597.8172018982941</v>
          </cell>
          <cell r="AS42">
            <v>5500.2558345133939</v>
          </cell>
          <cell r="AT42">
            <v>5852.7880065423205</v>
          </cell>
          <cell r="AU42">
            <v>5552.7541080564815</v>
          </cell>
        </row>
        <row r="43">
          <cell r="AG43">
            <v>1041</v>
          </cell>
          <cell r="AH43">
            <v>4724.0710152658576</v>
          </cell>
          <cell r="AI43">
            <v>4715.0504865903922</v>
          </cell>
          <cell r="AJ43">
            <v>4716.4467391052285</v>
          </cell>
          <cell r="AK43">
            <v>4723.5506317903028</v>
          </cell>
          <cell r="AL43">
            <v>4901.1402464032917</v>
          </cell>
          <cell r="AM43">
            <v>5164.536855422235</v>
          </cell>
          <cell r="AN43">
            <v>5047.6095572871736</v>
          </cell>
          <cell r="AO43">
            <v>4975.3793184449041</v>
          </cell>
          <cell r="AP43">
            <v>6044.9994554825598</v>
          </cell>
          <cell r="AQ43">
            <v>6535.8289793960494</v>
          </cell>
          <cell r="AR43">
            <v>6411.9585429581048</v>
          </cell>
          <cell r="AS43">
            <v>6244.2085257078961</v>
          </cell>
          <cell r="AT43">
            <v>5543.0571611730038</v>
          </cell>
          <cell r="AU43">
            <v>5674.6301127809165</v>
          </cell>
        </row>
        <row r="44">
          <cell r="AG44">
            <v>1042</v>
          </cell>
          <cell r="AH44">
            <v>7102.5677541322257</v>
          </cell>
          <cell r="AI44">
            <v>6828.091403750318</v>
          </cell>
          <cell r="AJ44">
            <v>7340.9110969556423</v>
          </cell>
          <cell r="AK44">
            <v>7399.4136522336885</v>
          </cell>
          <cell r="AL44">
            <v>7586.0860098028161</v>
          </cell>
          <cell r="AM44">
            <v>7503.593984713897</v>
          </cell>
          <cell r="AN44">
            <v>8209.1885977008951</v>
          </cell>
          <cell r="AO44">
            <v>7768.2779279142869</v>
          </cell>
          <cell r="AP44">
            <v>8041.486224581432</v>
          </cell>
          <cell r="AQ44">
            <v>8038.0978264160822</v>
          </cell>
          <cell r="AR44">
            <v>9130.3640918594974</v>
          </cell>
          <cell r="AS44">
            <v>8059.7628527746874</v>
          </cell>
          <cell r="AT44">
            <v>7621.6421814408341</v>
          </cell>
          <cell r="AU44">
            <v>8103.1239013650065</v>
          </cell>
        </row>
        <row r="45">
          <cell r="AG45">
            <v>1043</v>
          </cell>
          <cell r="AH45">
            <v>5550.6466239146948</v>
          </cell>
          <cell r="AI45">
            <v>5885.0510310913014</v>
          </cell>
          <cell r="AJ45">
            <v>5995.8432156493145</v>
          </cell>
          <cell r="AK45">
            <v>6267.7449923967861</v>
          </cell>
          <cell r="AL45">
            <v>6645.4899797404805</v>
          </cell>
          <cell r="AM45">
            <v>7058.4461406377086</v>
          </cell>
          <cell r="AN45">
            <v>7418.4760769261529</v>
          </cell>
          <cell r="AO45">
            <v>7547.8974435197997</v>
          </cell>
          <cell r="AP45">
            <v>7946.6601006428646</v>
          </cell>
          <cell r="AQ45">
            <v>7601.0447779172673</v>
          </cell>
          <cell r="AR45">
            <v>9869.9676871109714</v>
          </cell>
          <cell r="AS45">
            <v>9601.0889616345085</v>
          </cell>
          <cell r="AT45">
            <v>9558.3002601165063</v>
          </cell>
          <cell r="AU45">
            <v>10239.782615984775</v>
          </cell>
        </row>
        <row r="46">
          <cell r="AG46">
            <v>1044</v>
          </cell>
          <cell r="AH46">
            <v>27259.942206303633</v>
          </cell>
          <cell r="AI46">
            <v>28767.062188673917</v>
          </cell>
          <cell r="AJ46">
            <v>29102.497930584173</v>
          </cell>
          <cell r="AK46">
            <v>29388.152492591595</v>
          </cell>
          <cell r="AL46">
            <v>30137.455488805834</v>
          </cell>
          <cell r="AM46">
            <v>30835.391248705142</v>
          </cell>
          <cell r="AN46">
            <v>27977.606042944706</v>
          </cell>
          <cell r="AO46">
            <v>26017.960376788342</v>
          </cell>
          <cell r="AP46">
            <v>28219.386994875062</v>
          </cell>
          <cell r="AQ46">
            <v>26851.966680969796</v>
          </cell>
          <cell r="AR46">
            <v>31376.662131684359</v>
          </cell>
          <cell r="AS46">
            <v>25908.729392943904</v>
          </cell>
          <cell r="AT46">
            <v>28478.437644044152</v>
          </cell>
          <cell r="AU46">
            <v>29151.05188822914</v>
          </cell>
        </row>
        <row r="47">
          <cell r="AG47">
            <v>1045</v>
          </cell>
          <cell r="AH47">
            <v>34864.054590839551</v>
          </cell>
          <cell r="AI47">
            <v>35949.382739731671</v>
          </cell>
          <cell r="AJ47">
            <v>36843.709747173787</v>
          </cell>
          <cell r="AK47">
            <v>36300.725493488069</v>
          </cell>
          <cell r="AL47">
            <v>38673.631594352461</v>
          </cell>
          <cell r="AM47">
            <v>38262.668816747362</v>
          </cell>
          <cell r="AN47">
            <v>36936.178934391406</v>
          </cell>
          <cell r="AO47">
            <v>33467.080844614022</v>
          </cell>
          <cell r="AP47">
            <v>36614.539156637802</v>
          </cell>
          <cell r="AQ47">
            <v>36069.292816735797</v>
          </cell>
          <cell r="AR47">
            <v>38485.940317798617</v>
          </cell>
          <cell r="AS47">
            <v>32418.605038878082</v>
          </cell>
          <cell r="AT47">
            <v>34782.550482638399</v>
          </cell>
          <cell r="AU47">
            <v>37479.51632788952</v>
          </cell>
        </row>
        <row r="48">
          <cell r="AG48">
            <v>1046</v>
          </cell>
          <cell r="AH48">
            <v>19751.678988933727</v>
          </cell>
          <cell r="AI48">
            <v>20320.45953247117</v>
          </cell>
          <cell r="AJ48">
            <v>20596.819172185187</v>
          </cell>
          <cell r="AK48">
            <v>20282.771774707937</v>
          </cell>
          <cell r="AL48">
            <v>21052.287094697607</v>
          </cell>
          <cell r="AM48">
            <v>19891.150555782046</v>
          </cell>
          <cell r="AN48">
            <v>18237.665474096011</v>
          </cell>
          <cell r="AO48">
            <v>16203.817350347028</v>
          </cell>
          <cell r="AP48">
            <v>18057.511040708796</v>
          </cell>
          <cell r="AQ48">
            <v>17711.938213931695</v>
          </cell>
          <cell r="AR48">
            <v>20280.347880555499</v>
          </cell>
          <cell r="AS48">
            <v>18978.551032519561</v>
          </cell>
          <cell r="AT48">
            <v>19365.548350817433</v>
          </cell>
          <cell r="AU48">
            <v>20387.898923243316</v>
          </cell>
        </row>
        <row r="49">
          <cell r="AG49">
            <v>1047</v>
          </cell>
          <cell r="AH49">
            <v>33830.773624826448</v>
          </cell>
          <cell r="AI49">
            <v>34909.4643470671</v>
          </cell>
          <cell r="AJ49">
            <v>35615.839106339779</v>
          </cell>
          <cell r="AK49">
            <v>35157.61336961433</v>
          </cell>
          <cell r="AL49">
            <v>42001.286563751353</v>
          </cell>
          <cell r="AM49">
            <v>40647.671493814654</v>
          </cell>
          <cell r="AN49">
            <v>35060.156852178676</v>
          </cell>
          <cell r="AO49">
            <v>32837.605272147863</v>
          </cell>
          <cell r="AP49">
            <v>34146.249832041001</v>
          </cell>
          <cell r="AQ49">
            <v>33551.310811663767</v>
          </cell>
          <cell r="AR49">
            <v>42407.132369702398</v>
          </cell>
          <cell r="AS49">
            <v>35974.386149013444</v>
          </cell>
          <cell r="AT49">
            <v>39691.684228652717</v>
          </cell>
          <cell r="AU49">
            <v>41563.364722572282</v>
          </cell>
        </row>
        <row r="50">
          <cell r="AG50">
            <v>1048</v>
          </cell>
          <cell r="AH50">
            <v>14017.907888541238</v>
          </cell>
          <cell r="AI50">
            <v>14332.964922666781</v>
          </cell>
          <cell r="AJ50">
            <v>14684.419686944571</v>
          </cell>
          <cell r="AK50">
            <v>14632.496715423345</v>
          </cell>
          <cell r="AL50">
            <v>36605.908735249293</v>
          </cell>
          <cell r="AM50">
            <v>37292.230361421804</v>
          </cell>
          <cell r="AN50">
            <v>33867.310010507914</v>
          </cell>
          <cell r="AO50">
            <v>31940.821014111349</v>
          </cell>
          <cell r="AP50">
            <v>33943.632211225544</v>
          </cell>
          <cell r="AQ50">
            <v>35577.712469738319</v>
          </cell>
          <cell r="AR50">
            <v>38967.381013467289</v>
          </cell>
          <cell r="AS50">
            <v>33092.568765238597</v>
          </cell>
          <cell r="AT50">
            <v>37504.667664026667</v>
          </cell>
          <cell r="AU50">
            <v>36376.301521690461</v>
          </cell>
        </row>
        <row r="51">
          <cell r="AG51">
            <v>1049</v>
          </cell>
          <cell r="AH51">
            <v>3023.4907026976871</v>
          </cell>
          <cell r="AI51">
            <v>3286.6886773042261</v>
          </cell>
          <cell r="AJ51">
            <v>3384.4746816341035</v>
          </cell>
          <cell r="AK51">
            <v>3420.1462971456885</v>
          </cell>
          <cell r="AL51">
            <v>3545.9706338127162</v>
          </cell>
          <cell r="AM51">
            <v>3841.8741496540551</v>
          </cell>
          <cell r="AN51">
            <v>3914.0792790051401</v>
          </cell>
          <cell r="AO51">
            <v>3836.1364029776364</v>
          </cell>
          <cell r="AP51">
            <v>4068.2731055719564</v>
          </cell>
          <cell r="AQ51">
            <v>3905.7366266966651</v>
          </cell>
          <cell r="AR51">
            <v>4461.0024446300931</v>
          </cell>
          <cell r="AS51">
            <v>3969.2704844064524</v>
          </cell>
          <cell r="AT51">
            <v>3839.0897013629506</v>
          </cell>
          <cell r="AU51">
            <v>4058.4817055182243</v>
          </cell>
        </row>
        <row r="52">
          <cell r="AG52">
            <v>1050</v>
          </cell>
          <cell r="AH52">
            <v>6865.0856559465492</v>
          </cell>
          <cell r="AI52">
            <v>6925.9697888416795</v>
          </cell>
          <cell r="AJ52">
            <v>6953.294443138685</v>
          </cell>
          <cell r="AK52">
            <v>6793.2251369440846</v>
          </cell>
          <cell r="AL52">
            <v>7057.251777975097</v>
          </cell>
          <cell r="AM52">
            <v>6909.7150856495018</v>
          </cell>
          <cell r="AN52">
            <v>6474.6470286257918</v>
          </cell>
          <cell r="AO52">
            <v>5765.7007325463028</v>
          </cell>
          <cell r="AP52">
            <v>6235.588719935331</v>
          </cell>
          <cell r="AQ52">
            <v>5958.6645435533546</v>
          </cell>
          <cell r="AR52">
            <v>7003.2949279464856</v>
          </cell>
          <cell r="AS52">
            <v>6057.0331075230897</v>
          </cell>
          <cell r="AT52">
            <v>6380.958306151012</v>
          </cell>
          <cell r="AU52">
            <v>6269.3409858999221</v>
          </cell>
        </row>
        <row r="53">
          <cell r="AG53">
            <v>1051</v>
          </cell>
          <cell r="AH53">
            <v>25569.494270568543</v>
          </cell>
          <cell r="AI53">
            <v>26987.681473421824</v>
          </cell>
          <cell r="AJ53">
            <v>27923.907906822827</v>
          </cell>
          <cell r="AK53">
            <v>29182.975241030352</v>
          </cell>
          <cell r="AL53">
            <v>30786.7672621153</v>
          </cell>
          <cell r="AM53">
            <v>32058.034970830457</v>
          </cell>
          <cell r="AN53">
            <v>31290.328696722987</v>
          </cell>
          <cell r="AO53">
            <v>31222.965088477988</v>
          </cell>
          <cell r="AP53">
            <v>32368.805998751814</v>
          </cell>
          <cell r="AQ53">
            <v>32454.548344074548</v>
          </cell>
          <cell r="AR53">
            <v>36956.016250868044</v>
          </cell>
          <cell r="AS53">
            <v>35764.411293318968</v>
          </cell>
          <cell r="AT53">
            <v>32635.963106229028</v>
          </cell>
          <cell r="AU53">
            <v>34501.006621849723</v>
          </cell>
        </row>
        <row r="54">
          <cell r="AG54">
            <v>1052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5">
          <cell r="AG55">
            <v>1053</v>
          </cell>
          <cell r="AH55">
            <v>6807.6331025903055</v>
          </cell>
          <cell r="AI55">
            <v>6823.260872351123</v>
          </cell>
          <cell r="AJ55">
            <v>6819.4798279834122</v>
          </cell>
          <cell r="AK55">
            <v>6739.7579142213244</v>
          </cell>
          <cell r="AL55">
            <v>12080.591984621647</v>
          </cell>
          <cell r="AM55">
            <v>12981.549453252786</v>
          </cell>
          <cell r="AN55">
            <v>12939.151712379204</v>
          </cell>
          <cell r="AO55">
            <v>11765.592828525967</v>
          </cell>
          <cell r="AP55">
            <v>13381.572972236043</v>
          </cell>
          <cell r="AQ55">
            <v>14830.038722112256</v>
          </cell>
          <cell r="AR55">
            <v>15209.057519658647</v>
          </cell>
          <cell r="AS55">
            <v>12955.906066554184</v>
          </cell>
          <cell r="AT55">
            <v>12621.998674411831</v>
          </cell>
          <cell r="AU55">
            <v>13139.11050869051</v>
          </cell>
        </row>
        <row r="56">
          <cell r="AG56">
            <v>1054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</row>
        <row r="57">
          <cell r="AG57">
            <v>1055</v>
          </cell>
          <cell r="AH57">
            <v>7838.6235428059235</v>
          </cell>
          <cell r="AI57">
            <v>8277.0699064578366</v>
          </cell>
          <cell r="AJ57">
            <v>8474.9244396266113</v>
          </cell>
          <cell r="AK57">
            <v>8594.1130337761097</v>
          </cell>
          <cell r="AL57">
            <v>8743.7537946374377</v>
          </cell>
          <cell r="AM57">
            <v>8513.0184800372117</v>
          </cell>
          <cell r="AN57">
            <v>8834.2403254941564</v>
          </cell>
          <cell r="AO57">
            <v>7821.467289279336</v>
          </cell>
          <cell r="AP57">
            <v>8672.7274054008376</v>
          </cell>
          <cell r="AQ57">
            <v>8663.4805415271039</v>
          </cell>
          <cell r="AR57">
            <v>10522.746954781955</v>
          </cell>
          <cell r="AS57">
            <v>8920.9284225974552</v>
          </cell>
          <cell r="AT57">
            <v>9861.2379647047419</v>
          </cell>
          <cell r="AU57">
            <v>10169.294768910762</v>
          </cell>
        </row>
        <row r="58">
          <cell r="AG58">
            <v>1056</v>
          </cell>
          <cell r="AH58">
            <v>3742.1063686254738</v>
          </cell>
          <cell r="AI58">
            <v>3985.2263700551507</v>
          </cell>
          <cell r="AJ58">
            <v>3868.0220668193083</v>
          </cell>
          <cell r="AK58">
            <v>4038.553880176964</v>
          </cell>
          <cell r="AL58">
            <v>4068.0246395333393</v>
          </cell>
          <cell r="AM58">
            <v>5287.9803960156505</v>
          </cell>
          <cell r="AN58">
            <v>4557.2172683827275</v>
          </cell>
          <cell r="AO58">
            <v>4108.3664544337544</v>
          </cell>
          <cell r="AP58">
            <v>4508.299332558724</v>
          </cell>
          <cell r="AQ58">
            <v>4610.6648956837498</v>
          </cell>
          <cell r="AR58">
            <v>4644.2607854534235</v>
          </cell>
          <cell r="AS58">
            <v>4682.6893879851868</v>
          </cell>
          <cell r="AT58">
            <v>5129.6813708844829</v>
          </cell>
          <cell r="AU58">
            <v>4870.864150616474</v>
          </cell>
        </row>
        <row r="59">
          <cell r="AG59">
            <v>1057</v>
          </cell>
          <cell r="AH59">
            <v>2151.3664750115463</v>
          </cell>
          <cell r="AI59">
            <v>2325.1263214762635</v>
          </cell>
          <cell r="AJ59">
            <v>2444.4664145808269</v>
          </cell>
          <cell r="AK59">
            <v>2464.0175411756672</v>
          </cell>
          <cell r="AL59">
            <v>2769.5825357490849</v>
          </cell>
          <cell r="AM59">
            <v>2670.2558505203547</v>
          </cell>
          <cell r="AN59">
            <v>2844.9869807160462</v>
          </cell>
          <cell r="AO59">
            <v>2553.8076984526356</v>
          </cell>
          <cell r="AP59">
            <v>2810.0456365896375</v>
          </cell>
          <cell r="AQ59">
            <v>2731.9347236091521</v>
          </cell>
          <cell r="AR59">
            <v>3269.3398456698064</v>
          </cell>
          <cell r="AS59">
            <v>2621.2110997608229</v>
          </cell>
          <cell r="AT59">
            <v>2931.4989291671527</v>
          </cell>
          <cell r="AU59">
            <v>3085.4079714779277</v>
          </cell>
        </row>
        <row r="60">
          <cell r="AG60">
            <v>1058</v>
          </cell>
          <cell r="AH60">
            <v>39791.614924866597</v>
          </cell>
          <cell r="AI60">
            <v>36400.917034717117</v>
          </cell>
          <cell r="AJ60">
            <v>37549.281592389932</v>
          </cell>
          <cell r="AK60">
            <v>39471.889921551599</v>
          </cell>
          <cell r="AL60">
            <v>47786.700877141862</v>
          </cell>
          <cell r="AM60">
            <v>45351.477579052582</v>
          </cell>
          <cell r="AN60">
            <v>44059.902518481875</v>
          </cell>
          <cell r="AO60">
            <v>43679.678654632793</v>
          </cell>
          <cell r="AP60">
            <v>44604.842743384135</v>
          </cell>
          <cell r="AQ60">
            <v>48341.775251832165</v>
          </cell>
          <cell r="AR60">
            <v>55424.328647052935</v>
          </cell>
          <cell r="AS60">
            <v>44538.569944019568</v>
          </cell>
          <cell r="AT60">
            <v>49227.76440655387</v>
          </cell>
          <cell r="AU60">
            <v>47373.200323024823</v>
          </cell>
        </row>
        <row r="61">
          <cell r="AG61">
            <v>1059</v>
          </cell>
          <cell r="AH61">
            <v>142398.01555600422</v>
          </cell>
          <cell r="AI61">
            <v>146264.16824735791</v>
          </cell>
          <cell r="AJ61">
            <v>144120.04106828501</v>
          </cell>
          <cell r="AK61">
            <v>146955.44069180489</v>
          </cell>
          <cell r="AL61">
            <v>151177.35369187105</v>
          </cell>
          <cell r="AM61">
            <v>155347.77888324938</v>
          </cell>
          <cell r="AN61">
            <v>142873.02388390026</v>
          </cell>
          <cell r="AO61">
            <v>131600.49443941534</v>
          </cell>
          <cell r="AP61">
            <v>145069.7727306881</v>
          </cell>
          <cell r="AQ61">
            <v>145545.15556788578</v>
          </cell>
          <cell r="AR61">
            <v>171462.04042243341</v>
          </cell>
          <cell r="AS61">
            <v>135362.65219874401</v>
          </cell>
          <cell r="AT61">
            <v>152401.77168061974</v>
          </cell>
          <cell r="AU61">
            <v>157162.67522105802</v>
          </cell>
        </row>
        <row r="62">
          <cell r="AG62">
            <v>1060</v>
          </cell>
          <cell r="AH62">
            <v>4659.1256966742922</v>
          </cell>
          <cell r="AI62">
            <v>5288.0390198695832</v>
          </cell>
          <cell r="AJ62">
            <v>5352.2070543653726</v>
          </cell>
          <cell r="AK62">
            <v>6122.6227919430657</v>
          </cell>
          <cell r="AL62">
            <v>6083.5494979826808</v>
          </cell>
          <cell r="AM62">
            <v>6539.4606496958913</v>
          </cell>
          <cell r="AN62">
            <v>7380.6296865424183</v>
          </cell>
          <cell r="AO62">
            <v>7619.095064190491</v>
          </cell>
          <cell r="AP62">
            <v>7042.442496538456</v>
          </cell>
          <cell r="AQ62">
            <v>7023.2835539603893</v>
          </cell>
          <cell r="AR62">
            <v>7934.6151441549209</v>
          </cell>
          <cell r="AS62">
            <v>7075.4981760776</v>
          </cell>
          <cell r="AT62">
            <v>6794.6941533108047</v>
          </cell>
          <cell r="AU62">
            <v>7452.5500559565025</v>
          </cell>
        </row>
        <row r="63">
          <cell r="AG63">
            <v>1061</v>
          </cell>
          <cell r="AH63">
            <v>7083.7596773229097</v>
          </cell>
          <cell r="AI63">
            <v>6774.6638388357596</v>
          </cell>
          <cell r="AJ63">
            <v>7686.3729912100571</v>
          </cell>
          <cell r="AK63">
            <v>7077.2254256208453</v>
          </cell>
          <cell r="AL63">
            <v>6973.2271349452421</v>
          </cell>
          <cell r="AM63">
            <v>6904.9861283648006</v>
          </cell>
          <cell r="AN63">
            <v>8269.0403752136062</v>
          </cell>
          <cell r="AO63">
            <v>7939.9892605203841</v>
          </cell>
          <cell r="AP63">
            <v>8535.8984171834509</v>
          </cell>
          <cell r="AQ63">
            <v>8454.410553013935</v>
          </cell>
          <cell r="AR63">
            <v>8403.6905754783274</v>
          </cell>
          <cell r="AS63">
            <v>7828.3695720582091</v>
          </cell>
          <cell r="AT63">
            <v>8688.3177314735967</v>
          </cell>
          <cell r="AU63">
            <v>8249.9501055955934</v>
          </cell>
        </row>
        <row r="64">
          <cell r="AG64">
            <v>1062</v>
          </cell>
          <cell r="AH64">
            <v>14964.997861274967</v>
          </cell>
          <cell r="AI64">
            <v>15429.781069093391</v>
          </cell>
          <cell r="AJ64">
            <v>15984.270082330875</v>
          </cell>
          <cell r="AK64">
            <v>15777.601054519402</v>
          </cell>
          <cell r="AL64">
            <v>17598.330418601625</v>
          </cell>
          <cell r="AM64">
            <v>16107.385157422825</v>
          </cell>
          <cell r="AN64">
            <v>16350.772434030223</v>
          </cell>
          <cell r="AO64">
            <v>14654.124742907055</v>
          </cell>
          <cell r="AP64">
            <v>15302.727651720368</v>
          </cell>
          <cell r="AQ64">
            <v>15205.846491209375</v>
          </cell>
          <cell r="AR64">
            <v>19849.14242316641</v>
          </cell>
          <cell r="AS64">
            <v>16867.788842565489</v>
          </cell>
          <cell r="AT64">
            <v>17034.785619349677</v>
          </cell>
          <cell r="AU64">
            <v>18504.875492923977</v>
          </cell>
        </row>
        <row r="65">
          <cell r="AG65">
            <v>1063</v>
          </cell>
          <cell r="AH65">
            <v>86028.579385387493</v>
          </cell>
          <cell r="AI65">
            <v>89421.344923816621</v>
          </cell>
          <cell r="AJ65">
            <v>91534.537324418299</v>
          </cell>
          <cell r="AK65">
            <v>91341.369117781549</v>
          </cell>
          <cell r="AL65">
            <v>96999.055901115178</v>
          </cell>
          <cell r="AM65">
            <v>101120.93311207177</v>
          </cell>
          <cell r="AN65">
            <v>96772.778700703086</v>
          </cell>
          <cell r="AO65">
            <v>95615.848986333687</v>
          </cell>
          <cell r="AP65">
            <v>97353.986290902903</v>
          </cell>
          <cell r="AQ65">
            <v>92784.123437409449</v>
          </cell>
          <cell r="AR65">
            <v>110860.62750322823</v>
          </cell>
          <cell r="AS65">
            <v>111155.02826105607</v>
          </cell>
          <cell r="AT65">
            <v>111496.143391825</v>
          </cell>
          <cell r="AU65">
            <v>117627.79969298567</v>
          </cell>
        </row>
        <row r="66">
          <cell r="AG66">
            <v>1064</v>
          </cell>
          <cell r="AH66">
            <v>6071.6622303161776</v>
          </cell>
          <cell r="AI66">
            <v>6498.3984185223844</v>
          </cell>
          <cell r="AJ66">
            <v>6756.6235266486647</v>
          </cell>
          <cell r="AK66">
            <v>7521.5201831363211</v>
          </cell>
          <cell r="AL66">
            <v>7377.2995929924746</v>
          </cell>
          <cell r="AM66">
            <v>7358.8751045461458</v>
          </cell>
          <cell r="AN66">
            <v>7761.9168354677404</v>
          </cell>
          <cell r="AO66">
            <v>6834.6703996067808</v>
          </cell>
          <cell r="AP66">
            <v>7609.3013868334692</v>
          </cell>
          <cell r="AQ66">
            <v>7132.1357704595912</v>
          </cell>
          <cell r="AR66">
            <v>8437.0973684588553</v>
          </cell>
          <cell r="AS66">
            <v>6960.0509282844714</v>
          </cell>
          <cell r="AT66">
            <v>7466.3365008770452</v>
          </cell>
          <cell r="AU66">
            <v>7684.6691999226214</v>
          </cell>
        </row>
        <row r="67">
          <cell r="AG67">
            <v>1065</v>
          </cell>
          <cell r="AH67">
            <v>8974.3772157848525</v>
          </cell>
          <cell r="AI67">
            <v>9252.5822456774004</v>
          </cell>
          <cell r="AJ67">
            <v>9546.533162954569</v>
          </cell>
          <cell r="AK67">
            <v>9429.0211973599999</v>
          </cell>
          <cell r="AL67">
            <v>10593.950563948036</v>
          </cell>
          <cell r="AM67">
            <v>10547.689188205992</v>
          </cell>
          <cell r="AN67">
            <v>9053.116242027907</v>
          </cell>
          <cell r="AO67">
            <v>8907.8514820055989</v>
          </cell>
          <cell r="AP67">
            <v>9552.3447252205115</v>
          </cell>
          <cell r="AQ67">
            <v>9753.6899710667312</v>
          </cell>
          <cell r="AR67">
            <v>11760.005594988308</v>
          </cell>
          <cell r="AS67">
            <v>9427.8836779579378</v>
          </cell>
          <cell r="AT67">
            <v>10667.013397891209</v>
          </cell>
          <cell r="AU67">
            <v>11034.974334138155</v>
          </cell>
        </row>
        <row r="68">
          <cell r="AG68">
            <v>1066</v>
          </cell>
          <cell r="AH68">
            <v>25407.3756071432</v>
          </cell>
          <cell r="AI68">
            <v>27185.854830070606</v>
          </cell>
          <cell r="AJ68">
            <v>28033.524747297048</v>
          </cell>
          <cell r="AK68">
            <v>27983.951382251431</v>
          </cell>
          <cell r="AL68">
            <v>31431.857469935396</v>
          </cell>
          <cell r="AM68">
            <v>31351.218570374836</v>
          </cell>
          <cell r="AN68">
            <v>28748.969287630116</v>
          </cell>
          <cell r="AO68">
            <v>26233.919867479948</v>
          </cell>
          <cell r="AP68">
            <v>29327.256470896762</v>
          </cell>
          <cell r="AQ68">
            <v>28020.22948270254</v>
          </cell>
          <cell r="AR68">
            <v>35307.221742327645</v>
          </cell>
          <cell r="AS68">
            <v>30753.887704814635</v>
          </cell>
          <cell r="AT68">
            <v>41858.683587612555</v>
          </cell>
          <cell r="AU68">
            <v>44843.396270674333</v>
          </cell>
        </row>
        <row r="69">
          <cell r="AG69">
            <v>1067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</row>
        <row r="70">
          <cell r="AG70">
            <v>1068</v>
          </cell>
          <cell r="AH70">
            <v>37755.198207117952</v>
          </cell>
          <cell r="AI70">
            <v>39005.407801401729</v>
          </cell>
          <cell r="AJ70">
            <v>39672.871926202286</v>
          </cell>
          <cell r="AK70">
            <v>39552.402021504655</v>
          </cell>
          <cell r="AL70">
            <v>38451.476769344619</v>
          </cell>
          <cell r="AM70">
            <v>37047.314385446771</v>
          </cell>
          <cell r="AN70">
            <v>37931.227917176948</v>
          </cell>
          <cell r="AO70">
            <v>33674.334379254993</v>
          </cell>
          <cell r="AP70">
            <v>38305.906009339611</v>
          </cell>
          <cell r="AQ70">
            <v>37859.515783404575</v>
          </cell>
          <cell r="AR70">
            <v>39645.57308611161</v>
          </cell>
          <cell r="AS70">
            <v>34289.330969681083</v>
          </cell>
          <cell r="AT70">
            <v>37452.61783069223</v>
          </cell>
          <cell r="AU70">
            <v>37792.515818335785</v>
          </cell>
        </row>
        <row r="71">
          <cell r="AG71">
            <v>1069</v>
          </cell>
          <cell r="AH71">
            <v>9514.8327102929488</v>
          </cell>
          <cell r="AI71">
            <v>10514.440263545952</v>
          </cell>
          <cell r="AJ71">
            <v>10515.375803860874</v>
          </cell>
          <cell r="AK71">
            <v>10509.593904544428</v>
          </cell>
          <cell r="AL71">
            <v>10692.587032751935</v>
          </cell>
          <cell r="AM71">
            <v>9748.767689676899</v>
          </cell>
          <cell r="AN71">
            <v>10630.13781446865</v>
          </cell>
          <cell r="AO71">
            <v>9890.4092480494364</v>
          </cell>
          <cell r="AP71">
            <v>10638.127231527982</v>
          </cell>
          <cell r="AQ71">
            <v>10932.244766639544</v>
          </cell>
          <cell r="AR71">
            <v>12889.897360186733</v>
          </cell>
          <cell r="AS71">
            <v>10282.136703730021</v>
          </cell>
          <cell r="AT71">
            <v>9890.7366944420774</v>
          </cell>
          <cell r="AU71">
            <v>9206.7213076977278</v>
          </cell>
        </row>
        <row r="72">
          <cell r="AG72">
            <v>1070</v>
          </cell>
          <cell r="AH72">
            <v>13662.138966214809</v>
          </cell>
          <cell r="AI72">
            <v>14282.359118608421</v>
          </cell>
          <cell r="AJ72">
            <v>14584.884504446951</v>
          </cell>
          <cell r="AK72">
            <v>14274.345985529677</v>
          </cell>
          <cell r="AL72">
            <v>17169.533628635301</v>
          </cell>
          <cell r="AM72">
            <v>15712.958507277495</v>
          </cell>
          <cell r="AN72">
            <v>14714.844487244012</v>
          </cell>
          <cell r="AO72">
            <v>13404.899509660123</v>
          </cell>
          <cell r="AP72">
            <v>15221.139124806981</v>
          </cell>
          <cell r="AQ72">
            <v>15389.312253428512</v>
          </cell>
          <cell r="AR72">
            <v>17965.247156469348</v>
          </cell>
          <cell r="AS72">
            <v>15685.61419460282</v>
          </cell>
          <cell r="AT72">
            <v>14266.429328090495</v>
          </cell>
          <cell r="AU72">
            <v>15571.197540440882</v>
          </cell>
        </row>
        <row r="73">
          <cell r="AG73">
            <v>1071</v>
          </cell>
          <cell r="AH73">
            <v>8450.8670641338813</v>
          </cell>
          <cell r="AI73">
            <v>8985.7533970477871</v>
          </cell>
          <cell r="AJ73">
            <v>9364.5824635536392</v>
          </cell>
          <cell r="AK73">
            <v>9315.4935260791972</v>
          </cell>
          <cell r="AL73">
            <v>9111.0571152339216</v>
          </cell>
          <cell r="AM73">
            <v>8650.5024729208126</v>
          </cell>
          <cell r="AN73">
            <v>8696.279031451948</v>
          </cell>
          <cell r="AO73">
            <v>8059.9452976312868</v>
          </cell>
          <cell r="AP73">
            <v>8969.7274735379015</v>
          </cell>
          <cell r="AQ73">
            <v>9001.6631818430415</v>
          </cell>
          <cell r="AR73">
            <v>10177.898155434386</v>
          </cell>
          <cell r="AS73">
            <v>8419.0870499516714</v>
          </cell>
          <cell r="AT73">
            <v>9637.8724739727422</v>
          </cell>
          <cell r="AU73">
            <v>9353.9443550782998</v>
          </cell>
        </row>
        <row r="74">
          <cell r="AG74">
            <v>1072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5">
          <cell r="AG75">
            <v>1073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</row>
        <row r="76">
          <cell r="AG76">
            <v>1074</v>
          </cell>
          <cell r="AH76">
            <v>0</v>
          </cell>
          <cell r="AI76">
            <v>0</v>
          </cell>
          <cell r="AJ76">
            <v>50.722434569281035</v>
          </cell>
          <cell r="AK76">
            <v>375.52780333992246</v>
          </cell>
          <cell r="AL76">
            <v>1728.5635577164378</v>
          </cell>
          <cell r="AM76">
            <v>4284.1286095977248</v>
          </cell>
          <cell r="AN76">
            <v>5748.2682811344484</v>
          </cell>
          <cell r="AO76">
            <v>7313.94752131942</v>
          </cell>
          <cell r="AP76">
            <v>10961.189492445945</v>
          </cell>
          <cell r="AQ76">
            <v>11325.43580391196</v>
          </cell>
          <cell r="AR76">
            <v>12856.65384930111</v>
          </cell>
          <cell r="AS76">
            <v>10910.244919982313</v>
          </cell>
          <cell r="AT76">
            <v>12501.126998094725</v>
          </cell>
          <cell r="AU76">
            <v>13047.217249523401</v>
          </cell>
        </row>
        <row r="77">
          <cell r="AG77">
            <v>1075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AG78">
            <v>1076</v>
          </cell>
          <cell r="AH78">
            <v>2970.7104581529202</v>
          </cell>
          <cell r="AI78">
            <v>3041.9453766736442</v>
          </cell>
          <cell r="AJ78">
            <v>3054.5148475417691</v>
          </cell>
          <cell r="AK78">
            <v>2958.5730549508016</v>
          </cell>
          <cell r="AL78">
            <v>3118.604290770229</v>
          </cell>
          <cell r="AM78">
            <v>2959.3691342665625</v>
          </cell>
          <cell r="AN78">
            <v>2340.6857457190736</v>
          </cell>
          <cell r="AO78">
            <v>2010.1324668271332</v>
          </cell>
          <cell r="AP78">
            <v>2245.2402516390084</v>
          </cell>
          <cell r="AQ78">
            <v>2226.7258898387872</v>
          </cell>
          <cell r="AR78">
            <v>2926.3582709813163</v>
          </cell>
          <cell r="AS78">
            <v>2408.6218673234016</v>
          </cell>
          <cell r="AT78">
            <v>2659.3626639120539</v>
          </cell>
          <cell r="AU78">
            <v>2771.5793605453455</v>
          </cell>
        </row>
        <row r="79">
          <cell r="AG79">
            <v>1077</v>
          </cell>
          <cell r="AH79">
            <v>5899.4904230382272</v>
          </cell>
          <cell r="AI79">
            <v>5970.2882504153604</v>
          </cell>
          <cell r="AJ79">
            <v>6707.2535026818759</v>
          </cell>
          <cell r="AK79">
            <v>6975.6701099343918</v>
          </cell>
          <cell r="AL79">
            <v>7219.6944648915241</v>
          </cell>
          <cell r="AM79">
            <v>7101.2659490543429</v>
          </cell>
          <cell r="AN79">
            <v>7124.935251666886</v>
          </cell>
          <cell r="AO79">
            <v>6803.2581129012688</v>
          </cell>
          <cell r="AP79">
            <v>7410.9368646784169</v>
          </cell>
          <cell r="AQ79">
            <v>6765.5887125446989</v>
          </cell>
          <cell r="AR79">
            <v>7980.4981611540279</v>
          </cell>
          <cell r="AS79">
            <v>7286.1130058809376</v>
          </cell>
          <cell r="AT79">
            <v>7769.8410996679531</v>
          </cell>
          <cell r="AU79">
            <v>7470.1861887133764</v>
          </cell>
        </row>
        <row r="80">
          <cell r="AG80">
            <v>1078</v>
          </cell>
          <cell r="AH80">
            <v>147809.5525005573</v>
          </cell>
          <cell r="AI80">
            <v>155625.31557611245</v>
          </cell>
          <cell r="AJ80">
            <v>158960.26163219879</v>
          </cell>
          <cell r="AK80">
            <v>158297.57058396816</v>
          </cell>
          <cell r="AL80">
            <v>161053.84907502227</v>
          </cell>
          <cell r="AM80">
            <v>164073.43644267783</v>
          </cell>
          <cell r="AN80">
            <v>161906.33630772293</v>
          </cell>
          <cell r="AO80">
            <v>151294.8751465758</v>
          </cell>
          <cell r="AP80">
            <v>165252.11596083024</v>
          </cell>
          <cell r="AQ80">
            <v>163600.91060698702</v>
          </cell>
          <cell r="AR80">
            <v>182926.74619207552</v>
          </cell>
          <cell r="AS80">
            <v>150240.21965552916</v>
          </cell>
          <cell r="AT80">
            <v>170425.81471717183</v>
          </cell>
          <cell r="AU80">
            <v>179016.0931588021</v>
          </cell>
        </row>
        <row r="81">
          <cell r="AG81">
            <v>1079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G82">
            <v>1080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G83">
            <v>1081</v>
          </cell>
          <cell r="AH83">
            <v>9166.8338472260311</v>
          </cell>
          <cell r="AI83">
            <v>9492.4194020966315</v>
          </cell>
          <cell r="AJ83">
            <v>9540.5340463350403</v>
          </cell>
          <cell r="AK83">
            <v>9363.3829484565904</v>
          </cell>
          <cell r="AL83">
            <v>9304.1161407878008</v>
          </cell>
          <cell r="AM83">
            <v>9478.5583644743383</v>
          </cell>
          <cell r="AN83">
            <v>8608.0470776676357</v>
          </cell>
          <cell r="AO83">
            <v>7895.2385426942565</v>
          </cell>
          <cell r="AP83">
            <v>9181.4211952758506</v>
          </cell>
          <cell r="AQ83">
            <v>8786.1235421269375</v>
          </cell>
          <cell r="AR83">
            <v>9685.5238973348223</v>
          </cell>
          <cell r="AS83">
            <v>7971.9270506160237</v>
          </cell>
          <cell r="AT83">
            <v>8812.2072007951519</v>
          </cell>
          <cell r="AU83">
            <v>9087.4931636726851</v>
          </cell>
        </row>
        <row r="84">
          <cell r="AG84">
            <v>1082</v>
          </cell>
          <cell r="AH84">
            <v>94902.839980303237</v>
          </cell>
          <cell r="AI84">
            <v>108571.80466063941</v>
          </cell>
          <cell r="AJ84">
            <v>108081.55013620073</v>
          </cell>
          <cell r="AK84">
            <v>114696.89047035827</v>
          </cell>
          <cell r="AL84">
            <v>119009.10773312082</v>
          </cell>
          <cell r="AM84">
            <v>112804.8464090722</v>
          </cell>
          <cell r="AN84">
            <v>115221.75946788503</v>
          </cell>
          <cell r="AO84">
            <v>128931.38921429684</v>
          </cell>
          <cell r="AP84">
            <v>120798.82421036098</v>
          </cell>
          <cell r="AQ84">
            <v>124369.08125724287</v>
          </cell>
          <cell r="AR84">
            <v>142050.22728176086</v>
          </cell>
          <cell r="AS84">
            <v>126392.16890173095</v>
          </cell>
          <cell r="AT84">
            <v>122246.86522871752</v>
          </cell>
          <cell r="AU84">
            <v>129232.89234725722</v>
          </cell>
        </row>
        <row r="85">
          <cell r="AG85">
            <v>1083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AG86">
            <v>1084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G87">
            <v>1085</v>
          </cell>
          <cell r="AH87">
            <v>1301.3395386823472</v>
          </cell>
          <cell r="AI87">
            <v>1400.2029560136134</v>
          </cell>
          <cell r="AJ87">
            <v>1379.576400503935</v>
          </cell>
          <cell r="AK87">
            <v>2304.194328892168</v>
          </cell>
          <cell r="AL87">
            <v>2722.1256004744218</v>
          </cell>
          <cell r="AM87">
            <v>2963.2476201279596</v>
          </cell>
          <cell r="AN87">
            <v>2324.1358215129744</v>
          </cell>
          <cell r="AO87">
            <v>2113.3406858466524</v>
          </cell>
          <cell r="AP87">
            <v>2586.2317779510117</v>
          </cell>
          <cell r="AQ87">
            <v>2422.6353082373339</v>
          </cell>
          <cell r="AR87">
            <v>2756.779588614977</v>
          </cell>
          <cell r="AS87">
            <v>1574.8428316926672</v>
          </cell>
          <cell r="AT87">
            <v>1425.1810661679497</v>
          </cell>
          <cell r="AU87">
            <v>1516.1062545423849</v>
          </cell>
        </row>
        <row r="88">
          <cell r="AG88">
            <v>1086</v>
          </cell>
          <cell r="AH88">
            <v>97484.484672087026</v>
          </cell>
          <cell r="AI88">
            <v>99844.880919162897</v>
          </cell>
          <cell r="AJ88">
            <v>102567.99398061702</v>
          </cell>
          <cell r="AK88">
            <v>102522.84529992734</v>
          </cell>
          <cell r="AL88">
            <v>101398.81462869199</v>
          </cell>
          <cell r="AM88">
            <v>108357.43832912807</v>
          </cell>
          <cell r="AN88">
            <v>111697.82179883006</v>
          </cell>
          <cell r="AO88">
            <v>110782.42877884819</v>
          </cell>
          <cell r="AP88">
            <v>112691.73667875709</v>
          </cell>
          <cell r="AQ88">
            <v>110147.08127446736</v>
          </cell>
          <cell r="AR88">
            <v>125922.29512866524</v>
          </cell>
          <cell r="AS88">
            <v>111993.44744117862</v>
          </cell>
          <cell r="AT88">
            <v>111176.42548899408</v>
          </cell>
          <cell r="AU88">
            <v>123509.10916636906</v>
          </cell>
        </row>
        <row r="89">
          <cell r="AG89">
            <v>1087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G90">
            <v>1088</v>
          </cell>
          <cell r="AH90">
            <v>2060.2747650678275</v>
          </cell>
          <cell r="AI90">
            <v>2119.1807714363158</v>
          </cell>
          <cell r="AJ90">
            <v>2238.9532683929133</v>
          </cell>
          <cell r="AK90">
            <v>2223.8936480409334</v>
          </cell>
          <cell r="AL90">
            <v>2101.2473019763788</v>
          </cell>
          <cell r="AM90">
            <v>2208.0238704550338</v>
          </cell>
          <cell r="AN90">
            <v>2041.6622778320364</v>
          </cell>
          <cell r="AO90">
            <v>1830.3328638524874</v>
          </cell>
          <cell r="AP90">
            <v>2005.640023589094</v>
          </cell>
          <cell r="AQ90">
            <v>1967.6280443283092</v>
          </cell>
          <cell r="AR90">
            <v>2274.9677515601293</v>
          </cell>
          <cell r="AS90">
            <v>1879.1330589438028</v>
          </cell>
          <cell r="AT90">
            <v>1888.2320953156461</v>
          </cell>
          <cell r="AU90">
            <v>2146.4975270032</v>
          </cell>
        </row>
        <row r="91">
          <cell r="AG91">
            <v>1089</v>
          </cell>
          <cell r="AH91">
            <v>13023.9289371133</v>
          </cell>
          <cell r="AI91">
            <v>13413.809503302418</v>
          </cell>
          <cell r="AJ91">
            <v>13942.303884415809</v>
          </cell>
          <cell r="AK91">
            <v>13660.657907886576</v>
          </cell>
          <cell r="AL91">
            <v>14003.734683824418</v>
          </cell>
          <cell r="AM91">
            <v>14066.192707119875</v>
          </cell>
          <cell r="AN91">
            <v>13098.531644291817</v>
          </cell>
          <cell r="AO91">
            <v>12054.464656674159</v>
          </cell>
          <cell r="AP91">
            <v>13645.822563320486</v>
          </cell>
          <cell r="AQ91">
            <v>12906.986753300491</v>
          </cell>
          <cell r="AR91">
            <v>15470.288685253938</v>
          </cell>
          <cell r="AS91">
            <v>12643.212142394521</v>
          </cell>
          <cell r="AT91">
            <v>13392.180615904785</v>
          </cell>
          <cell r="AU91">
            <v>14423.948360946721</v>
          </cell>
        </row>
        <row r="92">
          <cell r="AG92">
            <v>1090</v>
          </cell>
          <cell r="AH92">
            <v>215531.94689900253</v>
          </cell>
          <cell r="AI92">
            <v>227646.16629082931</v>
          </cell>
          <cell r="AJ92">
            <v>232477.20776090582</v>
          </cell>
          <cell r="AK92">
            <v>240505.66256122963</v>
          </cell>
          <cell r="AL92">
            <v>255941.88833811827</v>
          </cell>
          <cell r="AM92">
            <v>267043.24291139253</v>
          </cell>
          <cell r="AN92">
            <v>256112.12262349715</v>
          </cell>
          <cell r="AO92">
            <v>246477.57043317129</v>
          </cell>
          <cell r="AP92">
            <v>251464.10282047078</v>
          </cell>
          <cell r="AQ92">
            <v>245063.41782020158</v>
          </cell>
          <cell r="AR92">
            <v>272145.8644646256</v>
          </cell>
          <cell r="AS92">
            <v>256900.59954506485</v>
          </cell>
          <cell r="AT92">
            <v>243879.5830700917</v>
          </cell>
          <cell r="AU92">
            <v>258427.74662826987</v>
          </cell>
        </row>
        <row r="93">
          <cell r="AG93">
            <v>1091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G94">
            <v>1092</v>
          </cell>
          <cell r="AH94">
            <v>3176.4264352938822</v>
          </cell>
          <cell r="AI94">
            <v>3530.0735863519444</v>
          </cell>
          <cell r="AJ94">
            <v>3464.6769009197474</v>
          </cell>
          <cell r="AK94">
            <v>3716.4555537816532</v>
          </cell>
          <cell r="AL94">
            <v>4152.9360860640227</v>
          </cell>
          <cell r="AM94">
            <v>4154.6168791591135</v>
          </cell>
          <cell r="AN94">
            <v>4341.4139534801689</v>
          </cell>
          <cell r="AO94">
            <v>4402.2915411635659</v>
          </cell>
          <cell r="AP94">
            <v>4473.6621939924598</v>
          </cell>
          <cell r="AQ94">
            <v>4365.1762864484199</v>
          </cell>
          <cell r="AR94">
            <v>4961.7891441606171</v>
          </cell>
          <cell r="AS94">
            <v>4365.091071246663</v>
          </cell>
          <cell r="AT94">
            <v>4125.663028038236</v>
          </cell>
          <cell r="AU94">
            <v>4368.7008571352608</v>
          </cell>
        </row>
        <row r="95">
          <cell r="AG95">
            <v>1093</v>
          </cell>
          <cell r="AH95">
            <v>20161.692779014407</v>
          </cell>
          <cell r="AI95">
            <v>20923.270775093133</v>
          </cell>
          <cell r="AJ95">
            <v>21777.52633991712</v>
          </cell>
          <cell r="AK95">
            <v>21419.745206700507</v>
          </cell>
          <cell r="AL95">
            <v>22322.067932515954</v>
          </cell>
          <cell r="AM95">
            <v>22353.63381114577</v>
          </cell>
          <cell r="AN95">
            <v>20207.709208290875</v>
          </cell>
          <cell r="AO95">
            <v>19207.517973738948</v>
          </cell>
          <cell r="AP95">
            <v>20145.422011013339</v>
          </cell>
          <cell r="AQ95">
            <v>20106.119118166054</v>
          </cell>
          <cell r="AR95">
            <v>24864.384714804317</v>
          </cell>
          <cell r="AS95">
            <v>21105.829338465915</v>
          </cell>
          <cell r="AT95">
            <v>22223.752511989034</v>
          </cell>
          <cell r="AU95">
            <v>21762.92333437538</v>
          </cell>
        </row>
        <row r="96">
          <cell r="AG96">
            <v>1094</v>
          </cell>
          <cell r="AH96">
            <v>10243.158015102315</v>
          </cell>
          <cell r="AI96">
            <v>10916.412087738408</v>
          </cell>
          <cell r="AJ96">
            <v>11233.078322083409</v>
          </cell>
          <cell r="AK96">
            <v>11703.884587133</v>
          </cell>
          <cell r="AL96">
            <v>12200.764795145598</v>
          </cell>
          <cell r="AM96">
            <v>12740.618417980357</v>
          </cell>
          <cell r="AN96">
            <v>12354.835146832809</v>
          </cell>
          <cell r="AO96">
            <v>11859.17614489958</v>
          </cell>
          <cell r="AP96">
            <v>13084.932811491437</v>
          </cell>
          <cell r="AQ96">
            <v>12601.886744433892</v>
          </cell>
          <cell r="AR96">
            <v>14231.15572291736</v>
          </cell>
          <cell r="AS96">
            <v>12749.875270689165</v>
          </cell>
          <cell r="AT96">
            <v>12102.622364356856</v>
          </cell>
          <cell r="AU96">
            <v>12493.245655100171</v>
          </cell>
        </row>
        <row r="97">
          <cell r="AG97">
            <v>1095</v>
          </cell>
          <cell r="AH97">
            <v>601.55574945287185</v>
          </cell>
          <cell r="AI97">
            <v>610.47352492981008</v>
          </cell>
          <cell r="AJ97">
            <v>713.0943525156481</v>
          </cell>
          <cell r="AK97">
            <v>898.02199087861948</v>
          </cell>
          <cell r="AL97">
            <v>1023.2089273833927</v>
          </cell>
          <cell r="AM97">
            <v>909.69882896657793</v>
          </cell>
          <cell r="AN97">
            <v>1000.2696388561898</v>
          </cell>
          <cell r="AO97">
            <v>903.55478778675956</v>
          </cell>
          <cell r="AP97">
            <v>1048.6971279312422</v>
          </cell>
          <cell r="AQ97">
            <v>1147.0790278233999</v>
          </cell>
          <cell r="AR97">
            <v>1161.4175812440906</v>
          </cell>
          <cell r="AS97">
            <v>1306.3990082697724</v>
          </cell>
          <cell r="AT97">
            <v>1345.1021045919886</v>
          </cell>
          <cell r="AU97">
            <v>1277.2352016566279</v>
          </cell>
        </row>
        <row r="98">
          <cell r="AG98">
            <v>1096</v>
          </cell>
          <cell r="AH98">
            <v>4078.1857711511529</v>
          </cell>
          <cell r="AI98">
            <v>4214.1394665594198</v>
          </cell>
          <cell r="AJ98">
            <v>4212.5854771611157</v>
          </cell>
          <cell r="AK98">
            <v>4105.3455168406563</v>
          </cell>
          <cell r="AL98">
            <v>4068.0267979926834</v>
          </cell>
          <cell r="AM98">
            <v>3682.2990586470441</v>
          </cell>
          <cell r="AN98">
            <v>4129.3958012791163</v>
          </cell>
          <cell r="AO98">
            <v>3648.6088412648746</v>
          </cell>
          <cell r="AP98">
            <v>3954.6436358493074</v>
          </cell>
          <cell r="AQ98">
            <v>3705.3263193014895</v>
          </cell>
          <cell r="AR98">
            <v>4426.5496248185736</v>
          </cell>
          <cell r="AS98">
            <v>3765.4247683113781</v>
          </cell>
          <cell r="AT98">
            <v>3874.9457922395227</v>
          </cell>
          <cell r="AU98">
            <v>3914.263555510237</v>
          </cell>
        </row>
        <row r="99">
          <cell r="AG99">
            <v>1097</v>
          </cell>
          <cell r="AH99">
            <v>27162.766718570929</v>
          </cell>
          <cell r="AI99">
            <v>28837.136049456927</v>
          </cell>
          <cell r="AJ99">
            <v>29095.389510414177</v>
          </cell>
          <cell r="AK99">
            <v>30611.03992888108</v>
          </cell>
          <cell r="AL99">
            <v>34528.953458993688</v>
          </cell>
          <cell r="AM99">
            <v>37130.006249439488</v>
          </cell>
          <cell r="AN99">
            <v>35185.857543133723</v>
          </cell>
          <cell r="AO99">
            <v>30822.963929279558</v>
          </cell>
          <cell r="AP99">
            <v>34996.821810820678</v>
          </cell>
          <cell r="AQ99">
            <v>35448.242833421406</v>
          </cell>
          <cell r="AR99">
            <v>41427.293881505633</v>
          </cell>
          <cell r="AS99">
            <v>35694.932025946036</v>
          </cell>
          <cell r="AT99">
            <v>36025.283114367514</v>
          </cell>
          <cell r="AU99">
            <v>36438.943232026868</v>
          </cell>
        </row>
        <row r="100">
          <cell r="AG100">
            <v>1098</v>
          </cell>
          <cell r="AH100">
            <v>38785.138213047503</v>
          </cell>
          <cell r="AI100">
            <v>40719.442983253335</v>
          </cell>
          <cell r="AJ100">
            <v>42413.928107932756</v>
          </cell>
          <cell r="AK100">
            <v>42074.393978862514</v>
          </cell>
          <cell r="AL100">
            <v>44379.306744179157</v>
          </cell>
          <cell r="AM100">
            <v>43409.025385739791</v>
          </cell>
          <cell r="AN100">
            <v>37640.087571468095</v>
          </cell>
          <cell r="AO100">
            <v>34986.486665440534</v>
          </cell>
          <cell r="AP100">
            <v>38978.040063552675</v>
          </cell>
          <cell r="AQ100">
            <v>38412.469756288825</v>
          </cell>
          <cell r="AR100">
            <v>45632.929638469053</v>
          </cell>
          <cell r="AS100">
            <v>44143.097648490664</v>
          </cell>
          <cell r="AT100">
            <v>46520.021784288925</v>
          </cell>
          <cell r="AU100">
            <v>47095.488049371597</v>
          </cell>
        </row>
        <row r="101">
          <cell r="AG101">
            <v>1099</v>
          </cell>
          <cell r="AH101">
            <v>50081.385603833223</v>
          </cell>
          <cell r="AI101">
            <v>50976.852466809265</v>
          </cell>
          <cell r="AJ101">
            <v>51992.515583843691</v>
          </cell>
          <cell r="AK101">
            <v>50634.320646010041</v>
          </cell>
          <cell r="AL101">
            <v>49915.459795659699</v>
          </cell>
          <cell r="AM101">
            <v>45147.461018049275</v>
          </cell>
          <cell r="AN101">
            <v>45529.476253965273</v>
          </cell>
          <cell r="AO101">
            <v>41937.455197912241</v>
          </cell>
          <cell r="AP101">
            <v>43860.137545678037</v>
          </cell>
          <cell r="AQ101">
            <v>38832.341774225104</v>
          </cell>
          <cell r="AR101">
            <v>53415.393848793901</v>
          </cell>
          <cell r="AS101">
            <v>47677.686372761753</v>
          </cell>
          <cell r="AT101">
            <v>52733.76750310928</v>
          </cell>
          <cell r="AU101">
            <v>51754.964538996857</v>
          </cell>
        </row>
        <row r="102">
          <cell r="AG102">
            <v>1100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G103">
            <v>1101</v>
          </cell>
          <cell r="AH103">
            <v>12836.825544307436</v>
          </cell>
          <cell r="AI103">
            <v>13531.494053358045</v>
          </cell>
          <cell r="AJ103">
            <v>14833.6453016348</v>
          </cell>
          <cell r="AK103">
            <v>14787.784649330612</v>
          </cell>
          <cell r="AL103">
            <v>16245.577374688955</v>
          </cell>
          <cell r="AM103">
            <v>14432.661797534169</v>
          </cell>
          <cell r="AN103">
            <v>15857.019585723541</v>
          </cell>
          <cell r="AO103">
            <v>14794.293713131457</v>
          </cell>
          <cell r="AP103">
            <v>18174.249447479247</v>
          </cell>
          <cell r="AQ103">
            <v>19298.284680486569</v>
          </cell>
          <cell r="AR103">
            <v>21057.736153672344</v>
          </cell>
          <cell r="AS103">
            <v>16905.167052412326</v>
          </cell>
          <cell r="AT103">
            <v>19484.850730078077</v>
          </cell>
          <cell r="AU103">
            <v>20668.374918301804</v>
          </cell>
        </row>
        <row r="104">
          <cell r="AG104">
            <v>1102</v>
          </cell>
          <cell r="AH104">
            <v>9978.8991415797173</v>
          </cell>
          <cell r="AI104">
            <v>10537.059897480576</v>
          </cell>
          <cell r="AJ104">
            <v>10788.937082347757</v>
          </cell>
          <cell r="AK104">
            <v>10940.66920130327</v>
          </cell>
          <cell r="AL104">
            <v>11131.168215824118</v>
          </cell>
          <cell r="AM104">
            <v>11339.865711256807</v>
          </cell>
          <cell r="AN104">
            <v>10298.411862165187</v>
          </cell>
          <cell r="AO104">
            <v>9492.2678027191687</v>
          </cell>
          <cell r="AP104">
            <v>11605.541530236724</v>
          </cell>
          <cell r="AQ104">
            <v>11603.336726259578</v>
          </cell>
          <cell r="AR104">
            <v>13686.969655052586</v>
          </cell>
          <cell r="AS104">
            <v>11924.191330746753</v>
          </cell>
          <cell r="AT104">
            <v>13701.802370396246</v>
          </cell>
          <cell r="AU104">
            <v>13178.55342815754</v>
          </cell>
        </row>
        <row r="105">
          <cell r="AG105">
            <v>1103</v>
          </cell>
          <cell r="AH105">
            <v>3911.7154545961489</v>
          </cell>
          <cell r="AI105">
            <v>4258.5498232101781</v>
          </cell>
          <cell r="AJ105">
            <v>4173.986659297213</v>
          </cell>
          <cell r="AK105">
            <v>4485.6107889149671</v>
          </cell>
          <cell r="AL105">
            <v>5114.7339171090762</v>
          </cell>
          <cell r="AM105">
            <v>5442.9253397075881</v>
          </cell>
          <cell r="AN105">
            <v>5059.8238637996938</v>
          </cell>
          <cell r="AO105">
            <v>4426.1095179990816</v>
          </cell>
          <cell r="AP105">
            <v>4972.6621070016654</v>
          </cell>
          <cell r="AQ105">
            <v>5137.9098056143757</v>
          </cell>
          <cell r="AR105">
            <v>5076.5973800248385</v>
          </cell>
          <cell r="AS105">
            <v>4643.2319043399457</v>
          </cell>
          <cell r="AT105">
            <v>4390.2145409925852</v>
          </cell>
          <cell r="AU105">
            <v>4679.8656825276839</v>
          </cell>
        </row>
        <row r="106">
          <cell r="AG106">
            <v>1104</v>
          </cell>
          <cell r="AH106">
            <v>18795.827420591842</v>
          </cell>
          <cell r="AI106">
            <v>19642.9169117737</v>
          </cell>
          <cell r="AJ106">
            <v>20097.706172275368</v>
          </cell>
          <cell r="AK106">
            <v>19903.478779919154</v>
          </cell>
          <cell r="AL106">
            <v>18522.371492309805</v>
          </cell>
          <cell r="AM106">
            <v>18181.124535326857</v>
          </cell>
          <cell r="AN106">
            <v>17579.583839158255</v>
          </cell>
          <cell r="AO106">
            <v>15819.056833092587</v>
          </cell>
          <cell r="AP106">
            <v>18582.168800676318</v>
          </cell>
          <cell r="AQ106">
            <v>17825.625470448638</v>
          </cell>
          <cell r="AR106">
            <v>22902.523596672941</v>
          </cell>
          <cell r="AS106">
            <v>19990.696682192829</v>
          </cell>
          <cell r="AT106">
            <v>21657.337186330213</v>
          </cell>
          <cell r="AU106">
            <v>22754.071141346787</v>
          </cell>
        </row>
        <row r="107">
          <cell r="AG107">
            <v>1105</v>
          </cell>
          <cell r="AH107">
            <v>3990.8201463726623</v>
          </cell>
          <cell r="AI107">
            <v>4073.7479262388556</v>
          </cell>
          <cell r="AJ107">
            <v>4117.0432758218312</v>
          </cell>
          <cell r="AK107">
            <v>4358.2996572922639</v>
          </cell>
          <cell r="AL107">
            <v>4589.7356078527755</v>
          </cell>
          <cell r="AM107">
            <v>4627.9244496371984</v>
          </cell>
          <cell r="AN107">
            <v>4018.8276863905276</v>
          </cell>
          <cell r="AO107">
            <v>3905.2832614364343</v>
          </cell>
          <cell r="AP107">
            <v>4173.9302847648987</v>
          </cell>
          <cell r="AQ107">
            <v>4113.4481308959294</v>
          </cell>
          <cell r="AR107">
            <v>3679.3472026446907</v>
          </cell>
          <cell r="AS107">
            <v>3865.65873416983</v>
          </cell>
          <cell r="AT107">
            <v>4217.6230549365255</v>
          </cell>
          <cell r="AU107">
            <v>4004.8235852827761</v>
          </cell>
        </row>
        <row r="108">
          <cell r="AG108">
            <v>1106</v>
          </cell>
          <cell r="AH108">
            <v>8440.5457119449311</v>
          </cell>
          <cell r="AI108">
            <v>8779.2867346090698</v>
          </cell>
          <cell r="AJ108">
            <v>8980.1278211565841</v>
          </cell>
          <cell r="AK108">
            <v>8832.8531751169085</v>
          </cell>
          <cell r="AL108">
            <v>10428.088164571351</v>
          </cell>
          <cell r="AM108">
            <v>10574.562398635684</v>
          </cell>
          <cell r="AN108">
            <v>10767.71605525507</v>
          </cell>
          <cell r="AO108">
            <v>10249.483145985774</v>
          </cell>
          <cell r="AP108">
            <v>11050.169688404119</v>
          </cell>
          <cell r="AQ108">
            <v>10596.833103752208</v>
          </cell>
          <cell r="AR108">
            <v>12367.561768248863</v>
          </cell>
          <cell r="AS108">
            <v>10429.089779810567</v>
          </cell>
          <cell r="AT108">
            <v>11834.860918843689</v>
          </cell>
          <cell r="AU108">
            <v>11419.349519209974</v>
          </cell>
        </row>
        <row r="109">
          <cell r="AG109">
            <v>1107</v>
          </cell>
          <cell r="AH109">
            <v>11355.615223922527</v>
          </cell>
          <cell r="AI109">
            <v>11914.69458502513</v>
          </cell>
          <cell r="AJ109">
            <v>12819.562457653903</v>
          </cell>
          <cell r="AK109">
            <v>13067.111221462315</v>
          </cell>
          <cell r="AL109">
            <v>14618.998586574487</v>
          </cell>
          <cell r="AM109">
            <v>14933.475336431937</v>
          </cell>
          <cell r="AN109">
            <v>12881.540897684499</v>
          </cell>
          <cell r="AO109">
            <v>12293.368816583305</v>
          </cell>
          <cell r="AP109">
            <v>13215.548035187108</v>
          </cell>
          <cell r="AQ109">
            <v>13508.888059030611</v>
          </cell>
          <cell r="AR109">
            <v>14889.640555451131</v>
          </cell>
          <cell r="AS109">
            <v>12639.681126821397</v>
          </cell>
          <cell r="AT109">
            <v>13887.09980500776</v>
          </cell>
          <cell r="AU109">
            <v>14106.107339590595</v>
          </cell>
        </row>
        <row r="110">
          <cell r="AG110">
            <v>1108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G111">
            <v>1109</v>
          </cell>
          <cell r="AH111">
            <v>5567.1461596617964</v>
          </cell>
          <cell r="AI111">
            <v>5859.4646643912511</v>
          </cell>
          <cell r="AJ111">
            <v>6072.7528193147764</v>
          </cell>
          <cell r="AK111">
            <v>6032.5540725641131</v>
          </cell>
          <cell r="AL111">
            <v>6975.8225096482556</v>
          </cell>
          <cell r="AM111">
            <v>6918.7049897236793</v>
          </cell>
          <cell r="AN111">
            <v>6692.7588672298943</v>
          </cell>
          <cell r="AO111">
            <v>6478.4213409561389</v>
          </cell>
          <cell r="AP111">
            <v>6683.6264499842955</v>
          </cell>
          <cell r="AQ111">
            <v>6665.4436653280563</v>
          </cell>
          <cell r="AR111">
            <v>7613.0480182226411</v>
          </cell>
          <cell r="AS111">
            <v>6773.8691404384253</v>
          </cell>
          <cell r="AT111">
            <v>6551.7054979250706</v>
          </cell>
          <cell r="AU111">
            <v>6926.1150355075351</v>
          </cell>
        </row>
        <row r="112">
          <cell r="AG112">
            <v>1110</v>
          </cell>
          <cell r="AH112">
            <v>10959.96752522015</v>
          </cell>
          <cell r="AI112">
            <v>10939.039664266338</v>
          </cell>
          <cell r="AJ112">
            <v>10942.27900638676</v>
          </cell>
          <cell r="AK112">
            <v>10958.760222033068</v>
          </cell>
          <cell r="AL112">
            <v>14392.102684497504</v>
          </cell>
          <cell r="AM112">
            <v>14974.528834175384</v>
          </cell>
          <cell r="AN112">
            <v>14691.554025501089</v>
          </cell>
          <cell r="AO112">
            <v>14236.011817049703</v>
          </cell>
          <cell r="AP112">
            <v>14733.238521975558</v>
          </cell>
          <cell r="AQ112">
            <v>14775.241467912718</v>
          </cell>
          <cell r="AR112">
            <v>16664.841917298876</v>
          </cell>
          <cell r="AS112">
            <v>16010.875971479447</v>
          </cell>
          <cell r="AT112">
            <v>13825.829040046585</v>
          </cell>
          <cell r="AU112">
            <v>14002.837738172808</v>
          </cell>
        </row>
        <row r="113">
          <cell r="AG113">
            <v>1111</v>
          </cell>
          <cell r="AH113">
            <v>1141.257559770474</v>
          </cell>
          <cell r="AI113">
            <v>1139.0783489773396</v>
          </cell>
          <cell r="AJ113">
            <v>1139.4156605318772</v>
          </cell>
          <cell r="AK113">
            <v>1141.1318437146533</v>
          </cell>
          <cell r="AL113">
            <v>1302.7768798025168</v>
          </cell>
          <cell r="AM113">
            <v>1293.2483023446473</v>
          </cell>
          <cell r="AN113">
            <v>1291.8343687287697</v>
          </cell>
          <cell r="AO113">
            <v>1283.0029312015638</v>
          </cell>
          <cell r="AP113">
            <v>1347.6212961002761</v>
          </cell>
          <cell r="AQ113">
            <v>1355.9119924962158</v>
          </cell>
          <cell r="AR113">
            <v>1543.2148638324707</v>
          </cell>
          <cell r="AS113">
            <v>1613.3451606804651</v>
          </cell>
          <cell r="AT113">
            <v>1435.874391990892</v>
          </cell>
          <cell r="AU113">
            <v>1549.3053732230208</v>
          </cell>
        </row>
        <row r="114">
          <cell r="AG114">
            <v>1112</v>
          </cell>
          <cell r="AH114">
            <v>53055.052698784268</v>
          </cell>
          <cell r="AI114">
            <v>54709.187839722625</v>
          </cell>
          <cell r="AJ114">
            <v>55982.078083954177</v>
          </cell>
          <cell r="AK114">
            <v>55320.995212937545</v>
          </cell>
          <cell r="AL114">
            <v>58268.744110089814</v>
          </cell>
          <cell r="AM114">
            <v>54854.287772326359</v>
          </cell>
          <cell r="AN114">
            <v>52855.139321604089</v>
          </cell>
          <cell r="AO114">
            <v>47646.380444221541</v>
          </cell>
          <cell r="AP114">
            <v>52342.032089194268</v>
          </cell>
          <cell r="AQ114">
            <v>50846.139061057394</v>
          </cell>
          <cell r="AR114">
            <v>56568.30860817169</v>
          </cell>
          <cell r="AS114">
            <v>51873.412406604446</v>
          </cell>
          <cell r="AT114">
            <v>54862.022826605615</v>
          </cell>
          <cell r="AU114">
            <v>53276.345674389602</v>
          </cell>
        </row>
        <row r="115">
          <cell r="AG115">
            <v>1113</v>
          </cell>
          <cell r="AH115">
            <v>4197.1412807542238</v>
          </cell>
          <cell r="AI115">
            <v>4407.095807548536</v>
          </cell>
          <cell r="AJ115">
            <v>4516.3317467732786</v>
          </cell>
          <cell r="AK115">
            <v>4462.3142625832897</v>
          </cell>
          <cell r="AL115">
            <v>4814.8778350188586</v>
          </cell>
          <cell r="AM115">
            <v>4569.1673298190472</v>
          </cell>
          <cell r="AN115">
            <v>4105.0527716968954</v>
          </cell>
          <cell r="AO115">
            <v>3736.6448668490452</v>
          </cell>
          <cell r="AP115">
            <v>4293.3653553020395</v>
          </cell>
          <cell r="AQ115">
            <v>4168.3807050869482</v>
          </cell>
          <cell r="AR115">
            <v>4797.8423724221884</v>
          </cell>
          <cell r="AS115">
            <v>4271.5705409009952</v>
          </cell>
          <cell r="AT115">
            <v>5212.2515424870799</v>
          </cell>
          <cell r="AU115">
            <v>5433.6277784520498</v>
          </cell>
        </row>
        <row r="116">
          <cell r="AG116">
            <v>1114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AG117">
            <v>1115</v>
          </cell>
          <cell r="AH117">
            <v>65882.951420520272</v>
          </cell>
          <cell r="AI117">
            <v>68409.641760290193</v>
          </cell>
          <cell r="AJ117">
            <v>70472.756359477513</v>
          </cell>
          <cell r="AK117">
            <v>70804.338139434039</v>
          </cell>
          <cell r="AL117">
            <v>74028.963412150726</v>
          </cell>
          <cell r="AM117">
            <v>75196.403816420934</v>
          </cell>
          <cell r="AN117">
            <v>75183.599807521372</v>
          </cell>
          <cell r="AO117">
            <v>77904.653804188332</v>
          </cell>
          <cell r="AP117">
            <v>79353.598828556758</v>
          </cell>
          <cell r="AQ117">
            <v>74678.250728632847</v>
          </cell>
          <cell r="AR117">
            <v>88085.567132645185</v>
          </cell>
          <cell r="AS117">
            <v>79529.028127582496</v>
          </cell>
          <cell r="AT117">
            <v>73574.751183056243</v>
          </cell>
          <cell r="AU117">
            <v>80750.168649900894</v>
          </cell>
        </row>
        <row r="118">
          <cell r="AG118">
            <v>1116</v>
          </cell>
          <cell r="AH118">
            <v>12428.978082811193</v>
          </cell>
          <cell r="AI118">
            <v>13123.916605912416</v>
          </cell>
          <cell r="AJ118">
            <v>13711.75262449109</v>
          </cell>
          <cell r="AK118">
            <v>14486.397755077347</v>
          </cell>
          <cell r="AL118">
            <v>16927.23572193264</v>
          </cell>
          <cell r="AM118">
            <v>17798.449277175117</v>
          </cell>
          <cell r="AN118">
            <v>17047.654441947703</v>
          </cell>
          <cell r="AO118">
            <v>16506.073001215413</v>
          </cell>
          <cell r="AP118">
            <v>17860.232679492703</v>
          </cell>
          <cell r="AQ118">
            <v>20155.818084255905</v>
          </cell>
          <cell r="AR118">
            <v>23398.759271171693</v>
          </cell>
          <cell r="AS118">
            <v>21358.930478826274</v>
          </cell>
          <cell r="AT118">
            <v>21586.393539960063</v>
          </cell>
          <cell r="AU118">
            <v>22993.432478897983</v>
          </cell>
        </row>
        <row r="119">
          <cell r="AG119">
            <v>1117</v>
          </cell>
          <cell r="AH119">
            <v>2683.4841722380042</v>
          </cell>
          <cell r="AI119">
            <v>2818.4557092084292</v>
          </cell>
          <cell r="AJ119">
            <v>3120.3122327160677</v>
          </cell>
          <cell r="AK119">
            <v>3051.6161783237576</v>
          </cell>
          <cell r="AL119">
            <v>3305.6316873903897</v>
          </cell>
          <cell r="AM119">
            <v>3355.7402676990519</v>
          </cell>
          <cell r="AN119">
            <v>2966.3472005786534</v>
          </cell>
          <cell r="AO119">
            <v>3033.887902411449</v>
          </cell>
          <cell r="AP119">
            <v>3462.585495848482</v>
          </cell>
          <cell r="AQ119">
            <v>3424.7385564986625</v>
          </cell>
          <cell r="AR119">
            <v>3470.4332668931984</v>
          </cell>
          <cell r="AS119">
            <v>2833.7729961068021</v>
          </cell>
          <cell r="AT119">
            <v>2790.1589470518074</v>
          </cell>
          <cell r="AU119">
            <v>3117.8446457607474</v>
          </cell>
        </row>
        <row r="120">
          <cell r="AG120">
            <v>1118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G121">
            <v>1119</v>
          </cell>
          <cell r="AH121">
            <v>4768.2528925005072</v>
          </cell>
          <cell r="AI121">
            <v>4852.2608993128761</v>
          </cell>
          <cell r="AJ121">
            <v>4988.6319746536983</v>
          </cell>
          <cell r="AK121">
            <v>4946.4416258646206</v>
          </cell>
          <cell r="AL121">
            <v>5161.7190233880901</v>
          </cell>
          <cell r="AM121">
            <v>5158.791065421492</v>
          </cell>
          <cell r="AN121">
            <v>5130.0892006371123</v>
          </cell>
          <cell r="AO121">
            <v>4355.4044251410442</v>
          </cell>
          <cell r="AP121">
            <v>4926.5457145425307</v>
          </cell>
          <cell r="AQ121">
            <v>4777.7224473369533</v>
          </cell>
          <cell r="AR121">
            <v>5661.5700213303589</v>
          </cell>
          <cell r="AS121">
            <v>4800.6355313246477</v>
          </cell>
          <cell r="AT121">
            <v>5658.1264190977718</v>
          </cell>
          <cell r="AU121">
            <v>5901.7352281098129</v>
          </cell>
        </row>
        <row r="122">
          <cell r="AG122">
            <v>1120</v>
          </cell>
          <cell r="AH122">
            <v>208284.88717303411</v>
          </cell>
          <cell r="AI122">
            <v>209972.81281017009</v>
          </cell>
          <cell r="AJ122">
            <v>212922.93289729429</v>
          </cell>
          <cell r="AK122">
            <v>209898.51851691151</v>
          </cell>
          <cell r="AL122">
            <v>221010.13728518377</v>
          </cell>
          <cell r="AM122">
            <v>214637.83842940326</v>
          </cell>
          <cell r="AN122">
            <v>170761.91436836863</v>
          </cell>
          <cell r="AO122">
            <v>136512.85586780196</v>
          </cell>
          <cell r="AP122">
            <v>142536.9812759826</v>
          </cell>
          <cell r="AQ122">
            <v>141335.09282656386</v>
          </cell>
          <cell r="AR122">
            <v>162062.4304248355</v>
          </cell>
          <cell r="AS122">
            <v>153574.86914376784</v>
          </cell>
          <cell r="AT122">
            <v>156179.0296605934</v>
          </cell>
          <cell r="AU122">
            <v>158026.83878797735</v>
          </cell>
        </row>
        <row r="123">
          <cell r="AG123">
            <v>1121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</row>
        <row r="124">
          <cell r="AG124">
            <v>1122</v>
          </cell>
          <cell r="AH124">
            <v>2824.0288546013803</v>
          </cell>
          <cell r="AI124">
            <v>2969.4775120589288</v>
          </cell>
          <cell r="AJ124">
            <v>2848.3321201201425</v>
          </cell>
          <cell r="AK124">
            <v>3112.5996933873439</v>
          </cell>
          <cell r="AL124">
            <v>3229.6229716545349</v>
          </cell>
          <cell r="AM124">
            <v>3335.2259644954879</v>
          </cell>
          <cell r="AN124">
            <v>3342.7634374471377</v>
          </cell>
          <cell r="AO124">
            <v>3571.7597487693984</v>
          </cell>
          <cell r="AP124">
            <v>3715.8092317505052</v>
          </cell>
          <cell r="AQ124">
            <v>3404.9919954906049</v>
          </cell>
          <cell r="AR124">
            <v>3382.5337745702905</v>
          </cell>
          <cell r="AS124">
            <v>3507.1139402059603</v>
          </cell>
          <cell r="AT124">
            <v>3039.2303425171513</v>
          </cell>
          <cell r="AU124">
            <v>3063.1677945345964</v>
          </cell>
        </row>
        <row r="125">
          <cell r="AG125">
            <v>1123</v>
          </cell>
          <cell r="AH125">
            <v>1630.3309888884426</v>
          </cell>
          <cell r="AI125">
            <v>1666.350971745215</v>
          </cell>
          <cell r="AJ125">
            <v>1372.5961948717656</v>
          </cell>
          <cell r="AK125">
            <v>1851.6430079883755</v>
          </cell>
          <cell r="AL125">
            <v>1835.2389423583297</v>
          </cell>
          <cell r="AM125">
            <v>1878.6580595134383</v>
          </cell>
          <cell r="AN125">
            <v>1763.0759412469843</v>
          </cell>
          <cell r="AO125">
            <v>1673.8799813614028</v>
          </cell>
          <cell r="AP125">
            <v>1536.2582634337757</v>
          </cell>
          <cell r="AQ125">
            <v>1414.6722268441304</v>
          </cell>
          <cell r="AR125">
            <v>1810.7828602003835</v>
          </cell>
          <cell r="AS125">
            <v>1648.1720437087988</v>
          </cell>
          <cell r="AT125">
            <v>1645.932333483619</v>
          </cell>
          <cell r="AU125">
            <v>1715.8410874297101</v>
          </cell>
        </row>
        <row r="126">
          <cell r="AG126">
            <v>1124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559.91884764593397</v>
          </cell>
          <cell r="AS126">
            <v>638.99091596644337</v>
          </cell>
          <cell r="AT126">
            <v>746.35292986788761</v>
          </cell>
          <cell r="AU126">
            <v>708.69581694393526</v>
          </cell>
        </row>
        <row r="127">
          <cell r="AG127">
            <v>1125</v>
          </cell>
          <cell r="AH127">
            <v>152938.76387585985</v>
          </cell>
          <cell r="AI127">
            <v>144909.72998821217</v>
          </cell>
          <cell r="AJ127">
            <v>148373.64261701115</v>
          </cell>
          <cell r="AK127">
            <v>150460.32150109342</v>
          </cell>
          <cell r="AL127">
            <v>153080.13775209879</v>
          </cell>
          <cell r="AM127">
            <v>155950.2265630771</v>
          </cell>
          <cell r="AN127">
            <v>138194.59865173977</v>
          </cell>
          <cell r="AO127">
            <v>142600.4190327914</v>
          </cell>
          <cell r="AP127">
            <v>157278.08208530495</v>
          </cell>
          <cell r="AQ127">
            <v>159229.59381372208</v>
          </cell>
          <cell r="AR127">
            <v>182691.55129271839</v>
          </cell>
          <cell r="AS127">
            <v>164469.8853141529</v>
          </cell>
          <cell r="AT127">
            <v>162518.02122972783</v>
          </cell>
          <cell r="AU127">
            <v>167594.94792241164</v>
          </cell>
        </row>
        <row r="128">
          <cell r="AG128">
            <v>1126</v>
          </cell>
          <cell r="AH128">
            <v>6100.4101781492645</v>
          </cell>
          <cell r="AI128">
            <v>6519.7530237706169</v>
          </cell>
          <cell r="AJ128">
            <v>6683.083428327318</v>
          </cell>
          <cell r="AK128">
            <v>6664.4460572628395</v>
          </cell>
          <cell r="AL128">
            <v>7039.6272954593069</v>
          </cell>
          <cell r="AM128">
            <v>6826.1347408393922</v>
          </cell>
          <cell r="AN128">
            <v>7056.2385907412336</v>
          </cell>
          <cell r="AO128">
            <v>6785.2301997339291</v>
          </cell>
          <cell r="AP128">
            <v>7720.0609856221654</v>
          </cell>
          <cell r="AQ128">
            <v>7648.6157377285144</v>
          </cell>
          <cell r="AR128">
            <v>9265.3049937189862</v>
          </cell>
          <cell r="AS128">
            <v>7998.7095294885712</v>
          </cell>
          <cell r="AT128">
            <v>8236.0457210316617</v>
          </cell>
          <cell r="AU128">
            <v>8698.6738248075762</v>
          </cell>
        </row>
        <row r="129">
          <cell r="AG129">
            <v>1127</v>
          </cell>
          <cell r="AH129">
            <v>33679.941290718751</v>
          </cell>
          <cell r="AI129">
            <v>32976.861187536095</v>
          </cell>
          <cell r="AJ129">
            <v>32588.321755155372</v>
          </cell>
          <cell r="AK129">
            <v>33077.476231586836</v>
          </cell>
          <cell r="AL129">
            <v>34567.916646188336</v>
          </cell>
          <cell r="AM129">
            <v>36579.367704386983</v>
          </cell>
          <cell r="AN129">
            <v>34939.698011247216</v>
          </cell>
          <cell r="AO129">
            <v>35010.372701087348</v>
          </cell>
          <cell r="AP129">
            <v>38978.394270961136</v>
          </cell>
          <cell r="AQ129">
            <v>39575.168662133656</v>
          </cell>
          <cell r="AR129">
            <v>46150.461508313987</v>
          </cell>
          <cell r="AS129">
            <v>43199.128626127567</v>
          </cell>
          <cell r="AT129">
            <v>43978.879490639578</v>
          </cell>
          <cell r="AU129">
            <v>46035.1440753836</v>
          </cell>
        </row>
        <row r="130">
          <cell r="AG130">
            <v>1128</v>
          </cell>
          <cell r="AH130">
            <v>22664.919156773358</v>
          </cell>
          <cell r="AI130">
            <v>23169.921429406433</v>
          </cell>
          <cell r="AJ130">
            <v>23645.85572673678</v>
          </cell>
          <cell r="AK130">
            <v>23348.628955625609</v>
          </cell>
          <cell r="AL130">
            <v>24335.737537716948</v>
          </cell>
          <cell r="AM130">
            <v>24090.713007861596</v>
          </cell>
          <cell r="AN130">
            <v>22926.589317222762</v>
          </cell>
          <cell r="AO130">
            <v>21781.208143878743</v>
          </cell>
          <cell r="AP130">
            <v>24341.686485004298</v>
          </cell>
          <cell r="AQ130">
            <v>23379.511491234851</v>
          </cell>
          <cell r="AR130">
            <v>26400.638905508291</v>
          </cell>
          <cell r="AS130">
            <v>22889.267847733237</v>
          </cell>
          <cell r="AT130">
            <v>25184.725092839311</v>
          </cell>
          <cell r="AU130">
            <v>25966.439601207858</v>
          </cell>
        </row>
        <row r="131">
          <cell r="AG131">
            <v>1129</v>
          </cell>
          <cell r="AH131">
            <v>5317.4324415201272</v>
          </cell>
          <cell r="AI131">
            <v>5490.2436451922968</v>
          </cell>
          <cell r="AJ131">
            <v>5502.7914650134408</v>
          </cell>
          <cell r="AK131">
            <v>6153.4117865888993</v>
          </cell>
          <cell r="AL131">
            <v>5906.1757879418446</v>
          </cell>
          <cell r="AM131">
            <v>6055.2708692486849</v>
          </cell>
          <cell r="AN131">
            <v>6224.8458634108874</v>
          </cell>
          <cell r="AO131">
            <v>6025.4933855662566</v>
          </cell>
          <cell r="AP131">
            <v>6216.3519237901792</v>
          </cell>
          <cell r="AQ131">
            <v>6141.7541173256659</v>
          </cell>
          <cell r="AR131">
            <v>6919.3114870311856</v>
          </cell>
          <cell r="AS131">
            <v>6051.2922061468116</v>
          </cell>
          <cell r="AT131">
            <v>5907.8526367691429</v>
          </cell>
          <cell r="AU131">
            <v>5828.1770939081207</v>
          </cell>
        </row>
        <row r="132">
          <cell r="AG132">
            <v>1130</v>
          </cell>
          <cell r="AH132">
            <v>53880.279467548266</v>
          </cell>
          <cell r="AI132">
            <v>54983.177158720522</v>
          </cell>
          <cell r="AJ132">
            <v>56337.848847208988</v>
          </cell>
          <cell r="AK132">
            <v>54985.692999253792</v>
          </cell>
          <cell r="AL132">
            <v>56602.358600387968</v>
          </cell>
          <cell r="AM132">
            <v>58359.023002894268</v>
          </cell>
          <cell r="AN132">
            <v>57092.737394369258</v>
          </cell>
          <cell r="AO132">
            <v>54749.088168263421</v>
          </cell>
          <cell r="AP132">
            <v>63169.166433609913</v>
          </cell>
          <cell r="AQ132">
            <v>61366.62747465499</v>
          </cell>
          <cell r="AR132">
            <v>75123.601881566996</v>
          </cell>
          <cell r="AS132">
            <v>67658.506771461412</v>
          </cell>
          <cell r="AT132">
            <v>72145.632169293254</v>
          </cell>
          <cell r="AU132">
            <v>76442.391985144277</v>
          </cell>
        </row>
        <row r="133">
          <cell r="AG133">
            <v>1131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AG134">
            <v>1132</v>
          </cell>
          <cell r="AH134">
            <v>5810.516901043733</v>
          </cell>
          <cell r="AI134">
            <v>6080.4263209184264</v>
          </cell>
          <cell r="AJ134">
            <v>6153.9555555558163</v>
          </cell>
          <cell r="AK134">
            <v>6916.7138843364264</v>
          </cell>
          <cell r="AL134">
            <v>7568.7239648384602</v>
          </cell>
          <cell r="AM134">
            <v>7616.7860444512817</v>
          </cell>
          <cell r="AN134">
            <v>7271.4041672017938</v>
          </cell>
          <cell r="AO134">
            <v>7116.4136275435176</v>
          </cell>
          <cell r="AP134">
            <v>8004.6853685577235</v>
          </cell>
          <cell r="AQ134">
            <v>8005.505436755805</v>
          </cell>
          <cell r="AR134">
            <v>7951.2434408249292</v>
          </cell>
          <cell r="AS134">
            <v>8884.6972625599446</v>
          </cell>
          <cell r="AT134">
            <v>9239.5177900967647</v>
          </cell>
          <cell r="AU134">
            <v>8878.1385070805427</v>
          </cell>
        </row>
        <row r="135">
          <cell r="AG135">
            <v>1133</v>
          </cell>
          <cell r="AH135">
            <v>2219.9922254954968</v>
          </cell>
          <cell r="AI135">
            <v>2162.6204699811342</v>
          </cell>
          <cell r="AJ135">
            <v>2021.034035357713</v>
          </cell>
          <cell r="AK135">
            <v>2229.7002746758685</v>
          </cell>
          <cell r="AL135">
            <v>2669.3336805572021</v>
          </cell>
          <cell r="AM135">
            <v>2756.1012425650924</v>
          </cell>
          <cell r="AN135">
            <v>2650.3793488331412</v>
          </cell>
          <cell r="AO135">
            <v>2535.9922615285554</v>
          </cell>
          <cell r="AP135">
            <v>2585.5680097856207</v>
          </cell>
          <cell r="AQ135">
            <v>2646.3362545215427</v>
          </cell>
          <cell r="AR135">
            <v>2983.5564969153693</v>
          </cell>
          <cell r="AS135">
            <v>2585.2785162848236</v>
          </cell>
          <cell r="AT135">
            <v>2538.6227605685945</v>
          </cell>
          <cell r="AU135">
            <v>2604.4133606804171</v>
          </cell>
        </row>
        <row r="136">
          <cell r="AG136">
            <v>1134</v>
          </cell>
          <cell r="AH136">
            <v>0</v>
          </cell>
          <cell r="AI136">
            <v>0</v>
          </cell>
          <cell r="AJ136">
            <v>0</v>
          </cell>
          <cell r="AK136">
            <v>169.71957910618639</v>
          </cell>
          <cell r="AL136">
            <v>1027.5231604714972</v>
          </cell>
          <cell r="AM136">
            <v>2008.44748087537</v>
          </cell>
          <cell r="AN136">
            <v>1983.0023646168534</v>
          </cell>
          <cell r="AO136">
            <v>2319.2800794511131</v>
          </cell>
          <cell r="AP136">
            <v>2727.0832401407793</v>
          </cell>
          <cell r="AQ136">
            <v>2912.7397872727065</v>
          </cell>
          <cell r="AR136">
            <v>3784.13056932263</v>
          </cell>
          <cell r="AS136">
            <v>3675.3996964680077</v>
          </cell>
          <cell r="AT136">
            <v>3805.4252592166354</v>
          </cell>
          <cell r="AU136">
            <v>3603.2574772750845</v>
          </cell>
        </row>
        <row r="137">
          <cell r="AG137">
            <v>1135</v>
          </cell>
          <cell r="AH137">
            <v>7466.901364829554</v>
          </cell>
          <cell r="AI137">
            <v>7730.3646777212925</v>
          </cell>
          <cell r="AJ137">
            <v>7964.6857069223934</v>
          </cell>
          <cell r="AK137">
            <v>7978.0689270535468</v>
          </cell>
          <cell r="AL137">
            <v>8740.152222792256</v>
          </cell>
          <cell r="AM137">
            <v>8385.1729276127244</v>
          </cell>
          <cell r="AN137">
            <v>7142.2611044441883</v>
          </cell>
          <cell r="AO137">
            <v>6889.2168540160565</v>
          </cell>
          <cell r="AP137">
            <v>8163.5506154417471</v>
          </cell>
          <cell r="AQ137">
            <v>8161.9997159151999</v>
          </cell>
          <cell r="AR137">
            <v>9627.6653062614932</v>
          </cell>
          <cell r="AS137">
            <v>8752.2764438217564</v>
          </cell>
          <cell r="AT137">
            <v>9674.8092414663952</v>
          </cell>
          <cell r="AU137">
            <v>9681.059681736624</v>
          </cell>
        </row>
        <row r="138">
          <cell r="AG138">
            <v>1136</v>
          </cell>
          <cell r="AH138">
            <v>4528.7367014170586</v>
          </cell>
          <cell r="AI138">
            <v>4683.232120556605</v>
          </cell>
          <cell r="AJ138">
            <v>4816.3130047778959</v>
          </cell>
          <cell r="AK138">
            <v>4914.2708450864902</v>
          </cell>
          <cell r="AL138">
            <v>5306.6981157227192</v>
          </cell>
          <cell r="AM138">
            <v>5131.9681835352749</v>
          </cell>
          <cell r="AN138">
            <v>5679.6069624521597</v>
          </cell>
          <cell r="AO138">
            <v>5755.4176029502514</v>
          </cell>
          <cell r="AP138">
            <v>6042.6597379704708</v>
          </cell>
          <cell r="AQ138">
            <v>6099.822338280348</v>
          </cell>
          <cell r="AR138">
            <v>6963.5775905273595</v>
          </cell>
          <cell r="AS138">
            <v>6580.6161138330872</v>
          </cell>
          <cell r="AT138">
            <v>6032.2389212695016</v>
          </cell>
          <cell r="AU138">
            <v>6385.8826221449272</v>
          </cell>
        </row>
        <row r="139">
          <cell r="AG139">
            <v>1137</v>
          </cell>
          <cell r="AH139">
            <v>3706.3282485376544</v>
          </cell>
          <cell r="AI139">
            <v>4057.4390382032661</v>
          </cell>
          <cell r="AJ139">
            <v>4013.814103508651</v>
          </cell>
          <cell r="AK139">
            <v>4321.6390843496974</v>
          </cell>
          <cell r="AL139">
            <v>4905.718803359774</v>
          </cell>
          <cell r="AM139">
            <v>4869.9679209799615</v>
          </cell>
          <cell r="AN139">
            <v>4587.5137010404897</v>
          </cell>
          <cell r="AO139">
            <v>4469.4652214482157</v>
          </cell>
          <cell r="AP139">
            <v>4907.606405237163</v>
          </cell>
          <cell r="AQ139">
            <v>4924.6740539439725</v>
          </cell>
          <cell r="AR139">
            <v>5360.3888365111879</v>
          </cell>
          <cell r="AS139">
            <v>5724.6099702805604</v>
          </cell>
          <cell r="AT139">
            <v>6001.9539687138085</v>
          </cell>
          <cell r="AU139">
            <v>5765.8235050668445</v>
          </cell>
        </row>
        <row r="140">
          <cell r="AG140">
            <v>1138</v>
          </cell>
          <cell r="AH140">
            <v>0</v>
          </cell>
          <cell r="AI140">
            <v>49.669731786495923</v>
          </cell>
          <cell r="AJ140">
            <v>358.09517982283057</v>
          </cell>
          <cell r="AK140">
            <v>448.50579253604502</v>
          </cell>
          <cell r="AL140">
            <v>474.79164767511253</v>
          </cell>
          <cell r="AM140">
            <v>543.17837178342438</v>
          </cell>
          <cell r="AN140">
            <v>599.91098037615404</v>
          </cell>
          <cell r="AO140">
            <v>654.3845204930218</v>
          </cell>
          <cell r="AP140">
            <v>887.42096404535084</v>
          </cell>
          <cell r="AQ140">
            <v>939.61007803299196</v>
          </cell>
          <cell r="AR140">
            <v>1686.4971060605833</v>
          </cell>
          <cell r="AS140">
            <v>1200.2341810546725</v>
          </cell>
          <cell r="AT140">
            <v>1235.7920610167048</v>
          </cell>
          <cell r="AU140">
            <v>1173.4403781466892</v>
          </cell>
        </row>
        <row r="141">
          <cell r="AG141">
            <v>1139</v>
          </cell>
          <cell r="AH141">
            <v>33757.156965463837</v>
          </cell>
          <cell r="AI141">
            <v>34710.910872906003</v>
          </cell>
          <cell r="AJ141">
            <v>35236.110456134949</v>
          </cell>
          <cell r="AK141">
            <v>34731.09820156567</v>
          </cell>
          <cell r="AL141">
            <v>37817.45977068301</v>
          </cell>
          <cell r="AM141">
            <v>37101.035855264592</v>
          </cell>
          <cell r="AN141">
            <v>34264.478937935528</v>
          </cell>
          <cell r="AO141">
            <v>30567.18605102861</v>
          </cell>
          <cell r="AP141">
            <v>34371.143784283238</v>
          </cell>
          <cell r="AQ141">
            <v>32438.31552463528</v>
          </cell>
          <cell r="AR141">
            <v>39442.774089077524</v>
          </cell>
          <cell r="AS141">
            <v>34819.485883993751</v>
          </cell>
          <cell r="AT141">
            <v>38347.602053694667</v>
          </cell>
          <cell r="AU141">
            <v>39425.238450244098</v>
          </cell>
        </row>
        <row r="142">
          <cell r="AG142">
            <v>1140</v>
          </cell>
          <cell r="AH142">
            <v>720.90960812917649</v>
          </cell>
          <cell r="AI142">
            <v>747.78220097567919</v>
          </cell>
          <cell r="AJ142">
            <v>776.09407343541693</v>
          </cell>
          <cell r="AK142">
            <v>794.912431720065</v>
          </cell>
          <cell r="AL142">
            <v>924.02790763772543</v>
          </cell>
          <cell r="AM142">
            <v>955.43467876862462</v>
          </cell>
          <cell r="AN142">
            <v>909.50396673684179</v>
          </cell>
          <cell r="AO142">
            <v>843.8164169955935</v>
          </cell>
          <cell r="AP142">
            <v>940.69139445286498</v>
          </cell>
          <cell r="AQ142">
            <v>925.93004619892838</v>
          </cell>
          <cell r="AR142">
            <v>1065.971402077103</v>
          </cell>
          <cell r="AS142">
            <v>835.41266956311949</v>
          </cell>
          <cell r="AT142">
            <v>808.01350996554629</v>
          </cell>
          <cell r="AU142">
            <v>971.59465532908223</v>
          </cell>
        </row>
        <row r="143">
          <cell r="AG143">
            <v>1141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</row>
        <row r="144">
          <cell r="AG144">
            <v>1142</v>
          </cell>
          <cell r="AH144">
            <v>3871.518675055891</v>
          </cell>
          <cell r="AI144">
            <v>3869.1909938512949</v>
          </cell>
          <cell r="AJ144">
            <v>3861.6469531656721</v>
          </cell>
          <cell r="AK144">
            <v>3810.6810520591798</v>
          </cell>
          <cell r="AL144">
            <v>4646.9487253197112</v>
          </cell>
          <cell r="AM144">
            <v>4732.4386419924449</v>
          </cell>
          <cell r="AN144">
            <v>4150.1972115436738</v>
          </cell>
          <cell r="AO144">
            <v>3854.8701976304637</v>
          </cell>
          <cell r="AP144">
            <v>4326.6676992120319</v>
          </cell>
          <cell r="AQ144">
            <v>4734.8731189970422</v>
          </cell>
          <cell r="AR144">
            <v>5364.0107220201553</v>
          </cell>
          <cell r="AS144">
            <v>4630.5443363384802</v>
          </cell>
          <cell r="AT144">
            <v>4577.7801535637636</v>
          </cell>
          <cell r="AU144">
            <v>4442.0847517977099</v>
          </cell>
        </row>
        <row r="145">
          <cell r="AG145">
            <v>1143</v>
          </cell>
          <cell r="AH145">
            <v>1422.1426155399538</v>
          </cell>
          <cell r="AI145">
            <v>1625.2994842106975</v>
          </cell>
          <cell r="AJ145">
            <v>1906.7282584245529</v>
          </cell>
          <cell r="AK145">
            <v>1891.8445560562966</v>
          </cell>
          <cell r="AL145">
            <v>1866.3429895278284</v>
          </cell>
          <cell r="AM145">
            <v>2142.4288866664451</v>
          </cell>
          <cell r="AN145">
            <v>2057.5390684062527</v>
          </cell>
          <cell r="AO145">
            <v>1831.7649782528263</v>
          </cell>
          <cell r="AP145">
            <v>1525.0365830508558</v>
          </cell>
          <cell r="AQ145">
            <v>1807.8913366582522</v>
          </cell>
          <cell r="AR145">
            <v>2521.6855836056884</v>
          </cell>
          <cell r="AS145">
            <v>2161.4374241224705</v>
          </cell>
          <cell r="AT145">
            <v>2036.247305352179</v>
          </cell>
          <cell r="AU145">
            <v>2057.3149265910088</v>
          </cell>
        </row>
        <row r="146">
          <cell r="AG146">
            <v>1144</v>
          </cell>
          <cell r="AH146">
            <v>5220.2858750156856</v>
          </cell>
          <cell r="AI146">
            <v>5691.0930478386254</v>
          </cell>
          <cell r="AJ146">
            <v>5701.8466122860464</v>
          </cell>
          <cell r="AK146">
            <v>6307.900083991708</v>
          </cell>
          <cell r="AL146">
            <v>6122.9730185244262</v>
          </cell>
          <cell r="AM146">
            <v>6329.5479811677042</v>
          </cell>
          <cell r="AN146">
            <v>6280.0608090821797</v>
          </cell>
          <cell r="AO146">
            <v>6450.0304632832631</v>
          </cell>
          <cell r="AP146">
            <v>6363.1931657358118</v>
          </cell>
          <cell r="AQ146">
            <v>6595.5839286580012</v>
          </cell>
          <cell r="AR146">
            <v>7585.7897208021777</v>
          </cell>
          <cell r="AS146">
            <v>6586.0167850188727</v>
          </cell>
          <cell r="AT146">
            <v>6238.9067057414959</v>
          </cell>
          <cell r="AU146">
            <v>6552.427023681973</v>
          </cell>
        </row>
        <row r="147">
          <cell r="AG147">
            <v>1145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AG148">
            <v>1146</v>
          </cell>
          <cell r="AH148">
            <v>16838.708408651277</v>
          </cell>
          <cell r="AI148">
            <v>17178.103516738171</v>
          </cell>
          <cell r="AJ148">
            <v>17566.946998217201</v>
          </cell>
          <cell r="AK148">
            <v>17291.303338263428</v>
          </cell>
          <cell r="AL148">
            <v>19185.246855622634</v>
          </cell>
          <cell r="AM148">
            <v>18494.006098361537</v>
          </cell>
          <cell r="AN148">
            <v>17692.616668091247</v>
          </cell>
          <cell r="AO148">
            <v>16768.90444270763</v>
          </cell>
          <cell r="AP148">
            <v>17081.33130936759</v>
          </cell>
          <cell r="AQ148">
            <v>16358.689363100901</v>
          </cell>
          <cell r="AR148">
            <v>19296.249879785191</v>
          </cell>
          <cell r="AS148">
            <v>16556.683891461878</v>
          </cell>
          <cell r="AT148">
            <v>18301.839452777618</v>
          </cell>
          <cell r="AU148">
            <v>18873.573569030956</v>
          </cell>
        </row>
        <row r="149">
          <cell r="AG149">
            <v>1147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</row>
        <row r="150">
          <cell r="AG150">
            <v>1148</v>
          </cell>
          <cell r="AH150">
            <v>18908.649813269203</v>
          </cell>
          <cell r="AI150">
            <v>18952.056974218765</v>
          </cell>
          <cell r="AJ150">
            <v>18941.554874178993</v>
          </cell>
          <cell r="AK150">
            <v>18720.122002128734</v>
          </cell>
          <cell r="AL150">
            <v>18771.294724286159</v>
          </cell>
          <cell r="AM150">
            <v>19551.836915729051</v>
          </cell>
          <cell r="AN150">
            <v>17166.901592490543</v>
          </cell>
          <cell r="AO150">
            <v>15706.298012308058</v>
          </cell>
          <cell r="AP150">
            <v>18087.779789689404</v>
          </cell>
          <cell r="AQ150">
            <v>18168.678242911177</v>
          </cell>
          <cell r="AR150">
            <v>21329.052729673967</v>
          </cell>
          <cell r="AS150">
            <v>16896.757797289421</v>
          </cell>
          <cell r="AT150">
            <v>17267.341153937487</v>
          </cell>
          <cell r="AU150">
            <v>17060.810506123606</v>
          </cell>
        </row>
        <row r="151">
          <cell r="AG151">
            <v>1149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</row>
        <row r="152">
          <cell r="AG152">
            <v>1150</v>
          </cell>
          <cell r="AH152">
            <v>4867.355204143113</v>
          </cell>
          <cell r="AI152">
            <v>5018.679108883136</v>
          </cell>
          <cell r="AJ152">
            <v>5077.5577869238577</v>
          </cell>
          <cell r="AK152">
            <v>5062.8194040902545</v>
          </cell>
          <cell r="AL152">
            <v>5004.757467889629</v>
          </cell>
          <cell r="AM152">
            <v>4847.8839819731611</v>
          </cell>
          <cell r="AN152">
            <v>4897.8168381189416</v>
          </cell>
          <cell r="AO152">
            <v>4596.6729519836263</v>
          </cell>
          <cell r="AP152">
            <v>5317.6629835036838</v>
          </cell>
          <cell r="AQ152">
            <v>4990.1482254705761</v>
          </cell>
          <cell r="AR152">
            <v>6279.084904987878</v>
          </cell>
          <cell r="AS152">
            <v>5316.2238559489988</v>
          </cell>
          <cell r="AT152">
            <v>5851.5750219566835</v>
          </cell>
          <cell r="AU152">
            <v>5079.7219187671017</v>
          </cell>
        </row>
        <row r="153">
          <cell r="AG153">
            <v>1151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4">
          <cell r="AG154">
            <v>1152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AG155">
            <v>1153</v>
          </cell>
          <cell r="AH155">
            <v>1416.1911161271901</v>
          </cell>
          <cell r="AI155">
            <v>1453.8085639870046</v>
          </cell>
          <cell r="AJ155">
            <v>1345.9255540890301</v>
          </cell>
          <cell r="AK155">
            <v>1477.4775007134042</v>
          </cell>
          <cell r="AL155">
            <v>1464.0237470668194</v>
          </cell>
          <cell r="AM155">
            <v>1408.3721411544377</v>
          </cell>
          <cell r="AN155">
            <v>1422.3999215697797</v>
          </cell>
          <cell r="AO155">
            <v>1135.577047261108</v>
          </cell>
          <cell r="AP155">
            <v>1297.0966878355864</v>
          </cell>
          <cell r="AQ155">
            <v>1310.3882273604479</v>
          </cell>
          <cell r="AR155">
            <v>1537.9297758415603</v>
          </cell>
          <cell r="AS155">
            <v>1278.3005125821117</v>
          </cell>
          <cell r="AT155">
            <v>1335.3110589926941</v>
          </cell>
          <cell r="AU155">
            <v>1279.170819604376</v>
          </cell>
        </row>
        <row r="156">
          <cell r="AG156">
            <v>1154</v>
          </cell>
          <cell r="AH156">
            <v>1293.7988275137016</v>
          </cell>
          <cell r="AI156">
            <v>1538.1404468074215</v>
          </cell>
          <cell r="AJ156">
            <v>1743.1966874277837</v>
          </cell>
          <cell r="AK156">
            <v>1752.2152468664642</v>
          </cell>
          <cell r="AL156">
            <v>1880.0159057255278</v>
          </cell>
          <cell r="AM156">
            <v>1781.7802318555125</v>
          </cell>
          <cell r="AN156">
            <v>1766.653769992357</v>
          </cell>
          <cell r="AO156">
            <v>1703.6945856687237</v>
          </cell>
          <cell r="AP156">
            <v>1878.9894970975822</v>
          </cell>
          <cell r="AQ156">
            <v>1722.2517893449847</v>
          </cell>
          <cell r="AR156">
            <v>2031.5197718754439</v>
          </cell>
          <cell r="AS156">
            <v>1630.9056616156583</v>
          </cell>
          <cell r="AT156">
            <v>1802.8111050008306</v>
          </cell>
          <cell r="AU156">
            <v>1859.1294120512689</v>
          </cell>
        </row>
        <row r="157">
          <cell r="AG157">
            <v>1155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AG158">
            <v>1156</v>
          </cell>
          <cell r="AH158">
            <v>294981.54517369287</v>
          </cell>
          <cell r="AI158">
            <v>299527.45027652691</v>
          </cell>
          <cell r="AJ158">
            <v>298025.40680567664</v>
          </cell>
          <cell r="AK158">
            <v>286866.27359477757</v>
          </cell>
          <cell r="AL158">
            <v>315198.52946190175</v>
          </cell>
          <cell r="AM158">
            <v>308425.14693982387</v>
          </cell>
          <cell r="AN158">
            <v>313856.44709739444</v>
          </cell>
          <cell r="AO158">
            <v>320792.44931421388</v>
          </cell>
          <cell r="AP158">
            <v>307454.88796335395</v>
          </cell>
          <cell r="AQ158">
            <v>304712.31466650212</v>
          </cell>
          <cell r="AR158">
            <v>358874.13749639469</v>
          </cell>
          <cell r="AS158">
            <v>335459.48829421808</v>
          </cell>
          <cell r="AT158">
            <v>299798.00804961374</v>
          </cell>
          <cell r="AU158">
            <v>315642.04480556259</v>
          </cell>
        </row>
        <row r="159">
          <cell r="AG159">
            <v>1157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60">
          <cell r="AG160">
            <v>1158</v>
          </cell>
          <cell r="AH160">
            <v>2611.6125325901603</v>
          </cell>
          <cell r="AI160">
            <v>2792.2419122585629</v>
          </cell>
          <cell r="AJ160">
            <v>2766.1331116332326</v>
          </cell>
          <cell r="AK160">
            <v>3152.4720891202878</v>
          </cell>
          <cell r="AL160">
            <v>2833.5795068974489</v>
          </cell>
          <cell r="AM160">
            <v>3231.7725249008022</v>
          </cell>
          <cell r="AN160">
            <v>3235.4548132320401</v>
          </cell>
          <cell r="AO160">
            <v>2956.9384768915393</v>
          </cell>
          <cell r="AP160">
            <v>3454.6856072403752</v>
          </cell>
          <cell r="AQ160">
            <v>3445.2871459527</v>
          </cell>
          <cell r="AR160">
            <v>4272.2007722011895</v>
          </cell>
          <cell r="AS160">
            <v>3980.0961506975395</v>
          </cell>
          <cell r="AT160">
            <v>3265.39370828861</v>
          </cell>
          <cell r="AU160">
            <v>3670.4913160075539</v>
          </cell>
        </row>
        <row r="161">
          <cell r="AG161">
            <v>1159</v>
          </cell>
          <cell r="AH161">
            <v>3397.1142570377128</v>
          </cell>
          <cell r="AI161">
            <v>3515.4464858837473</v>
          </cell>
          <cell r="AJ161">
            <v>3586.7513140143265</v>
          </cell>
          <cell r="AK161">
            <v>3591.2615754824305</v>
          </cell>
          <cell r="AL161">
            <v>4216.9711589149019</v>
          </cell>
          <cell r="AM161">
            <v>4115.1861776387723</v>
          </cell>
          <cell r="AN161">
            <v>4015.8353179574342</v>
          </cell>
          <cell r="AO161">
            <v>3782.8794736412283</v>
          </cell>
          <cell r="AP161">
            <v>4093.5193192001366</v>
          </cell>
          <cell r="AQ161">
            <v>4114.6493537858478</v>
          </cell>
          <cell r="AR161">
            <v>4802.7774727466231</v>
          </cell>
          <cell r="AS161">
            <v>3992.0516945046234</v>
          </cell>
          <cell r="AT161">
            <v>4175.0366246171243</v>
          </cell>
          <cell r="AU161">
            <v>4199.9517383662787</v>
          </cell>
        </row>
        <row r="162">
          <cell r="AG162">
            <v>1160</v>
          </cell>
          <cell r="AH162">
            <v>15375.791529646041</v>
          </cell>
          <cell r="AI162">
            <v>14369.655095632053</v>
          </cell>
          <cell r="AJ162">
            <v>16072.752230027887</v>
          </cell>
          <cell r="AK162">
            <v>15613.381514567625</v>
          </cell>
          <cell r="AL162">
            <v>16004.977202915194</v>
          </cell>
          <cell r="AM162">
            <v>15110.440639490767</v>
          </cell>
          <cell r="AN162">
            <v>16129.542057675997</v>
          </cell>
          <cell r="AO162">
            <v>15847.346333418114</v>
          </cell>
          <cell r="AP162">
            <v>17499.130617271894</v>
          </cell>
          <cell r="AQ162">
            <v>17895.45415989988</v>
          </cell>
          <cell r="AR162">
            <v>20503.487299655295</v>
          </cell>
          <cell r="AS162">
            <v>19355.256496437738</v>
          </cell>
          <cell r="AT162">
            <v>19928.671166673106</v>
          </cell>
          <cell r="AU162">
            <v>18923.17337800554</v>
          </cell>
        </row>
        <row r="163">
          <cell r="AG163">
            <v>1161</v>
          </cell>
          <cell r="AH163">
            <v>29661.370978080031</v>
          </cell>
          <cell r="AI163">
            <v>30329.002164631365</v>
          </cell>
          <cell r="AJ163">
            <v>30735.278034775791</v>
          </cell>
          <cell r="AK163">
            <v>32249.792033868132</v>
          </cell>
          <cell r="AL163">
            <v>32811.325655616092</v>
          </cell>
          <cell r="AM163">
            <v>31906.917086291054</v>
          </cell>
          <cell r="AN163">
            <v>30766.912649343783</v>
          </cell>
          <cell r="AO163">
            <v>27446.800095520848</v>
          </cell>
          <cell r="AP163">
            <v>30857.265178153018</v>
          </cell>
          <cell r="AQ163">
            <v>30712.059497183556</v>
          </cell>
          <cell r="AR163">
            <v>32761.786734933808</v>
          </cell>
          <cell r="AS163">
            <v>27320.102719034654</v>
          </cell>
          <cell r="AT163">
            <v>32773.242987719364</v>
          </cell>
          <cell r="AU163">
            <v>30453.771608898496</v>
          </cell>
        </row>
        <row r="164">
          <cell r="AG164">
            <v>1162</v>
          </cell>
          <cell r="AH164">
            <v>2853.6881791441365</v>
          </cell>
          <cell r="AI164">
            <v>3115.2843122165027</v>
          </cell>
          <cell r="AJ164">
            <v>3081.5698582075829</v>
          </cell>
          <cell r="AK164">
            <v>3367.2550868753265</v>
          </cell>
          <cell r="AL164">
            <v>2959.6743013271712</v>
          </cell>
          <cell r="AM164">
            <v>3021.105238733493</v>
          </cell>
          <cell r="AN164">
            <v>3092.3423425110582</v>
          </cell>
          <cell r="AO164">
            <v>3258.9197384315621</v>
          </cell>
          <cell r="AP164">
            <v>2996.348614288886</v>
          </cell>
          <cell r="AQ164">
            <v>3248.4016099218225</v>
          </cell>
          <cell r="AR164">
            <v>3792.220876025347</v>
          </cell>
          <cell r="AS164">
            <v>3083.1575802819511</v>
          </cell>
          <cell r="AT164">
            <v>3175.5960154455533</v>
          </cell>
          <cell r="AU164">
            <v>2963.2825528117182</v>
          </cell>
        </row>
        <row r="165">
          <cell r="AG165">
            <v>1163</v>
          </cell>
          <cell r="AH165">
            <v>3440.1841696160245</v>
          </cell>
          <cell r="AI165">
            <v>3575.9068919687861</v>
          </cell>
          <cell r="AJ165">
            <v>3414.4905038203278</v>
          </cell>
          <cell r="AK165">
            <v>3735.0697390192581</v>
          </cell>
          <cell r="AL165">
            <v>3789.2370382783702</v>
          </cell>
          <cell r="AM165">
            <v>3825.1563958587308</v>
          </cell>
          <cell r="AN165">
            <v>3717.0916434440296</v>
          </cell>
          <cell r="AO165">
            <v>3802.0151017306025</v>
          </cell>
          <cell r="AP165">
            <v>3812.5597125657982</v>
          </cell>
          <cell r="AQ165">
            <v>3719.7430716151198</v>
          </cell>
          <cell r="AR165">
            <v>4339.3025163540487</v>
          </cell>
          <cell r="AS165">
            <v>3827.7420039382619</v>
          </cell>
          <cell r="AT165">
            <v>3596.5924898987259</v>
          </cell>
          <cell r="AU165">
            <v>3742.8718021399632</v>
          </cell>
        </row>
        <row r="166">
          <cell r="AG166">
            <v>1164</v>
          </cell>
          <cell r="AH166">
            <v>233358.09937493296</v>
          </cell>
          <cell r="AI166">
            <v>240907.21247895801</v>
          </cell>
          <cell r="AJ166">
            <v>245772.83202627918</v>
          </cell>
          <cell r="AK166">
            <v>242707.68189250454</v>
          </cell>
          <cell r="AL166">
            <v>253012.47129381483</v>
          </cell>
          <cell r="AM166">
            <v>244504.22590846638</v>
          </cell>
          <cell r="AN166">
            <v>234053.76157163907</v>
          </cell>
          <cell r="AO166">
            <v>216708.72552707142</v>
          </cell>
          <cell r="AP166">
            <v>235118.78689616523</v>
          </cell>
          <cell r="AQ166">
            <v>226375.53208007332</v>
          </cell>
          <cell r="AR166">
            <v>259724.89433390208</v>
          </cell>
          <cell r="AS166">
            <v>198796.50726810322</v>
          </cell>
          <cell r="AT166">
            <v>189046.37255489</v>
          </cell>
          <cell r="AU166">
            <v>195029.26559844345</v>
          </cell>
        </row>
        <row r="167">
          <cell r="AG167">
            <v>1165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8">
          <cell r="AG168">
            <v>1166</v>
          </cell>
          <cell r="AH168">
            <v>25724.04470555234</v>
          </cell>
          <cell r="AI168">
            <v>26561.822732543158</v>
          </cell>
          <cell r="AJ168">
            <v>27385.388675219525</v>
          </cell>
          <cell r="AK168">
            <v>26995.612457251435</v>
          </cell>
          <cell r="AL168">
            <v>26810.101776447282</v>
          </cell>
          <cell r="AM168">
            <v>26257.877012640489</v>
          </cell>
          <cell r="AN168">
            <v>23454.58892178976</v>
          </cell>
          <cell r="AO168">
            <v>22091.081204752758</v>
          </cell>
          <cell r="AP168">
            <v>24931.250006778529</v>
          </cell>
          <cell r="AQ168">
            <v>25379.123636219036</v>
          </cell>
          <cell r="AR168">
            <v>29936.500445999973</v>
          </cell>
          <cell r="AS168">
            <v>25617.577639899264</v>
          </cell>
          <cell r="AT168">
            <v>26079.978825911465</v>
          </cell>
          <cell r="AU168">
            <v>28200.810489128176</v>
          </cell>
        </row>
        <row r="169">
          <cell r="AG169">
            <v>1167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70">
          <cell r="AG170">
            <v>1168</v>
          </cell>
          <cell r="AH170">
            <v>39234.487665607565</v>
          </cell>
          <cell r="AI170">
            <v>41429.033474931348</v>
          </cell>
          <cell r="AJ170">
            <v>42419.35035885917</v>
          </cell>
          <cell r="AK170">
            <v>43015.922371981484</v>
          </cell>
          <cell r="AL170">
            <v>43764.91593625008</v>
          </cell>
          <cell r="AM170">
            <v>44585.461288420134</v>
          </cell>
          <cell r="AN170">
            <v>40490.7302347484</v>
          </cell>
          <cell r="AO170">
            <v>36818.29039966772</v>
          </cell>
          <cell r="AP170">
            <v>39213.629177087561</v>
          </cell>
          <cell r="AQ170">
            <v>39692.736471477961</v>
          </cell>
          <cell r="AR170">
            <v>47608.079020201476</v>
          </cell>
          <cell r="AS170">
            <v>42049.579132338476</v>
          </cell>
          <cell r="AT170">
            <v>42248.357477782185</v>
          </cell>
          <cell r="AU170">
            <v>43568.160735156351</v>
          </cell>
        </row>
        <row r="171">
          <cell r="AG171">
            <v>1169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</row>
        <row r="172">
          <cell r="AG172">
            <v>1170</v>
          </cell>
          <cell r="AH172">
            <v>3962.6867591561368</v>
          </cell>
          <cell r="AI172">
            <v>4178.0765585185927</v>
          </cell>
          <cell r="AJ172">
            <v>4608.9708386230504</v>
          </cell>
          <cell r="AK172">
            <v>4570.4181517516836</v>
          </cell>
          <cell r="AL172">
            <v>5223.9112504069162</v>
          </cell>
          <cell r="AM172">
            <v>5392.205517187329</v>
          </cell>
          <cell r="AN172">
            <v>4817.5667469492628</v>
          </cell>
          <cell r="AO172">
            <v>4222.393781830544</v>
          </cell>
          <cell r="AP172">
            <v>5093.8416392190702</v>
          </cell>
          <cell r="AQ172">
            <v>5146.5259318778053</v>
          </cell>
          <cell r="AR172">
            <v>6217.618616183745</v>
          </cell>
          <cell r="AS172">
            <v>5053.2227068513466</v>
          </cell>
          <cell r="AT172">
            <v>5997.7549777747408</v>
          </cell>
          <cell r="AU172">
            <v>6098.1599999086775</v>
          </cell>
        </row>
        <row r="173">
          <cell r="AG173">
            <v>1171</v>
          </cell>
          <cell r="AH173">
            <v>115142.69426944891</v>
          </cell>
          <cell r="AI173">
            <v>118671.12197902596</v>
          </cell>
          <cell r="AJ173">
            <v>121329.62596060829</v>
          </cell>
          <cell r="AK173">
            <v>119687.70560161094</v>
          </cell>
          <cell r="AL173">
            <v>116840.22369548221</v>
          </cell>
          <cell r="AM173">
            <v>113410.02128807173</v>
          </cell>
          <cell r="AN173">
            <v>114042.1719709023</v>
          </cell>
          <cell r="AO173">
            <v>107620.76781524626</v>
          </cell>
          <cell r="AP173">
            <v>111148.58924751838</v>
          </cell>
          <cell r="AQ173">
            <v>115824.97725648282</v>
          </cell>
          <cell r="AR173">
            <v>135216.42307855247</v>
          </cell>
          <cell r="AS173">
            <v>107612.27246598723</v>
          </cell>
          <cell r="AT173">
            <v>128787.14174140824</v>
          </cell>
          <cell r="AU173">
            <v>131590.68234731001</v>
          </cell>
        </row>
        <row r="174">
          <cell r="AG174">
            <v>1172</v>
          </cell>
          <cell r="AH174">
            <v>3500.6810830490281</v>
          </cell>
          <cell r="AI174">
            <v>3633.6106040996883</v>
          </cell>
          <cell r="AJ174">
            <v>3710.2317968909115</v>
          </cell>
          <cell r="AK174">
            <v>3643.1229888744624</v>
          </cell>
          <cell r="AL174">
            <v>3737.5806418865586</v>
          </cell>
          <cell r="AM174">
            <v>3438.3661613891122</v>
          </cell>
          <cell r="AN174">
            <v>3183.733293092479</v>
          </cell>
          <cell r="AO174">
            <v>2819.7075160109548</v>
          </cell>
          <cell r="AP174">
            <v>3235.3120328431373</v>
          </cell>
          <cell r="AQ174">
            <v>3241.7667073041871</v>
          </cell>
          <cell r="AR174">
            <v>4067.7616408177132</v>
          </cell>
          <cell r="AS174">
            <v>3262.0400364539291</v>
          </cell>
          <cell r="AT174">
            <v>3752.2557026301688</v>
          </cell>
          <cell r="AU174">
            <v>3784.2605891112125</v>
          </cell>
        </row>
        <row r="175">
          <cell r="AG175">
            <v>1173</v>
          </cell>
          <cell r="AH175">
            <v>4403.8347088021474</v>
          </cell>
          <cell r="AI175">
            <v>4413.9442599275844</v>
          </cell>
          <cell r="AJ175">
            <v>4411.4983151812803</v>
          </cell>
          <cell r="AK175">
            <v>4359.9264802150237</v>
          </cell>
          <cell r="AL175">
            <v>4621.040295956288</v>
          </cell>
          <cell r="AM175">
            <v>5133.4514585148272</v>
          </cell>
          <cell r="AN175">
            <v>4665.5067071409721</v>
          </cell>
          <cell r="AO175">
            <v>4243.8318549181495</v>
          </cell>
          <cell r="AP175">
            <v>4652.8960337930812</v>
          </cell>
          <cell r="AQ175">
            <v>5104.5024424555813</v>
          </cell>
          <cell r="AR175">
            <v>5900.7977764473826</v>
          </cell>
          <cell r="AS175">
            <v>5198.6282301908077</v>
          </cell>
          <cell r="AT175">
            <v>5358.3267869594929</v>
          </cell>
          <cell r="AU175">
            <v>5441.7526420620343</v>
          </cell>
        </row>
        <row r="176">
          <cell r="AG176">
            <v>1174</v>
          </cell>
          <cell r="AH176">
            <v>3488.4533617057741</v>
          </cell>
          <cell r="AI176">
            <v>3705.9197745438723</v>
          </cell>
          <cell r="AJ176">
            <v>3881.4477425980572</v>
          </cell>
          <cell r="AK176">
            <v>3854.5075093046107</v>
          </cell>
          <cell r="AL176">
            <v>4096.5819976818311</v>
          </cell>
          <cell r="AM176">
            <v>3897.2586501780042</v>
          </cell>
          <cell r="AN176">
            <v>4055.7757822264971</v>
          </cell>
          <cell r="AO176">
            <v>3948.1211585249425</v>
          </cell>
          <cell r="AP176">
            <v>4262.6408045399976</v>
          </cell>
          <cell r="AQ176">
            <v>4503.3880122532391</v>
          </cell>
          <cell r="AR176">
            <v>5381.6059383867869</v>
          </cell>
          <cell r="AS176">
            <v>4416.1017984066357</v>
          </cell>
          <cell r="AT176">
            <v>5252.6298829463985</v>
          </cell>
          <cell r="AU176">
            <v>4996.9718692010492</v>
          </cell>
        </row>
        <row r="177">
          <cell r="AG177">
            <v>1175</v>
          </cell>
          <cell r="AH177">
            <v>13862.122125101094</v>
          </cell>
          <cell r="AI177">
            <v>13475.793592290227</v>
          </cell>
          <cell r="AJ177">
            <v>15873.932699149582</v>
          </cell>
          <cell r="AK177">
            <v>18618.519662031034</v>
          </cell>
          <cell r="AL177">
            <v>22295.733813594325</v>
          </cell>
          <cell r="AM177">
            <v>23754.316626945161</v>
          </cell>
          <cell r="AN177">
            <v>22474.497491063357</v>
          </cell>
          <cell r="AO177">
            <v>20662.30288256178</v>
          </cell>
          <cell r="AP177">
            <v>24908.890713151435</v>
          </cell>
          <cell r="AQ177">
            <v>23712.856328445028</v>
          </cell>
          <cell r="AR177">
            <v>25216.855836056879</v>
          </cell>
          <cell r="AS177">
            <v>22382.341566694809</v>
          </cell>
          <cell r="AT177">
            <v>19367.364736773943</v>
          </cell>
          <cell r="AU177">
            <v>22146.305194984514</v>
          </cell>
        </row>
        <row r="178">
          <cell r="AG178">
            <v>1176</v>
          </cell>
          <cell r="AH178">
            <v>5586.6051785565624</v>
          </cell>
          <cell r="AI178">
            <v>5669.027382548481</v>
          </cell>
          <cell r="AJ178">
            <v>5791.0861591306302</v>
          </cell>
          <cell r="AK178">
            <v>5806.0491318346221</v>
          </cell>
          <cell r="AL178">
            <v>4897.8232071839466</v>
          </cell>
          <cell r="AM178">
            <v>5327.4572428013553</v>
          </cell>
          <cell r="AN178">
            <v>5366.5765281071517</v>
          </cell>
          <cell r="AO178">
            <v>4934.193442121702</v>
          </cell>
          <cell r="AP178">
            <v>5696.2520298376494</v>
          </cell>
          <cell r="AQ178">
            <v>5267.3481573720774</v>
          </cell>
          <cell r="AR178">
            <v>6691.0086558003513</v>
          </cell>
          <cell r="AS178">
            <v>5535.5939297692985</v>
          </cell>
          <cell r="AT178">
            <v>6119.0726381297536</v>
          </cell>
          <cell r="AU178">
            <v>6310.227335780658</v>
          </cell>
        </row>
        <row r="179">
          <cell r="AG179">
            <v>1177</v>
          </cell>
          <cell r="AH179">
            <v>3733.3062605091477</v>
          </cell>
          <cell r="AI179">
            <v>4230.9791172233854</v>
          </cell>
          <cell r="AJ179">
            <v>3781.3435120609647</v>
          </cell>
          <cell r="AK179">
            <v>3893.1698295997348</v>
          </cell>
          <cell r="AL179">
            <v>4030.0309476145594</v>
          </cell>
          <cell r="AM179">
            <v>4376.7421261470154</v>
          </cell>
          <cell r="AN179">
            <v>3866.4649018229638</v>
          </cell>
          <cell r="AO179">
            <v>3740.5065828219676</v>
          </cell>
          <cell r="AP179">
            <v>4070.1392767040784</v>
          </cell>
          <cell r="AQ179">
            <v>4110.1472678669761</v>
          </cell>
          <cell r="AR179">
            <v>4362.5340592570383</v>
          </cell>
          <cell r="AS179">
            <v>3502.2457544999324</v>
          </cell>
          <cell r="AT179">
            <v>4342.8319231379201</v>
          </cell>
          <cell r="AU179">
            <v>4123.7150608670154</v>
          </cell>
        </row>
        <row r="180">
          <cell r="AG180">
            <v>1178</v>
          </cell>
          <cell r="AH180">
            <v>8297.1251315283116</v>
          </cell>
          <cell r="AI180">
            <v>8652.7915249223806</v>
          </cell>
          <cell r="AJ180">
            <v>8910.1638469475038</v>
          </cell>
          <cell r="AK180">
            <v>9099.3334083936606</v>
          </cell>
          <cell r="AL180">
            <v>9919.7443951012683</v>
          </cell>
          <cell r="AM180">
            <v>9619.7351310710019</v>
          </cell>
          <cell r="AN180">
            <v>9070.1075622715744</v>
          </cell>
          <cell r="AO180">
            <v>8828.5649797605674</v>
          </cell>
          <cell r="AP180">
            <v>9829.5030985116027</v>
          </cell>
          <cell r="AQ180">
            <v>9517.2651711968938</v>
          </cell>
          <cell r="AR180">
            <v>12029.999990598881</v>
          </cell>
          <cell r="AS180">
            <v>10725.84933455729</v>
          </cell>
          <cell r="AT180">
            <v>10621.477378657984</v>
          </cell>
          <cell r="AU180">
            <v>10607.223098643875</v>
          </cell>
        </row>
        <row r="181">
          <cell r="AG181">
            <v>1179</v>
          </cell>
          <cell r="AH181">
            <v>2265.931558683495</v>
          </cell>
          <cell r="AI181">
            <v>2516.4035225137873</v>
          </cell>
          <cell r="AJ181">
            <v>2469.7552952502806</v>
          </cell>
          <cell r="AK181">
            <v>2673.9817741985244</v>
          </cell>
          <cell r="AL181">
            <v>2984.3776037942998</v>
          </cell>
          <cell r="AM181">
            <v>2982.4255095783456</v>
          </cell>
          <cell r="AN181">
            <v>2658.1252874604525</v>
          </cell>
          <cell r="AO181">
            <v>2499.5120853598919</v>
          </cell>
          <cell r="AP181">
            <v>2862.8725531243581</v>
          </cell>
          <cell r="AQ181">
            <v>2802.8210484085512</v>
          </cell>
          <cell r="AR181">
            <v>2799.4368028780514</v>
          </cell>
          <cell r="AS181">
            <v>2725.8319049925399</v>
          </cell>
          <cell r="AT181">
            <v>3013.1479363545177</v>
          </cell>
          <cell r="AU181">
            <v>2861.1200584496773</v>
          </cell>
        </row>
        <row r="182">
          <cell r="AG182">
            <v>1180</v>
          </cell>
          <cell r="AH182">
            <v>4095.8312424379133</v>
          </cell>
          <cell r="AI182">
            <v>4440.8982871368407</v>
          </cell>
          <cell r="AJ182">
            <v>4196.4058718739707</v>
          </cell>
          <cell r="AK182">
            <v>4526.0769099000181</v>
          </cell>
          <cell r="AL182">
            <v>4689.2982394135652</v>
          </cell>
          <cell r="AM182">
            <v>5042.9964399571236</v>
          </cell>
          <cell r="AN182">
            <v>4541.0195032999454</v>
          </cell>
          <cell r="AO182">
            <v>4504.1992457589849</v>
          </cell>
          <cell r="AP182">
            <v>5092.6129950273389</v>
          </cell>
          <cell r="AQ182">
            <v>5224.2289872633328</v>
          </cell>
          <cell r="AR182">
            <v>6224.2585022180519</v>
          </cell>
          <cell r="AS182">
            <v>4906.4808302856263</v>
          </cell>
          <cell r="AT182">
            <v>5232.2656558413146</v>
          </cell>
          <cell r="AU182">
            <v>5759.9360925872716</v>
          </cell>
        </row>
        <row r="183">
          <cell r="AG183">
            <v>1181</v>
          </cell>
          <cell r="AH183">
            <v>19933.583193136954</v>
          </cell>
          <cell r="AI183">
            <v>20608.258330036482</v>
          </cell>
          <cell r="AJ183">
            <v>20604.747265209709</v>
          </cell>
          <cell r="AK183">
            <v>19083.829963958317</v>
          </cell>
          <cell r="AL183">
            <v>19313.506546362638</v>
          </cell>
          <cell r="AM183">
            <v>19037.68735054856</v>
          </cell>
          <cell r="AN183">
            <v>21405.70274765465</v>
          </cell>
          <cell r="AO183">
            <v>20239.64071092759</v>
          </cell>
          <cell r="AP183">
            <v>21580.057546043932</v>
          </cell>
          <cell r="AQ183">
            <v>21575.957797955431</v>
          </cell>
          <cell r="AR183">
            <v>25450.392988337098</v>
          </cell>
          <cell r="AS183">
            <v>20431.595394567154</v>
          </cell>
          <cell r="AT183">
            <v>22990.771330304364</v>
          </cell>
          <cell r="AU183">
            <v>22109.397755186379</v>
          </cell>
        </row>
        <row r="184">
          <cell r="AG184">
            <v>1182</v>
          </cell>
          <cell r="AH184">
            <v>0</v>
          </cell>
          <cell r="AI184">
            <v>0</v>
          </cell>
          <cell r="AJ184">
            <v>5.5265174003038666</v>
          </cell>
          <cell r="AK184">
            <v>106.46436276534658</v>
          </cell>
          <cell r="AL184">
            <v>274.50292986730307</v>
          </cell>
          <cell r="AM184">
            <v>358.41800347534848</v>
          </cell>
          <cell r="AN184">
            <v>430.26208565062433</v>
          </cell>
          <cell r="AO184">
            <v>450.522309754047</v>
          </cell>
          <cell r="AP184">
            <v>517.33698320565429</v>
          </cell>
          <cell r="AQ184">
            <v>512.42985998302788</v>
          </cell>
          <cell r="AR184">
            <v>666.40460174812051</v>
          </cell>
          <cell r="AS184">
            <v>590.44990990312635</v>
          </cell>
          <cell r="AT184">
            <v>562.92528304312748</v>
          </cell>
          <cell r="AU184">
            <v>530.34669747407406</v>
          </cell>
        </row>
        <row r="185">
          <cell r="AG185">
            <v>1183</v>
          </cell>
          <cell r="AH185">
            <v>14836.929093773648</v>
          </cell>
          <cell r="AI185">
            <v>15279.714937397923</v>
          </cell>
          <cell r="AJ185">
            <v>15469.903465435431</v>
          </cell>
          <cell r="AK185">
            <v>15141.43121437753</v>
          </cell>
          <cell r="AL185">
            <v>15451.057665735343</v>
          </cell>
          <cell r="AM185">
            <v>14674.118975895273</v>
          </cell>
          <cell r="AN185">
            <v>14464.292449084467</v>
          </cell>
          <cell r="AO185">
            <v>14037.298803033229</v>
          </cell>
          <cell r="AP185">
            <v>16553.275629493313</v>
          </cell>
          <cell r="AQ185">
            <v>15960.59232659689</v>
          </cell>
          <cell r="AR185">
            <v>18689.59193806515</v>
          </cell>
          <cell r="AS185">
            <v>15957.35841796945</v>
          </cell>
          <cell r="AT185">
            <v>16338.765313830638</v>
          </cell>
          <cell r="AU185">
            <v>17769.019532027876</v>
          </cell>
        </row>
        <row r="186">
          <cell r="AG186">
            <v>1184</v>
          </cell>
          <cell r="AH186">
            <v>15016.326703440025</v>
          </cell>
          <cell r="AI186">
            <v>16438.251991104447</v>
          </cell>
          <cell r="AJ186">
            <v>16993.446209872454</v>
          </cell>
          <cell r="AK186">
            <v>18360.788754347432</v>
          </cell>
          <cell r="AL186">
            <v>20516.095610212509</v>
          </cell>
          <cell r="AM186">
            <v>21443.808171563654</v>
          </cell>
          <cell r="AN186">
            <v>21150.133937245686</v>
          </cell>
          <cell r="AO186">
            <v>20901.182917807702</v>
          </cell>
          <cell r="AP186">
            <v>21807.769432860525</v>
          </cell>
          <cell r="AQ186">
            <v>21660.897422268259</v>
          </cell>
          <cell r="AR186">
            <v>24340.396879254058</v>
          </cell>
          <cell r="AS186">
            <v>21651.023742711455</v>
          </cell>
          <cell r="AT186">
            <v>18679.954865110132</v>
          </cell>
          <cell r="AU186">
            <v>19436.308914154743</v>
          </cell>
        </row>
        <row r="187">
          <cell r="AG187">
            <v>1185</v>
          </cell>
          <cell r="AH187">
            <v>3438.2234229280148</v>
          </cell>
          <cell r="AI187">
            <v>3555.8297534684166</v>
          </cell>
          <cell r="AJ187">
            <v>3625.3857697173116</v>
          </cell>
          <cell r="AK187">
            <v>3583.0038433859636</v>
          </cell>
          <cell r="AL187">
            <v>3034.293396849992</v>
          </cell>
          <cell r="AM187">
            <v>2642.9799620749313</v>
          </cell>
          <cell r="AN187">
            <v>2755.2153489472466</v>
          </cell>
          <cell r="AO187">
            <v>2309.0377272988894</v>
          </cell>
          <cell r="AP187">
            <v>2668.0807390136265</v>
          </cell>
          <cell r="AQ187">
            <v>2520.7836611099465</v>
          </cell>
          <cell r="AR187">
            <v>2935.2984502533841</v>
          </cell>
          <cell r="AS187">
            <v>2473.7643107304834</v>
          </cell>
          <cell r="AT187">
            <v>2645.2716760952417</v>
          </cell>
          <cell r="AU187">
            <v>2595.784239213569</v>
          </cell>
        </row>
        <row r="188">
          <cell r="AG188">
            <v>1186</v>
          </cell>
          <cell r="AH188">
            <v>0</v>
          </cell>
          <cell r="AI188">
            <v>656.22305035177124</v>
          </cell>
          <cell r="AJ188">
            <v>1004.3970429167687</v>
          </cell>
          <cell r="AK188">
            <v>1233.4336736838375</v>
          </cell>
          <cell r="AL188">
            <v>1320.1155010343739</v>
          </cell>
          <cell r="AM188">
            <v>1375.4221358927869</v>
          </cell>
          <cell r="AN188">
            <v>1609.7737908838776</v>
          </cell>
          <cell r="AO188">
            <v>2028.2144731657561</v>
          </cell>
          <cell r="AP188">
            <v>1838.822485517657</v>
          </cell>
          <cell r="AQ188">
            <v>1918.810505295779</v>
          </cell>
          <cell r="AR188">
            <v>2023.5662310857724</v>
          </cell>
          <cell r="AS188">
            <v>1968.2863713593006</v>
          </cell>
          <cell r="AT188">
            <v>1689.5113769298691</v>
          </cell>
          <cell r="AU188">
            <v>1765.3381437601035</v>
          </cell>
        </row>
        <row r="189">
          <cell r="AG189">
            <v>1187</v>
          </cell>
          <cell r="AH189">
            <v>1285.0276037785013</v>
          </cell>
          <cell r="AI189">
            <v>1428.1760804372796</v>
          </cell>
          <cell r="AJ189">
            <v>1682.2313881479922</v>
          </cell>
          <cell r="AK189">
            <v>1717.7851924024626</v>
          </cell>
          <cell r="AL189">
            <v>1988.8166956460345</v>
          </cell>
          <cell r="AM189">
            <v>1980.2641094141168</v>
          </cell>
          <cell r="AN189">
            <v>1965.2793750341918</v>
          </cell>
          <cell r="AO189">
            <v>1786.6286220952352</v>
          </cell>
          <cell r="AP189">
            <v>2265.9595218167428</v>
          </cell>
          <cell r="AQ189">
            <v>2423.7746946362358</v>
          </cell>
          <cell r="AR189">
            <v>3019.4260059466719</v>
          </cell>
          <cell r="AS189">
            <v>2613.0348471774455</v>
          </cell>
          <cell r="AT189">
            <v>2888.4615162711984</v>
          </cell>
          <cell r="AU189">
            <v>2978.6946317237798</v>
          </cell>
        </row>
        <row r="190">
          <cell r="AG190">
            <v>1188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AG191">
            <v>1189</v>
          </cell>
          <cell r="AH191">
            <v>63573.612715137628</v>
          </cell>
          <cell r="AI191">
            <v>66516.916513908945</v>
          </cell>
          <cell r="AJ191">
            <v>67995.279195609241</v>
          </cell>
          <cell r="AK191">
            <v>67066.991073536134</v>
          </cell>
          <cell r="AL191">
            <v>73709.458553591627</v>
          </cell>
          <cell r="AM191">
            <v>75443.913948393587</v>
          </cell>
          <cell r="AN191">
            <v>79055.994793744903</v>
          </cell>
          <cell r="AO191">
            <v>78836.3261680906</v>
          </cell>
          <cell r="AP191">
            <v>82892.662266455081</v>
          </cell>
          <cell r="AQ191">
            <v>84029.327519740662</v>
          </cell>
          <cell r="AR191">
            <v>95798.747907392564</v>
          </cell>
          <cell r="AS191">
            <v>92883.794421016166</v>
          </cell>
          <cell r="AT191">
            <v>84500.248339474376</v>
          </cell>
          <cell r="AU191">
            <v>90091.831221515225</v>
          </cell>
        </row>
        <row r="192">
          <cell r="AG192">
            <v>1190</v>
          </cell>
          <cell r="AH192">
            <v>8509.7846759681106</v>
          </cell>
          <cell r="AI192">
            <v>9423.8812070993281</v>
          </cell>
          <cell r="AJ192">
            <v>10177.608507112169</v>
          </cell>
          <cell r="AK192">
            <v>11061.818712885397</v>
          </cell>
          <cell r="AL192">
            <v>14574.660126750201</v>
          </cell>
          <cell r="AM192">
            <v>14856.59094911106</v>
          </cell>
          <cell r="AN192">
            <v>13167.87500345037</v>
          </cell>
          <cell r="AO192">
            <v>12619.518834193084</v>
          </cell>
          <cell r="AP192">
            <v>14385.214400805871</v>
          </cell>
          <cell r="AQ192">
            <v>14410.821383662535</v>
          </cell>
          <cell r="AR192">
            <v>15330.502142605748</v>
          </cell>
          <cell r="AS192">
            <v>14194.030134242474</v>
          </cell>
          <cell r="AT192">
            <v>13454.842111098835</v>
          </cell>
          <cell r="AU192">
            <v>13860.335313223313</v>
          </cell>
        </row>
        <row r="193">
          <cell r="AG193">
            <v>1191</v>
          </cell>
          <cell r="AH193">
            <v>207540.87816132812</v>
          </cell>
          <cell r="AI193">
            <v>218209.93643154466</v>
          </cell>
          <cell r="AJ193">
            <v>232498.72679423229</v>
          </cell>
          <cell r="AK193">
            <v>235768.51363251754</v>
          </cell>
          <cell r="AL193">
            <v>239873.7167673212</v>
          </cell>
          <cell r="AM193">
            <v>244371.09232924134</v>
          </cell>
          <cell r="AN193">
            <v>221928.03866411949</v>
          </cell>
          <cell r="AO193">
            <v>201799.54592056293</v>
          </cell>
          <cell r="AP193">
            <v>227471.35384762287</v>
          </cell>
          <cell r="AQ193">
            <v>229157.12502248996</v>
          </cell>
          <cell r="AR193">
            <v>258519.93860837797</v>
          </cell>
          <cell r="AS193">
            <v>221089.6954565536</v>
          </cell>
          <cell r="AT193">
            <v>233742.40102247254</v>
          </cell>
          <cell r="AU193">
            <v>224890.85704424547</v>
          </cell>
        </row>
        <row r="194">
          <cell r="AG194">
            <v>1192</v>
          </cell>
          <cell r="AH194">
            <v>55829.339737154733</v>
          </cell>
          <cell r="AI194">
            <v>56590.249195609729</v>
          </cell>
          <cell r="AJ194">
            <v>57145.974222316603</v>
          </cell>
          <cell r="AK194">
            <v>56598.672419554452</v>
          </cell>
          <cell r="AL194">
            <v>68096.924741247902</v>
          </cell>
          <cell r="AM194">
            <v>60411.660298144285</v>
          </cell>
          <cell r="AN194">
            <v>57380.392543872724</v>
          </cell>
          <cell r="AO194">
            <v>50620.244799702632</v>
          </cell>
          <cell r="AP194">
            <v>57501.983422765363</v>
          </cell>
          <cell r="AQ194">
            <v>55936.208293782671</v>
          </cell>
          <cell r="AR194">
            <v>62336.43658523733</v>
          </cell>
          <cell r="AS194">
            <v>52530.803164050361</v>
          </cell>
          <cell r="AT194">
            <v>56575.195132285633</v>
          </cell>
          <cell r="AU194">
            <v>60540.728494273215</v>
          </cell>
        </row>
        <row r="195">
          <cell r="AG195">
            <v>1193</v>
          </cell>
          <cell r="AH195">
            <v>18448.935631398075</v>
          </cell>
          <cell r="AI195">
            <v>19032.819745798559</v>
          </cell>
          <cell r="AJ195">
            <v>17748.002088722067</v>
          </cell>
          <cell r="AK195">
            <v>18264.15315123754</v>
          </cell>
          <cell r="AL195">
            <v>19056.751323859815</v>
          </cell>
          <cell r="AM195">
            <v>19661.541002086535</v>
          </cell>
          <cell r="AN195">
            <v>18545.803217196641</v>
          </cell>
          <cell r="AO195">
            <v>16724.326902536432</v>
          </cell>
          <cell r="AP195">
            <v>18929.826902387715</v>
          </cell>
          <cell r="AQ195">
            <v>18823.426365734849</v>
          </cell>
          <cell r="AR195">
            <v>21603.889067810851</v>
          </cell>
          <cell r="AS195">
            <v>17663.295098318551</v>
          </cell>
          <cell r="AT195">
            <v>19583.109113354993</v>
          </cell>
          <cell r="AU195">
            <v>20183.991093632027</v>
          </cell>
        </row>
        <row r="196">
          <cell r="AG196">
            <v>1194</v>
          </cell>
          <cell r="AH196">
            <v>83648.118274457971</v>
          </cell>
          <cell r="AI196">
            <v>86095.083150897015</v>
          </cell>
          <cell r="AJ196">
            <v>88689.628399132635</v>
          </cell>
          <cell r="AK196">
            <v>87391.866504255857</v>
          </cell>
          <cell r="AL196">
            <v>92750.302705587615</v>
          </cell>
          <cell r="AM196">
            <v>87808.12624907821</v>
          </cell>
          <cell r="AN196">
            <v>82800.30289842005</v>
          </cell>
          <cell r="AO196">
            <v>76848.921589256148</v>
          </cell>
          <cell r="AP196">
            <v>80153.858841484049</v>
          </cell>
          <cell r="AQ196">
            <v>89297.984521165999</v>
          </cell>
          <cell r="AR196">
            <v>104157.06896350498</v>
          </cell>
          <cell r="AS196">
            <v>87760.518853765883</v>
          </cell>
          <cell r="AT196">
            <v>88720.797477695247</v>
          </cell>
          <cell r="AU196">
            <v>90258.804919185364</v>
          </cell>
        </row>
        <row r="197">
          <cell r="AG197">
            <v>1195</v>
          </cell>
          <cell r="AH197">
            <v>13354.354342767667</v>
          </cell>
          <cell r="AI197">
            <v>14177.544468316513</v>
          </cell>
          <cell r="AJ197">
            <v>14304.512691531831</v>
          </cell>
          <cell r="AK197">
            <v>15049.669948805369</v>
          </cell>
          <cell r="AL197">
            <v>17752.170153715804</v>
          </cell>
          <cell r="AM197">
            <v>18426.639398256684</v>
          </cell>
          <cell r="AN197">
            <v>15446.933955195946</v>
          </cell>
          <cell r="AO197">
            <v>13127.3603185066</v>
          </cell>
          <cell r="AP197">
            <v>14492.644928422817</v>
          </cell>
          <cell r="AQ197">
            <v>16342.397391153147</v>
          </cell>
          <cell r="AR197">
            <v>18707.282740673869</v>
          </cell>
          <cell r="AS197">
            <v>16773.150531663763</v>
          </cell>
          <cell r="AT197">
            <v>17021.807311408505</v>
          </cell>
          <cell r="AU197">
            <v>16940.196721420245</v>
          </cell>
        </row>
        <row r="198">
          <cell r="AG198">
            <v>1196</v>
          </cell>
          <cell r="AH198">
            <v>4371.5400716710183</v>
          </cell>
          <cell r="AI198">
            <v>4588.0475528543293</v>
          </cell>
          <cell r="AJ198">
            <v>4531.9315092740735</v>
          </cell>
          <cell r="AK198">
            <v>4802.5187777730762</v>
          </cell>
          <cell r="AL198">
            <v>5749.0593489333396</v>
          </cell>
          <cell r="AM198">
            <v>5824.0952204420164</v>
          </cell>
          <cell r="AN198">
            <v>6322.6389372512758</v>
          </cell>
          <cell r="AO198">
            <v>5749.1864220366379</v>
          </cell>
          <cell r="AP198">
            <v>6432.726602760893</v>
          </cell>
          <cell r="AQ198">
            <v>6179.163732274088</v>
          </cell>
          <cell r="AR198">
            <v>7175.0295964485877</v>
          </cell>
          <cell r="AS198">
            <v>5559.5203431343671</v>
          </cell>
          <cell r="AT198">
            <v>6340.9709348369552</v>
          </cell>
          <cell r="AU198">
            <v>6118.0829088406608</v>
          </cell>
        </row>
        <row r="199">
          <cell r="AG199">
            <v>1197</v>
          </cell>
          <cell r="AH199">
            <v>52765.731870582444</v>
          </cell>
          <cell r="AI199">
            <v>55418.312884015395</v>
          </cell>
          <cell r="AJ199">
            <v>53779.342747510178</v>
          </cell>
          <cell r="AK199">
            <v>57166.976909924793</v>
          </cell>
          <cell r="AL199">
            <v>58162.368742371335</v>
          </cell>
          <cell r="AM199">
            <v>59252.850931627057</v>
          </cell>
          <cell r="AN199">
            <v>53811.066060123871</v>
          </cell>
          <cell r="AO199">
            <v>48930.494595454038</v>
          </cell>
          <cell r="AP199">
            <v>54476.201281784866</v>
          </cell>
          <cell r="AQ199">
            <v>58730.15280303538</v>
          </cell>
          <cell r="AR199">
            <v>69276.436443715094</v>
          </cell>
          <cell r="AS199">
            <v>56740.425650500612</v>
          </cell>
          <cell r="AT199">
            <v>60585.17534485623</v>
          </cell>
          <cell r="AU199">
            <v>63840.942493184251</v>
          </cell>
        </row>
        <row r="200">
          <cell r="AG200">
            <v>1198</v>
          </cell>
          <cell r="AH200">
            <v>5146.176150967698</v>
          </cell>
          <cell r="AI200">
            <v>6716.9510575718223</v>
          </cell>
          <cell r="AJ200">
            <v>6823.0915081749927</v>
          </cell>
          <cell r="AK200">
            <v>6892.3518952472614</v>
          </cell>
          <cell r="AL200">
            <v>7283.4313748424493</v>
          </cell>
          <cell r="AM200">
            <v>7484.4046345663128</v>
          </cell>
          <cell r="AN200">
            <v>7543.5352636497355</v>
          </cell>
          <cell r="AO200">
            <v>7562.4660842520188</v>
          </cell>
          <cell r="AP200">
            <v>7531.8716280296212</v>
          </cell>
          <cell r="AQ200">
            <v>7321.0818222512808</v>
          </cell>
          <cell r="AR200">
            <v>8004.5319472915908</v>
          </cell>
          <cell r="AS200">
            <v>7293.2627681625954</v>
          </cell>
          <cell r="AT200">
            <v>6066.8904092084867</v>
          </cell>
          <cell r="AU200">
            <v>6473.9037948200485</v>
          </cell>
        </row>
        <row r="201">
          <cell r="AG201">
            <v>1199</v>
          </cell>
          <cell r="AH201">
            <v>12881.942947625928</v>
          </cell>
          <cell r="AI201">
            <v>13496.415468737119</v>
          </cell>
          <cell r="AJ201">
            <v>13958.526575981798</v>
          </cell>
          <cell r="AK201">
            <v>14256.695260433586</v>
          </cell>
          <cell r="AL201">
            <v>17786.718468246647</v>
          </cell>
          <cell r="AM201">
            <v>15577.964073186247</v>
          </cell>
          <cell r="AN201">
            <v>14338.423039900692</v>
          </cell>
          <cell r="AO201">
            <v>13453.443952143829</v>
          </cell>
          <cell r="AP201">
            <v>15144.440570610472</v>
          </cell>
          <cell r="AQ201">
            <v>15652.876652038196</v>
          </cell>
          <cell r="AR201">
            <v>18269.471815980007</v>
          </cell>
          <cell r="AS201">
            <v>13677.889586555495</v>
          </cell>
          <cell r="AT201">
            <v>16348.213774380894</v>
          </cell>
          <cell r="AU201">
            <v>17573.701854776704</v>
          </cell>
        </row>
        <row r="202">
          <cell r="AG202">
            <v>1200</v>
          </cell>
          <cell r="AH202">
            <v>4185.0875345936065</v>
          </cell>
          <cell r="AI202">
            <v>4169.0913237926834</v>
          </cell>
          <cell r="AJ202">
            <v>5267.1427707627581</v>
          </cell>
          <cell r="AK202">
            <v>5096.4242519172822</v>
          </cell>
          <cell r="AL202">
            <v>6118.2919550781035</v>
          </cell>
          <cell r="AM202">
            <v>6277.7990958202045</v>
          </cell>
          <cell r="AN202">
            <v>5730.3040414927455</v>
          </cell>
          <cell r="AO202">
            <v>4276.3389055948956</v>
          </cell>
          <cell r="AP202">
            <v>5388.0001633131105</v>
          </cell>
          <cell r="AQ202">
            <v>5639.3643525066354</v>
          </cell>
          <cell r="AR202">
            <v>6370.020968760552</v>
          </cell>
          <cell r="AS202">
            <v>5143.0695089171604</v>
          </cell>
          <cell r="AT202">
            <v>5685.1742211022347</v>
          </cell>
          <cell r="AU202">
            <v>5556.1572644978951</v>
          </cell>
        </row>
        <row r="203">
          <cell r="AG203">
            <v>1201</v>
          </cell>
          <cell r="AH203">
            <v>12852.134266304107</v>
          </cell>
          <cell r="AI203">
            <v>14771.345903017502</v>
          </cell>
          <cell r="AJ203">
            <v>13763.121266156042</v>
          </cell>
          <cell r="AK203">
            <v>14690.413938824031</v>
          </cell>
          <cell r="AL203">
            <v>16489.571103565679</v>
          </cell>
          <cell r="AM203">
            <v>17374.357926619101</v>
          </cell>
          <cell r="AN203">
            <v>13505.83465026221</v>
          </cell>
          <cell r="AO203">
            <v>11057.339355036405</v>
          </cell>
          <cell r="AP203">
            <v>12568.067287310478</v>
          </cell>
          <cell r="AQ203">
            <v>12985.711656951584</v>
          </cell>
          <cell r="AR203">
            <v>12708.421641386909</v>
          </cell>
          <cell r="AS203">
            <v>10393.313567764075</v>
          </cell>
          <cell r="AT203">
            <v>10687.84285332143</v>
          </cell>
          <cell r="AU203">
            <v>11224.200097918059</v>
          </cell>
        </row>
        <row r="204">
          <cell r="AG204">
            <v>1202</v>
          </cell>
          <cell r="AH204">
            <v>0</v>
          </cell>
          <cell r="AI204">
            <v>61.911264489832398</v>
          </cell>
          <cell r="AJ204">
            <v>2892.0678040716716</v>
          </cell>
          <cell r="AK204">
            <v>3495.0558116538364</v>
          </cell>
          <cell r="AL204">
            <v>3668.2617056581116</v>
          </cell>
          <cell r="AM204">
            <v>3777.4148001703588</v>
          </cell>
          <cell r="AN204">
            <v>4503.2347509192005</v>
          </cell>
          <cell r="AO204">
            <v>4598.659859696214</v>
          </cell>
          <cell r="AP204">
            <v>4449.3663076775265</v>
          </cell>
          <cell r="AQ204">
            <v>4767.278813415578</v>
          </cell>
          <cell r="AR204">
            <v>5183.1729322451356</v>
          </cell>
          <cell r="AS204">
            <v>5065.6514688992138</v>
          </cell>
          <cell r="AT204">
            <v>4599.5418705917109</v>
          </cell>
          <cell r="AU204">
            <v>5767.1127927456455</v>
          </cell>
        </row>
        <row r="205">
          <cell r="AG205">
            <v>1203</v>
          </cell>
          <cell r="AH205">
            <v>9016.1906135672725</v>
          </cell>
          <cell r="AI205">
            <v>9740.4989730651123</v>
          </cell>
          <cell r="AJ205">
            <v>10179.827620273072</v>
          </cell>
          <cell r="AK205">
            <v>10293.123913052057</v>
          </cell>
          <cell r="AL205">
            <v>9822.59619174412</v>
          </cell>
          <cell r="AM205">
            <v>10006.759361693294</v>
          </cell>
          <cell r="AN205">
            <v>9087.7380681850464</v>
          </cell>
          <cell r="AO205">
            <v>8268.3172034954914</v>
          </cell>
          <cell r="AP205">
            <v>11086.399450213663</v>
          </cell>
          <cell r="AQ205">
            <v>9358.9175291508254</v>
          </cell>
          <cell r="AR205">
            <v>13347.749268239018</v>
          </cell>
          <cell r="AS205">
            <v>12150.42851757976</v>
          </cell>
          <cell r="AT205">
            <v>10443.691931515272</v>
          </cell>
          <cell r="AU205">
            <v>11006.308511828178</v>
          </cell>
        </row>
        <row r="206">
          <cell r="AG206">
            <v>1204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7">
          <cell r="AG207">
            <v>1205</v>
          </cell>
          <cell r="AH207">
            <v>1037.2524611149424</v>
          </cell>
          <cell r="AI207">
            <v>1466.94763899193</v>
          </cell>
          <cell r="AJ207">
            <v>1632.3772013838816</v>
          </cell>
          <cell r="AK207">
            <v>1902.091963525618</v>
          </cell>
          <cell r="AL207">
            <v>2518.6187064565165</v>
          </cell>
          <cell r="AM207">
            <v>2673.7745761500073</v>
          </cell>
          <cell r="AN207">
            <v>2242.9305696115557</v>
          </cell>
          <cell r="AO207">
            <v>2054.9845490177577</v>
          </cell>
          <cell r="AP207">
            <v>2540.2843998053636</v>
          </cell>
          <cell r="AQ207">
            <v>2357.7022032808391</v>
          </cell>
          <cell r="AR207">
            <v>2799.2347403194212</v>
          </cell>
          <cell r="AS207">
            <v>2360.025560757012</v>
          </cell>
          <cell r="AT207">
            <v>2289.9733733085341</v>
          </cell>
          <cell r="AU207">
            <v>2426.6025271830749</v>
          </cell>
        </row>
        <row r="208">
          <cell r="AG208">
            <v>1206</v>
          </cell>
          <cell r="AH208">
            <v>442.22890530760674</v>
          </cell>
          <cell r="AI208">
            <v>542.79649356536413</v>
          </cell>
          <cell r="AJ208">
            <v>580.52253429990958</v>
          </cell>
          <cell r="AK208">
            <v>581.39691495404509</v>
          </cell>
          <cell r="AL208">
            <v>559.09089358120036</v>
          </cell>
          <cell r="AM208">
            <v>600.43730866565477</v>
          </cell>
          <cell r="AN208">
            <v>561.78694677095064</v>
          </cell>
          <cell r="AO208">
            <v>612.73025177030866</v>
          </cell>
          <cell r="AP208">
            <v>674.44231716781792</v>
          </cell>
          <cell r="AQ208">
            <v>637.30561383478027</v>
          </cell>
          <cell r="AR208">
            <v>873.96552659356996</v>
          </cell>
          <cell r="AS208">
            <v>849.9537512389544</v>
          </cell>
          <cell r="AT208">
            <v>752.20568034077462</v>
          </cell>
          <cell r="AU208">
            <v>975.61336275077463</v>
          </cell>
        </row>
        <row r="209">
          <cell r="AG209">
            <v>1207</v>
          </cell>
          <cell r="AH209">
            <v>1541.6509355540154</v>
          </cell>
          <cell r="AI209">
            <v>1545.1899873080265</v>
          </cell>
          <cell r="AJ209">
            <v>1544.3337351424045</v>
          </cell>
          <cell r="AK209">
            <v>1526.2799767974207</v>
          </cell>
          <cell r="AL209">
            <v>1595.0527376177763</v>
          </cell>
          <cell r="AM209">
            <v>1556.7111507023994</v>
          </cell>
          <cell r="AN209">
            <v>1544.5602446950488</v>
          </cell>
          <cell r="AO209">
            <v>1539.9545777008368</v>
          </cell>
          <cell r="AP209">
            <v>1570.2018339662472</v>
          </cell>
          <cell r="AQ209">
            <v>1554.5123182236828</v>
          </cell>
          <cell r="AR209">
            <v>1805.6404507440582</v>
          </cell>
          <cell r="AS209">
            <v>1402.0836663873947</v>
          </cell>
          <cell r="AT209">
            <v>1508.4297725525182</v>
          </cell>
          <cell r="AU209">
            <v>1575.494826133448</v>
          </cell>
        </row>
        <row r="210">
          <cell r="AG210">
            <v>1208</v>
          </cell>
          <cell r="AH210">
            <v>1333.3415452749164</v>
          </cell>
          <cell r="AI210">
            <v>1467.9253761879258</v>
          </cell>
          <cell r="AJ210">
            <v>1436.3833453316822</v>
          </cell>
          <cell r="AK210">
            <v>1601.5885246515834</v>
          </cell>
          <cell r="AL210">
            <v>1623.5479572424535</v>
          </cell>
          <cell r="AM210">
            <v>1812.5357685108131</v>
          </cell>
          <cell r="AN210">
            <v>1486.7501675875205</v>
          </cell>
          <cell r="AO210">
            <v>1440.6250068883573</v>
          </cell>
          <cell r="AP210">
            <v>1610.7905511207955</v>
          </cell>
          <cell r="AQ210">
            <v>1426.5969107064375</v>
          </cell>
          <cell r="AR210">
            <v>1682.7735924134513</v>
          </cell>
          <cell r="AS210">
            <v>1506.363025385753</v>
          </cell>
          <cell r="AT210">
            <v>1558.1167860451462</v>
          </cell>
          <cell r="AU210">
            <v>1500.9067819754398</v>
          </cell>
        </row>
        <row r="211">
          <cell r="AG211">
            <v>1209</v>
          </cell>
          <cell r="AH211">
            <v>1327.0447501894928</v>
          </cell>
          <cell r="AI211">
            <v>1323.9922016016453</v>
          </cell>
          <cell r="AJ211">
            <v>1385.439078475827</v>
          </cell>
          <cell r="AK211">
            <v>1401.0039077949991</v>
          </cell>
          <cell r="AL211">
            <v>1580.0355172054244</v>
          </cell>
          <cell r="AM211">
            <v>1581.2839204485165</v>
          </cell>
          <cell r="AN211">
            <v>1554.679178598903</v>
          </cell>
          <cell r="AO211">
            <v>1458.0230697853146</v>
          </cell>
          <cell r="AP211">
            <v>1741.2942109160917</v>
          </cell>
          <cell r="AQ211">
            <v>1555.6200269224341</v>
          </cell>
          <cell r="AR211">
            <v>1834.9656314889164</v>
          </cell>
          <cell r="AS211">
            <v>1836.1475269293419</v>
          </cell>
          <cell r="AT211">
            <v>1883.8514764227396</v>
          </cell>
          <cell r="AU211">
            <v>1816.3840279329486</v>
          </cell>
        </row>
        <row r="212">
          <cell r="AG212">
            <v>1210</v>
          </cell>
          <cell r="AH212">
            <v>2829.7643063860774</v>
          </cell>
          <cell r="AI212">
            <v>2982.3745093105117</v>
          </cell>
          <cell r="AJ212">
            <v>3197.1240731628745</v>
          </cell>
          <cell r="AK212">
            <v>3325.1025273344626</v>
          </cell>
          <cell r="AL212">
            <v>3623.3271038893313</v>
          </cell>
          <cell r="AM212">
            <v>3709.7128633997636</v>
          </cell>
          <cell r="AN212">
            <v>3736.0956056260261</v>
          </cell>
          <cell r="AO212">
            <v>3647.7746190560947</v>
          </cell>
          <cell r="AP212">
            <v>4225.286436429159</v>
          </cell>
          <cell r="AQ212">
            <v>4324.0237753018228</v>
          </cell>
          <cell r="AR212">
            <v>4556.33051103451</v>
          </cell>
          <cell r="AS212">
            <v>4664.7486934517256</v>
          </cell>
          <cell r="AT212">
            <v>5100.6257377979791</v>
          </cell>
          <cell r="AU212">
            <v>4843.2745146640727</v>
          </cell>
        </row>
        <row r="213">
          <cell r="AG213">
            <v>1211</v>
          </cell>
          <cell r="AH213">
            <v>6530.3060505715302</v>
          </cell>
          <cell r="AI213">
            <v>6908.9660842743961</v>
          </cell>
          <cell r="AJ213">
            <v>7084.9760174255071</v>
          </cell>
          <cell r="AK213">
            <v>6989.9301767888064</v>
          </cell>
          <cell r="AL213">
            <v>7559.6957231855931</v>
          </cell>
          <cell r="AM213">
            <v>7447.5869728708303</v>
          </cell>
          <cell r="AN213">
            <v>7306.1702774809928</v>
          </cell>
          <cell r="AO213">
            <v>6603.3774522223885</v>
          </cell>
          <cell r="AP213">
            <v>7389.9193816742345</v>
          </cell>
          <cell r="AQ213">
            <v>7161.777468808963</v>
          </cell>
          <cell r="AR213">
            <v>8977.174859186749</v>
          </cell>
          <cell r="AS213">
            <v>7747.3576584002776</v>
          </cell>
          <cell r="AT213">
            <v>8058.7631068748706</v>
          </cell>
          <cell r="AU213">
            <v>8133.2241969080087</v>
          </cell>
        </row>
        <row r="214">
          <cell r="AG214">
            <v>1212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AG215">
            <v>1213</v>
          </cell>
          <cell r="AH215">
            <v>3994.3169693885029</v>
          </cell>
          <cell r="AI215">
            <v>4370.8115201537184</v>
          </cell>
          <cell r="AJ215">
            <v>4828.1838019983352</v>
          </cell>
          <cell r="AK215">
            <v>5064.6508919894814</v>
          </cell>
          <cell r="AL215">
            <v>5983.2695869790814</v>
          </cell>
          <cell r="AM215">
            <v>6513.2591093922092</v>
          </cell>
          <cell r="AN215">
            <v>5223.4727805574466</v>
          </cell>
          <cell r="AO215">
            <v>5069.6045198683323</v>
          </cell>
          <cell r="AP215">
            <v>6035.1164110049776</v>
          </cell>
          <cell r="AQ215">
            <v>6455.8201303769847</v>
          </cell>
          <cell r="AR215">
            <v>7044.9816662529483</v>
          </cell>
          <cell r="AS215">
            <v>5832.9326262073191</v>
          </cell>
          <cell r="AT215">
            <v>6295.8913244091291</v>
          </cell>
          <cell r="AU215">
            <v>6387.0245681615834</v>
          </cell>
        </row>
        <row r="216">
          <cell r="AG216">
            <v>1214</v>
          </cell>
          <cell r="AH216">
            <v>106174.07467363513</v>
          </cell>
          <cell r="AI216">
            <v>108480.49881464358</v>
          </cell>
          <cell r="AJ216">
            <v>107128.07993702017</v>
          </cell>
          <cell r="AK216">
            <v>104436.85399150192</v>
          </cell>
          <cell r="AL216">
            <v>111321.63157589163</v>
          </cell>
          <cell r="AM216">
            <v>112216.34528273979</v>
          </cell>
          <cell r="AN216">
            <v>101794.31604609359</v>
          </cell>
          <cell r="AO216">
            <v>94746.650895891071</v>
          </cell>
          <cell r="AP216">
            <v>104551.39447756794</v>
          </cell>
          <cell r="AQ216">
            <v>105266.93453586799</v>
          </cell>
          <cell r="AR216">
            <v>124169.91531515088</v>
          </cell>
          <cell r="AS216">
            <v>102815.50191062289</v>
          </cell>
          <cell r="AT216">
            <v>113652.75930618883</v>
          </cell>
          <cell r="AU216">
            <v>117203.17619566797</v>
          </cell>
        </row>
        <row r="217">
          <cell r="AG217">
            <v>1215</v>
          </cell>
          <cell r="AH217">
            <v>16967.000763169486</v>
          </cell>
          <cell r="AI217">
            <v>17551.950256308788</v>
          </cell>
          <cell r="AJ217">
            <v>17243.442915416112</v>
          </cell>
          <cell r="AK217">
            <v>18055.18561924994</v>
          </cell>
          <cell r="AL217">
            <v>19068.379368544483</v>
          </cell>
          <cell r="AM217">
            <v>19425.891081512607</v>
          </cell>
          <cell r="AN217">
            <v>17641.816247293638</v>
          </cell>
          <cell r="AO217">
            <v>15675.139623335679</v>
          </cell>
          <cell r="AP217">
            <v>18694.459109206378</v>
          </cell>
          <cell r="AQ217">
            <v>18587.635428650781</v>
          </cell>
          <cell r="AR217">
            <v>23760.411376316239</v>
          </cell>
          <cell r="AS217">
            <v>22996.923681728025</v>
          </cell>
          <cell r="AT217">
            <v>25420.91205521009</v>
          </cell>
          <cell r="AU217">
            <v>25271.186705401651</v>
          </cell>
        </row>
        <row r="218">
          <cell r="AG218">
            <v>1216</v>
          </cell>
          <cell r="AH218">
            <v>7399.7836912202456</v>
          </cell>
          <cell r="AI218">
            <v>7671.8649858445215</v>
          </cell>
          <cell r="AJ218">
            <v>8055.212569608696</v>
          </cell>
          <cell r="AK218">
            <v>8015.8066307143936</v>
          </cell>
          <cell r="AL218">
            <v>9325.2648467458639</v>
          </cell>
          <cell r="AM218">
            <v>9425.1352167328041</v>
          </cell>
          <cell r="AN218">
            <v>8584.3856159636925</v>
          </cell>
          <cell r="AO218">
            <v>8123.9821909708189</v>
          </cell>
          <cell r="AP218">
            <v>9360.7032192484348</v>
          </cell>
          <cell r="AQ218">
            <v>9348.1265224881427</v>
          </cell>
          <cell r="AR218">
            <v>11251.618674840047</v>
          </cell>
          <cell r="AS218">
            <v>9742.527074864367</v>
          </cell>
          <cell r="AT218">
            <v>10193.302125414997</v>
          </cell>
          <cell r="AU218">
            <v>11110.735455368915</v>
          </cell>
        </row>
        <row r="219">
          <cell r="AG219">
            <v>1217</v>
          </cell>
          <cell r="AH219">
            <v>54609.244222147026</v>
          </cell>
          <cell r="AI219">
            <v>55966.583806807343</v>
          </cell>
          <cell r="AJ219">
            <v>57404.929659804831</v>
          </cell>
          <cell r="AK219">
            <v>57115.533118115236</v>
          </cell>
          <cell r="AL219">
            <v>55279.720241510011</v>
          </cell>
          <cell r="AM219">
            <v>52283.246455060165</v>
          </cell>
          <cell r="AN219">
            <v>55097.563273804619</v>
          </cell>
          <cell r="AO219">
            <v>50255.652378554427</v>
          </cell>
          <cell r="AP219">
            <v>55970.759015275806</v>
          </cell>
          <cell r="AQ219">
            <v>55574.632437180531</v>
          </cell>
          <cell r="AR219">
            <v>65005.59642863203</v>
          </cell>
          <cell r="AS219">
            <v>54789.021472911001</v>
          </cell>
          <cell r="AT219">
            <v>59222.854779542686</v>
          </cell>
          <cell r="AU219">
            <v>62608.61069026553</v>
          </cell>
        </row>
        <row r="220">
          <cell r="AG220">
            <v>1218</v>
          </cell>
          <cell r="AH220">
            <v>7590.9501536378057</v>
          </cell>
          <cell r="AI220">
            <v>8170.5792016973146</v>
          </cell>
          <cell r="AJ220">
            <v>8300.433695093383</v>
          </cell>
          <cell r="AK220">
            <v>8285.1369709359788</v>
          </cell>
          <cell r="AL220">
            <v>9034.9633020175315</v>
          </cell>
          <cell r="AM220">
            <v>8933.3809537434136</v>
          </cell>
          <cell r="AN220">
            <v>8561.2641896127261</v>
          </cell>
          <cell r="AO220">
            <v>8196.3540932709075</v>
          </cell>
          <cell r="AP220">
            <v>8702.8544518052495</v>
          </cell>
          <cell r="AQ220">
            <v>8473.8612027341787</v>
          </cell>
          <cell r="AR220">
            <v>9814.3148296354229</v>
          </cell>
          <cell r="AS220">
            <v>8095.7344936248401</v>
          </cell>
          <cell r="AT220">
            <v>8631.0894797822257</v>
          </cell>
          <cell r="AU220">
            <v>8516.4771251492912</v>
          </cell>
        </row>
        <row r="221">
          <cell r="AG221">
            <v>1219</v>
          </cell>
          <cell r="AH221">
            <v>309087.112041783</v>
          </cell>
          <cell r="AI221">
            <v>313632.74207952974</v>
          </cell>
          <cell r="AJ221">
            <v>315909.95115747384</v>
          </cell>
          <cell r="AK221">
            <v>311044.61985172093</v>
          </cell>
          <cell r="AL221">
            <v>309451.75678636297</v>
          </cell>
          <cell r="AM221">
            <v>292668.11220964865</v>
          </cell>
          <cell r="AN221">
            <v>262470.60024607222</v>
          </cell>
          <cell r="AO221">
            <v>241349.13421268706</v>
          </cell>
          <cell r="AP221">
            <v>248591.87990294441</v>
          </cell>
          <cell r="AQ221">
            <v>241810.87360634585</v>
          </cell>
          <cell r="AR221">
            <v>271020.63715734199</v>
          </cell>
          <cell r="AS221">
            <v>247022.64943699029</v>
          </cell>
          <cell r="AT221">
            <v>283672.71088359941</v>
          </cell>
          <cell r="AU221">
            <v>279141.92998812243</v>
          </cell>
        </row>
        <row r="222">
          <cell r="AG222">
            <v>1220</v>
          </cell>
          <cell r="AH222">
            <v>15212.363701236285</v>
          </cell>
          <cell r="AI222">
            <v>15653.859400564625</v>
          </cell>
          <cell r="AJ222">
            <v>15899.713401618023</v>
          </cell>
          <cell r="AK222">
            <v>15474.946386942849</v>
          </cell>
          <cell r="AL222">
            <v>16027.701133009785</v>
          </cell>
          <cell r="AM222">
            <v>15642.43017515871</v>
          </cell>
          <cell r="AN222">
            <v>15824.013726215342</v>
          </cell>
          <cell r="AO222">
            <v>15381.228954051408</v>
          </cell>
          <cell r="AP222">
            <v>16710.114884687111</v>
          </cell>
          <cell r="AQ222">
            <v>16181.460061927064</v>
          </cell>
          <cell r="AR222">
            <v>19410.326085179968</v>
          </cell>
          <cell r="AS222">
            <v>16213.346815317975</v>
          </cell>
          <cell r="AT222">
            <v>17720.938786949722</v>
          </cell>
          <cell r="AU222">
            <v>18238.090073449526</v>
          </cell>
        </row>
        <row r="223">
          <cell r="AG223">
            <v>1221</v>
          </cell>
          <cell r="AH223">
            <v>4693.516337474799</v>
          </cell>
          <cell r="AI223">
            <v>4986.502838680738</v>
          </cell>
          <cell r="AJ223">
            <v>5026.6268181267478</v>
          </cell>
          <cell r="AK223">
            <v>5193.9553167621862</v>
          </cell>
          <cell r="AL223">
            <v>5432.0545244353325</v>
          </cell>
          <cell r="AM223">
            <v>5684.5141570026244</v>
          </cell>
          <cell r="AN223">
            <v>5577.8517890116755</v>
          </cell>
          <cell r="AO223">
            <v>5547.7071840124499</v>
          </cell>
          <cell r="AP223">
            <v>6169.2432182230468</v>
          </cell>
          <cell r="AQ223">
            <v>6260.7407169206044</v>
          </cell>
          <cell r="AR223">
            <v>7086.4243170226591</v>
          </cell>
          <cell r="AS223">
            <v>6244.4258278274701</v>
          </cell>
          <cell r="AT223">
            <v>6143.5182271038093</v>
          </cell>
          <cell r="AU223">
            <v>6339.6429366900893</v>
          </cell>
        </row>
        <row r="224">
          <cell r="AG224">
            <v>1222</v>
          </cell>
          <cell r="AH224">
            <v>9176.8373044593227</v>
          </cell>
          <cell r="AI224">
            <v>9159.3142986053754</v>
          </cell>
          <cell r="AJ224">
            <v>9162.0266164607146</v>
          </cell>
          <cell r="AK224">
            <v>9175.8264232774636</v>
          </cell>
          <cell r="AL224">
            <v>10696.757194703541</v>
          </cell>
          <cell r="AM224">
            <v>11304.826265658994</v>
          </cell>
          <cell r="AN224">
            <v>15369.033586968262</v>
          </cell>
          <cell r="AO224">
            <v>14725.827255079284</v>
          </cell>
          <cell r="AP224">
            <v>15283.692481330485</v>
          </cell>
          <cell r="AQ224">
            <v>16274.873460281526</v>
          </cell>
          <cell r="AR224">
            <v>17756.305745620211</v>
          </cell>
          <cell r="AS224">
            <v>17201.590616216199</v>
          </cell>
          <cell r="AT224">
            <v>14105.031151739848</v>
          </cell>
          <cell r="AU224">
            <v>14041.598081606049</v>
          </cell>
        </row>
        <row r="225">
          <cell r="AG225">
            <v>1223</v>
          </cell>
          <cell r="AH225">
            <v>12998.040892732915</v>
          </cell>
          <cell r="AI225">
            <v>13302.493538785186</v>
          </cell>
          <cell r="AJ225">
            <v>13560.504744227221</v>
          </cell>
          <cell r="AK225">
            <v>14250.180509894455</v>
          </cell>
          <cell r="AL225">
            <v>14785.939362120098</v>
          </cell>
          <cell r="AM225">
            <v>15269.413582581445</v>
          </cell>
          <cell r="AN225">
            <v>14202.034486007464</v>
          </cell>
          <cell r="AO225">
            <v>13855.716027356437</v>
          </cell>
          <cell r="AP225">
            <v>14625.004540925023</v>
          </cell>
          <cell r="AQ225">
            <v>14253.497747542715</v>
          </cell>
          <cell r="AR225">
            <v>15890.474987422978</v>
          </cell>
          <cell r="AS225">
            <v>15049.640175957404</v>
          </cell>
          <cell r="AT225">
            <v>13796.757187327223</v>
          </cell>
          <cell r="AU225">
            <v>14230.760926139861</v>
          </cell>
        </row>
        <row r="226">
          <cell r="AG226">
            <v>1224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G227">
            <v>1225</v>
          </cell>
          <cell r="AH227">
            <v>7679.667566203133</v>
          </cell>
          <cell r="AI227">
            <v>7665.0033790486395</v>
          </cell>
          <cell r="AJ227">
            <v>7667.2731914874803</v>
          </cell>
          <cell r="AK227">
            <v>7678.8216068417496</v>
          </cell>
          <cell r="AL227">
            <v>8244.4524232131789</v>
          </cell>
          <cell r="AM227">
            <v>8514.0315220329194</v>
          </cell>
          <cell r="AN227">
            <v>8235.9863658873019</v>
          </cell>
          <cell r="AO227">
            <v>8712.8485627989448</v>
          </cell>
          <cell r="AP227">
            <v>8988.8295379744632</v>
          </cell>
          <cell r="AQ227">
            <v>8964.3754555951291</v>
          </cell>
          <cell r="AR227">
            <v>10238.811431536311</v>
          </cell>
          <cell r="AS227">
            <v>9110.1972068007635</v>
          </cell>
          <cell r="AT227">
            <v>8811.4086483688752</v>
          </cell>
          <cell r="AU227">
            <v>8326.2255871767902</v>
          </cell>
        </row>
        <row r="228">
          <cell r="AG228">
            <v>1226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G229">
            <v>1227</v>
          </cell>
          <cell r="AH229">
            <v>3244.1877786519581</v>
          </cell>
          <cell r="AI229">
            <v>3578.9420533768402</v>
          </cell>
          <cell r="AJ229">
            <v>3499.5489939376175</v>
          </cell>
          <cell r="AK229">
            <v>3903.454998139784</v>
          </cell>
          <cell r="AL229">
            <v>4332.69543150766</v>
          </cell>
          <cell r="AM229">
            <v>4502.3138435258361</v>
          </cell>
          <cell r="AN229">
            <v>4134.737228610461</v>
          </cell>
          <cell r="AO229">
            <v>3697.3143769235508</v>
          </cell>
          <cell r="AP229">
            <v>3797.325043498101</v>
          </cell>
          <cell r="AQ229">
            <v>3923.5125888416692</v>
          </cell>
          <cell r="AR229">
            <v>4525.8492712728566</v>
          </cell>
          <cell r="AS229">
            <v>3761.0426733643794</v>
          </cell>
          <cell r="AT229">
            <v>3898.7659303265705</v>
          </cell>
          <cell r="AU229">
            <v>3899.8385092545896</v>
          </cell>
        </row>
        <row r="230">
          <cell r="AG230">
            <v>1228</v>
          </cell>
          <cell r="AH230">
            <v>25653.123921761471</v>
          </cell>
          <cell r="AI230">
            <v>26416.065664561185</v>
          </cell>
          <cell r="AJ230">
            <v>27001.522370625997</v>
          </cell>
          <cell r="AK230">
            <v>26774.285924970245</v>
          </cell>
          <cell r="AL230">
            <v>27751.086360894238</v>
          </cell>
          <cell r="AM230">
            <v>28271.389540826571</v>
          </cell>
          <cell r="AN230">
            <v>28276.357871957833</v>
          </cell>
          <cell r="AO230">
            <v>26709.703606745203</v>
          </cell>
          <cell r="AP230">
            <v>30052.259609193181</v>
          </cell>
          <cell r="AQ230">
            <v>29787.444754470063</v>
          </cell>
          <cell r="AR230">
            <v>34828.922600695252</v>
          </cell>
          <cell r="AS230">
            <v>29791.141382587884</v>
          </cell>
          <cell r="AT230">
            <v>33123.822137956406</v>
          </cell>
          <cell r="AU230">
            <v>35314.57375281585</v>
          </cell>
        </row>
        <row r="231">
          <cell r="AG231">
            <v>1229</v>
          </cell>
          <cell r="AH231">
            <v>10603.697014455802</v>
          </cell>
          <cell r="AI231">
            <v>11038.965198891625</v>
          </cell>
          <cell r="AJ231">
            <v>11342.670607817376</v>
          </cell>
          <cell r="AK231">
            <v>11134.834034168114</v>
          </cell>
          <cell r="AL231">
            <v>10072.182541615261</v>
          </cell>
          <cell r="AM231">
            <v>9877.2135736235377</v>
          </cell>
          <cell r="AN231">
            <v>9790.5579070950134</v>
          </cell>
          <cell r="AO231">
            <v>8808.1087432649547</v>
          </cell>
          <cell r="AP231">
            <v>10273.646239195998</v>
          </cell>
          <cell r="AQ231">
            <v>9724.4127722630146</v>
          </cell>
          <cell r="AR231">
            <v>11209.945192752588</v>
          </cell>
          <cell r="AS231">
            <v>9348.7304758564424</v>
          </cell>
          <cell r="AT231">
            <v>10339.545758278855</v>
          </cell>
          <cell r="AU231">
            <v>10324.204180896108</v>
          </cell>
        </row>
        <row r="232">
          <cell r="AG232">
            <v>1230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AG233">
            <v>1231</v>
          </cell>
          <cell r="AH233">
            <v>6957.390509897552</v>
          </cell>
          <cell r="AI233">
            <v>7627.4642794233696</v>
          </cell>
          <cell r="AJ233">
            <v>7875.3548096071836</v>
          </cell>
          <cell r="AK233">
            <v>7876.2371795898353</v>
          </cell>
          <cell r="AL233">
            <v>7937.2975275894196</v>
          </cell>
          <cell r="AM233">
            <v>8086.1133645612408</v>
          </cell>
          <cell r="AN233">
            <v>7933.1973962274333</v>
          </cell>
          <cell r="AO233">
            <v>7152.4011696070147</v>
          </cell>
          <cell r="AP233">
            <v>8004.0492269578644</v>
          </cell>
          <cell r="AQ233">
            <v>8115.686205893935</v>
          </cell>
          <cell r="AR233">
            <v>9508.2903233860052</v>
          </cell>
          <cell r="AS233">
            <v>7795.7029082000236</v>
          </cell>
          <cell r="AT233">
            <v>8527.4340724094491</v>
          </cell>
          <cell r="AU233">
            <v>8848.905332674618</v>
          </cell>
        </row>
        <row r="234">
          <cell r="AG234">
            <v>1232</v>
          </cell>
          <cell r="AH234">
            <v>53.048177547210372</v>
          </cell>
          <cell r="AI234">
            <v>268.20809123370424</v>
          </cell>
          <cell r="AJ234">
            <v>578.33778052022944</v>
          </cell>
          <cell r="AK234">
            <v>717.3935094653857</v>
          </cell>
          <cell r="AL234">
            <v>1559.7252179456621</v>
          </cell>
          <cell r="AM234">
            <v>1707.1598262355844</v>
          </cell>
          <cell r="AN234">
            <v>1500.3578415996808</v>
          </cell>
          <cell r="AO234">
            <v>1330.6383226938451</v>
          </cell>
          <cell r="AP234">
            <v>1558.934272717014</v>
          </cell>
          <cell r="AQ234">
            <v>1446.1857603499641</v>
          </cell>
          <cell r="AR234">
            <v>1725.7200963472606</v>
          </cell>
          <cell r="AS234">
            <v>1703.6797447923334</v>
          </cell>
          <cell r="AT234">
            <v>1909.7340479736304</v>
          </cell>
          <cell r="AU234">
            <v>1996.6978072540683</v>
          </cell>
        </row>
        <row r="235">
          <cell r="AG235">
            <v>1233</v>
          </cell>
          <cell r="AH235">
            <v>2805.8858469972497</v>
          </cell>
          <cell r="AI235">
            <v>2842.0027334700476</v>
          </cell>
          <cell r="AJ235">
            <v>2514.9292968055615</v>
          </cell>
          <cell r="AK235">
            <v>2635.7762617400576</v>
          </cell>
          <cell r="AL235">
            <v>2724.2745400113909</v>
          </cell>
          <cell r="AM235">
            <v>2933.1469579183968</v>
          </cell>
          <cell r="AN235">
            <v>3650.0249527478086</v>
          </cell>
          <cell r="AO235">
            <v>3861.5822448635854</v>
          </cell>
          <cell r="AP235">
            <v>3768.4882820195653</v>
          </cell>
          <cell r="AQ235">
            <v>3731.536381356223</v>
          </cell>
          <cell r="AR235">
            <v>3920.3594492238626</v>
          </cell>
          <cell r="AS235">
            <v>4099.1698712934885</v>
          </cell>
          <cell r="AT235">
            <v>3839.2159293425198</v>
          </cell>
          <cell r="AU235">
            <v>3737.094690777305</v>
          </cell>
        </row>
        <row r="236">
          <cell r="AG236">
            <v>1234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</row>
        <row r="237">
          <cell r="AG237">
            <v>1235</v>
          </cell>
          <cell r="AH237">
            <v>6703.4967998018046</v>
          </cell>
          <cell r="AI237">
            <v>7176.2677941547445</v>
          </cell>
          <cell r="AJ237">
            <v>6887.5163477284368</v>
          </cell>
          <cell r="AK237">
            <v>6934.0814256524309</v>
          </cell>
          <cell r="AL237">
            <v>7575.4082247434162</v>
          </cell>
          <cell r="AM237">
            <v>7122.9088633482525</v>
          </cell>
          <cell r="AN237">
            <v>7489.7570631480667</v>
          </cell>
          <cell r="AO237">
            <v>7492.977339355275</v>
          </cell>
          <cell r="AP237">
            <v>8169.0603569473205</v>
          </cell>
          <cell r="AQ237">
            <v>8078.5807191644344</v>
          </cell>
          <cell r="AR237">
            <v>8758.7194861504049</v>
          </cell>
          <cell r="AS237">
            <v>7344.0030824861587</v>
          </cell>
          <cell r="AT237">
            <v>7989.7866241710099</v>
          </cell>
          <cell r="AU237">
            <v>8280.0942902127954</v>
          </cell>
        </row>
        <row r="238">
          <cell r="AG238">
            <v>1236</v>
          </cell>
          <cell r="AH238">
            <v>26266.474126840712</v>
          </cell>
          <cell r="AI238">
            <v>27469.629481889857</v>
          </cell>
          <cell r="AJ238">
            <v>28014.775096640522</v>
          </cell>
          <cell r="AK238">
            <v>27661.479415884551</v>
          </cell>
          <cell r="AL238">
            <v>31583.74858959355</v>
          </cell>
          <cell r="AM238">
            <v>31865.850684008445</v>
          </cell>
          <cell r="AN238">
            <v>28011.229167067311</v>
          </cell>
          <cell r="AO238">
            <v>27056.864207560982</v>
          </cell>
          <cell r="AP238">
            <v>27619.071728841765</v>
          </cell>
          <cell r="AQ238">
            <v>28378.84582434659</v>
          </cell>
          <cell r="AR238">
            <v>33020.533413372883</v>
          </cell>
          <cell r="AS238">
            <v>27228.188869949961</v>
          </cell>
          <cell r="AT238">
            <v>30277.332852434527</v>
          </cell>
          <cell r="AU238">
            <v>29632.961674341823</v>
          </cell>
        </row>
        <row r="239">
          <cell r="AG239">
            <v>1237</v>
          </cell>
          <cell r="AH239">
            <v>17794.116592360169</v>
          </cell>
          <cell r="AI239">
            <v>18620.984008132506</v>
          </cell>
          <cell r="AJ239">
            <v>19174.138866860867</v>
          </cell>
          <cell r="AK239">
            <v>19708.973536735721</v>
          </cell>
          <cell r="AL239">
            <v>20329.027089486848</v>
          </cell>
          <cell r="AM239">
            <v>20975.908818426935</v>
          </cell>
          <cell r="AN239">
            <v>20831.676221727368</v>
          </cell>
          <cell r="AO239">
            <v>20164.535803541516</v>
          </cell>
          <cell r="AP239">
            <v>20803.250939574515</v>
          </cell>
          <cell r="AQ239">
            <v>20746.655761071554</v>
          </cell>
          <cell r="AR239">
            <v>24010.854400549091</v>
          </cell>
          <cell r="AS239">
            <v>21501.427796160584</v>
          </cell>
          <cell r="AT239">
            <v>20715.439854960132</v>
          </cell>
          <cell r="AU239">
            <v>21288.796433845178</v>
          </cell>
        </row>
        <row r="240">
          <cell r="AG240">
            <v>1238</v>
          </cell>
          <cell r="AH240">
            <v>364.51126168050507</v>
          </cell>
          <cell r="AI240">
            <v>406.99843366921812</v>
          </cell>
          <cell r="AJ240">
            <v>453.85921344868933</v>
          </cell>
          <cell r="AK240">
            <v>427.56370237618597</v>
          </cell>
          <cell r="AL240">
            <v>440.94329390568117</v>
          </cell>
          <cell r="AM240">
            <v>450.69457643607444</v>
          </cell>
          <cell r="AN240">
            <v>532.62132393021261</v>
          </cell>
          <cell r="AO240">
            <v>504.88399509228628</v>
          </cell>
          <cell r="AP240">
            <v>592.42748283850096</v>
          </cell>
          <cell r="AQ240">
            <v>572.54342995060983</v>
          </cell>
          <cell r="AR240">
            <v>661.21907613745611</v>
          </cell>
          <cell r="AS240">
            <v>615.67952340157399</v>
          </cell>
          <cell r="AT240">
            <v>714.58244258684601</v>
          </cell>
          <cell r="AU240">
            <v>786.99445351860595</v>
          </cell>
        </row>
        <row r="241">
          <cell r="AG241">
            <v>1239</v>
          </cell>
          <cell r="AH241">
            <v>1394.1527956717591</v>
          </cell>
          <cell r="AI241">
            <v>1504.5962486939848</v>
          </cell>
          <cell r="AJ241">
            <v>1646.6514183579031</v>
          </cell>
          <cell r="AK241">
            <v>1659.5152801825179</v>
          </cell>
          <cell r="AL241">
            <v>1642.5514171119289</v>
          </cell>
          <cell r="AM241">
            <v>1583.0487245631573</v>
          </cell>
          <cell r="AN241">
            <v>1731.0760228221468</v>
          </cell>
          <cell r="AO241">
            <v>1548.7098715417685</v>
          </cell>
          <cell r="AP241">
            <v>1884.1453134617225</v>
          </cell>
          <cell r="AQ241">
            <v>1847.6574008673365</v>
          </cell>
          <cell r="AR241">
            <v>2124.7555953166848</v>
          </cell>
          <cell r="AS241">
            <v>1728.2365940675368</v>
          </cell>
          <cell r="AT241">
            <v>1742.8313921042882</v>
          </cell>
          <cell r="AU241">
            <v>1876.328686557006</v>
          </cell>
        </row>
        <row r="242">
          <cell r="AG242">
            <v>1240</v>
          </cell>
          <cell r="AH242">
            <v>18712.534493552088</v>
          </cell>
          <cell r="AI242">
            <v>19541.280693554272</v>
          </cell>
          <cell r="AJ242">
            <v>19890.640200081438</v>
          </cell>
          <cell r="AK242">
            <v>19580.082196918</v>
          </cell>
          <cell r="AL242">
            <v>21105.368097655959</v>
          </cell>
          <cell r="AM242">
            <v>19314.041825036446</v>
          </cell>
          <cell r="AN242">
            <v>19239.644720822344</v>
          </cell>
          <cell r="AO242">
            <v>17731.361309848035</v>
          </cell>
          <cell r="AP242">
            <v>19751.54062701025</v>
          </cell>
          <cell r="AQ242">
            <v>19356.377594084675</v>
          </cell>
          <cell r="AR242">
            <v>25182.669381495354</v>
          </cell>
          <cell r="AS242">
            <v>19049.381838628073</v>
          </cell>
          <cell r="AT242">
            <v>21383.798983007848</v>
          </cell>
          <cell r="AU242">
            <v>23657.746329363417</v>
          </cell>
        </row>
        <row r="243">
          <cell r="AG243">
            <v>1241</v>
          </cell>
          <cell r="AH243">
            <v>22540.437102248219</v>
          </cell>
          <cell r="AI243">
            <v>23178.365380312433</v>
          </cell>
          <cell r="AJ243">
            <v>23672.909620816798</v>
          </cell>
          <cell r="AK243">
            <v>23347.084750525064</v>
          </cell>
          <cell r="AL243">
            <v>24489.651750031244</v>
          </cell>
          <cell r="AM243">
            <v>23588.650021638823</v>
          </cell>
          <cell r="AN243">
            <v>22327.452353296987</v>
          </cell>
          <cell r="AO243">
            <v>20426.900803316508</v>
          </cell>
          <cell r="AP243">
            <v>22156.847128081772</v>
          </cell>
          <cell r="AQ243">
            <v>21550.795704522337</v>
          </cell>
          <cell r="AR243">
            <v>24393.227396276045</v>
          </cell>
          <cell r="AS243">
            <v>21952.20439705858</v>
          </cell>
          <cell r="AT243">
            <v>23903.89139610124</v>
          </cell>
          <cell r="AU243">
            <v>24061.094062892313</v>
          </cell>
        </row>
        <row r="244">
          <cell r="AG244">
            <v>1242</v>
          </cell>
          <cell r="AH244">
            <v>5505.7367020201591</v>
          </cell>
          <cell r="AI244">
            <v>6829.7856598357903</v>
          </cell>
          <cell r="AJ244">
            <v>7645.9088960335357</v>
          </cell>
          <cell r="AK244">
            <v>9466.4960657919364</v>
          </cell>
          <cell r="AL244">
            <v>8120.4374497137969</v>
          </cell>
          <cell r="AM244">
            <v>8382.0505105517714</v>
          </cell>
          <cell r="AN244">
            <v>7892.8582859860226</v>
          </cell>
          <cell r="AO244">
            <v>7900.5826930302501</v>
          </cell>
          <cell r="AP244">
            <v>8343.9398713856208</v>
          </cell>
          <cell r="AQ244">
            <v>8108.626781008913</v>
          </cell>
          <cell r="AR244">
            <v>9103.433453289219</v>
          </cell>
          <cell r="AS244">
            <v>7952.3531254870568</v>
          </cell>
          <cell r="AT244">
            <v>7995.7235907625582</v>
          </cell>
          <cell r="AU244">
            <v>8015.7366952780976</v>
          </cell>
        </row>
        <row r="245">
          <cell r="AG245">
            <v>1243</v>
          </cell>
          <cell r="AH245">
            <v>14087.472947853143</v>
          </cell>
          <cell r="AI245">
            <v>15358.354172816804</v>
          </cell>
          <cell r="AJ245">
            <v>15040.107916903879</v>
          </cell>
          <cell r="AK245">
            <v>15332.699766194444</v>
          </cell>
          <cell r="AL245">
            <v>17647.093304123631</v>
          </cell>
          <cell r="AM245">
            <v>17928.575353732176</v>
          </cell>
          <cell r="AN245">
            <v>17452.411257468069</v>
          </cell>
          <cell r="AO245">
            <v>16940.66068487558</v>
          </cell>
          <cell r="AP245">
            <v>18286.091817090222</v>
          </cell>
          <cell r="AQ245">
            <v>18933.274927461043</v>
          </cell>
          <cell r="AR245">
            <v>22221.964786600947</v>
          </cell>
          <cell r="AS245">
            <v>19864.271637938204</v>
          </cell>
          <cell r="AT245">
            <v>19155.693519536148</v>
          </cell>
          <cell r="AU245">
            <v>20813.637315775653</v>
          </cell>
        </row>
        <row r="246">
          <cell r="AG246">
            <v>1244</v>
          </cell>
          <cell r="AH246">
            <v>10901.889737071479</v>
          </cell>
          <cell r="AI246">
            <v>11233.629630521156</v>
          </cell>
          <cell r="AJ246">
            <v>11445.726172254106</v>
          </cell>
          <cell r="AK246">
            <v>11237.628526787104</v>
          </cell>
          <cell r="AL246">
            <v>11521.139956613102</v>
          </cell>
          <cell r="AM246">
            <v>11779.538387418375</v>
          </cell>
          <cell r="AN246">
            <v>10286.630394173319</v>
          </cell>
          <cell r="AO246">
            <v>9452.1922448375517</v>
          </cell>
          <cell r="AP246">
            <v>10812.378252062143</v>
          </cell>
          <cell r="AQ246">
            <v>10258.444936170616</v>
          </cell>
          <cell r="AR246">
            <v>12420.339074721625</v>
          </cell>
          <cell r="AS246">
            <v>10611.286175985757</v>
          </cell>
          <cell r="AT246">
            <v>12437.481758746551</v>
          </cell>
          <cell r="AU246">
            <v>11928.120619191941</v>
          </cell>
        </row>
        <row r="247">
          <cell r="AG247">
            <v>1245</v>
          </cell>
          <cell r="AH247">
            <v>3281.0346208414326</v>
          </cell>
          <cell r="AI247">
            <v>3481.5422859548266</v>
          </cell>
          <cell r="AJ247">
            <v>3608.7483482242496</v>
          </cell>
          <cell r="AK247">
            <v>3608.4546311542044</v>
          </cell>
          <cell r="AL247">
            <v>3528.879191067691</v>
          </cell>
          <cell r="AM247">
            <v>3530.9328104653073</v>
          </cell>
          <cell r="AN247">
            <v>3213.189905183538</v>
          </cell>
          <cell r="AO247">
            <v>2914.6541021888129</v>
          </cell>
          <cell r="AP247">
            <v>3197.2261067956638</v>
          </cell>
          <cell r="AQ247">
            <v>3117.105925815898</v>
          </cell>
          <cell r="AR247">
            <v>3502.9481992116835</v>
          </cell>
          <cell r="AS247">
            <v>3051.8530107867136</v>
          </cell>
          <cell r="AT247">
            <v>3048.7112982594745</v>
          </cell>
          <cell r="AU247">
            <v>3345.4077194071615</v>
          </cell>
        </row>
        <row r="248">
          <cell r="AG248">
            <v>1246</v>
          </cell>
          <cell r="AH248">
            <v>15573.274043403107</v>
          </cell>
          <cell r="AI248">
            <v>16014.363027988005</v>
          </cell>
          <cell r="AJ248">
            <v>16493.510208366904</v>
          </cell>
          <cell r="AK248">
            <v>16248.497821013347</v>
          </cell>
          <cell r="AL248">
            <v>16531.416787430728</v>
          </cell>
          <cell r="AM248">
            <v>16841.363166157273</v>
          </cell>
          <cell r="AN248">
            <v>15753.271477945886</v>
          </cell>
          <cell r="AO248">
            <v>14153.285504312827</v>
          </cell>
          <cell r="AP248">
            <v>15935.574585097294</v>
          </cell>
          <cell r="AQ248">
            <v>14925.611189741994</v>
          </cell>
          <cell r="AR248">
            <v>17489.885371684737</v>
          </cell>
          <cell r="AS248">
            <v>16477.249808569974</v>
          </cell>
          <cell r="AT248">
            <v>15520.872604727983</v>
          </cell>
          <cell r="AU248">
            <v>16005.731648817022</v>
          </cell>
        </row>
        <row r="249">
          <cell r="AG249">
            <v>1247</v>
          </cell>
          <cell r="AH249">
            <v>1865.2955643416615</v>
          </cell>
          <cell r="AI249">
            <v>2163.8323838272458</v>
          </cell>
          <cell r="AJ249">
            <v>2210.1343609023234</v>
          </cell>
          <cell r="AK249">
            <v>2482.5575345124566</v>
          </cell>
          <cell r="AL249">
            <v>2806.2037250162994</v>
          </cell>
          <cell r="AM249">
            <v>3167.7400423251484</v>
          </cell>
          <cell r="AN249">
            <v>2645.0256571063692</v>
          </cell>
          <cell r="AO249">
            <v>2646.4579134431483</v>
          </cell>
          <cell r="AP249">
            <v>2962.8979010287785</v>
          </cell>
          <cell r="AQ249">
            <v>2888.1923856391636</v>
          </cell>
          <cell r="AR249">
            <v>2999.5019276693383</v>
          </cell>
          <cell r="AS249">
            <v>2916.9729768060774</v>
          </cell>
          <cell r="AT249">
            <v>3179.5484700606985</v>
          </cell>
          <cell r="AU249">
            <v>3019.1248809077106</v>
          </cell>
        </row>
        <row r="250">
          <cell r="AG250">
            <v>1248</v>
          </cell>
          <cell r="AH250">
            <v>42785.307270777877</v>
          </cell>
          <cell r="AI250">
            <v>45128.729392922636</v>
          </cell>
          <cell r="AJ250">
            <v>46437.840402921545</v>
          </cell>
          <cell r="AK250">
            <v>45917.129307308031</v>
          </cell>
          <cell r="AL250">
            <v>47226.110610566626</v>
          </cell>
          <cell r="AM250">
            <v>49143.027646642535</v>
          </cell>
          <cell r="AN250">
            <v>44922.257744152652</v>
          </cell>
          <cell r="AO250">
            <v>42012.561067785427</v>
          </cell>
          <cell r="AP250">
            <v>50453.095561567927</v>
          </cell>
          <cell r="AQ250">
            <v>50201.182948409114</v>
          </cell>
          <cell r="AR250">
            <v>57789.147243439496</v>
          </cell>
          <cell r="AS250">
            <v>53717.028797890081</v>
          </cell>
          <cell r="AT250">
            <v>53534.172260264779</v>
          </cell>
          <cell r="AU250">
            <v>54850.465968719167</v>
          </cell>
        </row>
        <row r="251">
          <cell r="AG251">
            <v>1249</v>
          </cell>
          <cell r="AH251">
            <v>111724.13148194052</v>
          </cell>
          <cell r="AI251">
            <v>114350.92648908717</v>
          </cell>
          <cell r="AJ251">
            <v>111781.71711059615</v>
          </cell>
          <cell r="AK251">
            <v>109240.34324169169</v>
          </cell>
          <cell r="AL251">
            <v>117800.27743315761</v>
          </cell>
          <cell r="AM251">
            <v>116784.8722971019</v>
          </cell>
          <cell r="AN251">
            <v>111520.27075435373</v>
          </cell>
          <cell r="AO251">
            <v>106708.30739758075</v>
          </cell>
          <cell r="AP251">
            <v>112067.32463262258</v>
          </cell>
          <cell r="AQ251">
            <v>112827.33827538139</v>
          </cell>
          <cell r="AR251">
            <v>133861.35782767893</v>
          </cell>
          <cell r="AS251">
            <v>113578.60603204339</v>
          </cell>
          <cell r="AT251">
            <v>114842.53632263129</v>
          </cell>
          <cell r="AU251">
            <v>118602.08832439606</v>
          </cell>
        </row>
        <row r="252">
          <cell r="AG252">
            <v>1250</v>
          </cell>
          <cell r="AH252">
            <v>5191.8326630416832</v>
          </cell>
          <cell r="AI252">
            <v>5203.7511616258444</v>
          </cell>
          <cell r="AJ252">
            <v>5200.8675529834773</v>
          </cell>
          <cell r="AK252">
            <v>5140.0677376008434</v>
          </cell>
          <cell r="AL252">
            <v>8087.546840930926</v>
          </cell>
          <cell r="AM252">
            <v>8235.5509246394431</v>
          </cell>
          <cell r="AN252">
            <v>9099.6083730303781</v>
          </cell>
          <cell r="AO252">
            <v>7973.4093997006121</v>
          </cell>
          <cell r="AP252">
            <v>9120.6171203156719</v>
          </cell>
          <cell r="AQ252">
            <v>9062.8256831145336</v>
          </cell>
          <cell r="AR252">
            <v>10535.961951344307</v>
          </cell>
          <cell r="AS252">
            <v>9237.2615791002117</v>
          </cell>
          <cell r="AT252">
            <v>8995.6393848819316</v>
          </cell>
          <cell r="AU252">
            <v>9086.4899158632961</v>
          </cell>
        </row>
        <row r="253">
          <cell r="AG253">
            <v>1251</v>
          </cell>
          <cell r="AH253">
            <v>0</v>
          </cell>
          <cell r="AI253">
            <v>225.06962965874209</v>
          </cell>
          <cell r="AJ253">
            <v>497.62725029805682</v>
          </cell>
          <cell r="AK253">
            <v>484.50727263566739</v>
          </cell>
          <cell r="AL253">
            <v>485.68373469051841</v>
          </cell>
          <cell r="AM253">
            <v>475.77009112622193</v>
          </cell>
          <cell r="AN253">
            <v>608.7455831203074</v>
          </cell>
          <cell r="AO253">
            <v>667.81009251083458</v>
          </cell>
          <cell r="AP253">
            <v>848.00061447261851</v>
          </cell>
          <cell r="AQ253">
            <v>773.06555967333554</v>
          </cell>
          <cell r="AR253">
            <v>926.46786837104241</v>
          </cell>
          <cell r="AS253">
            <v>940.58827091822491</v>
          </cell>
          <cell r="AT253">
            <v>1172.6364453054077</v>
          </cell>
          <cell r="AU253">
            <v>1168.232923086865</v>
          </cell>
        </row>
        <row r="254">
          <cell r="AG254">
            <v>1252</v>
          </cell>
          <cell r="AH254">
            <v>15822.54625251873</v>
          </cell>
          <cell r="AI254">
            <v>16449.134822465756</v>
          </cell>
          <cell r="AJ254">
            <v>17106.616068929761</v>
          </cell>
          <cell r="AK254">
            <v>16836.287100766443</v>
          </cell>
          <cell r="AL254">
            <v>17997.660083947532</v>
          </cell>
          <cell r="AM254">
            <v>17124.167869114615</v>
          </cell>
          <cell r="AN254">
            <v>16088.243013186706</v>
          </cell>
          <cell r="AO254">
            <v>13953.485053608827</v>
          </cell>
          <cell r="AP254">
            <v>15836.181456230073</v>
          </cell>
          <cell r="AQ254">
            <v>15955.335161531539</v>
          </cell>
          <cell r="AR254">
            <v>17745.324535924283</v>
          </cell>
          <cell r="AS254">
            <v>15130.283479949025</v>
          </cell>
          <cell r="AT254">
            <v>16938.439632844886</v>
          </cell>
          <cell r="AU254">
            <v>17107.727963432866</v>
          </cell>
        </row>
        <row r="255">
          <cell r="AG255">
            <v>1253</v>
          </cell>
          <cell r="AH255">
            <v>6163.8900110298409</v>
          </cell>
          <cell r="AI255">
            <v>6782.9998091146063</v>
          </cell>
          <cell r="AJ255">
            <v>7000.1054555369064</v>
          </cell>
          <cell r="AK255">
            <v>8005.7382206772863</v>
          </cell>
          <cell r="AL255">
            <v>7001.2001769347671</v>
          </cell>
          <cell r="AM255">
            <v>7259.9909880393043</v>
          </cell>
          <cell r="AN255">
            <v>7127.3025870339852</v>
          </cell>
          <cell r="AO255">
            <v>7278.9691782200125</v>
          </cell>
          <cell r="AP255">
            <v>6885.0840415044977</v>
          </cell>
          <cell r="AQ255">
            <v>6850.0636766027828</v>
          </cell>
          <cell r="AR255">
            <v>8109.880095970645</v>
          </cell>
          <cell r="AS255">
            <v>6490.1551664205617</v>
          </cell>
          <cell r="AT255">
            <v>7500.82150363034</v>
          </cell>
          <cell r="AU255">
            <v>7735.1408770800572</v>
          </cell>
        </row>
        <row r="256">
          <cell r="AG256">
            <v>1254</v>
          </cell>
          <cell r="AH256">
            <v>16925.592912518419</v>
          </cell>
          <cell r="AI256">
            <v>17498.446452937536</v>
          </cell>
          <cell r="AJ256">
            <v>20056.027481349454</v>
          </cell>
          <cell r="AK256">
            <v>20156.244870333747</v>
          </cell>
          <cell r="AL256">
            <v>17172.304464795841</v>
          </cell>
          <cell r="AM256">
            <v>20867.384672578501</v>
          </cell>
          <cell r="AN256">
            <v>18950.922992952164</v>
          </cell>
          <cell r="AO256">
            <v>17232.10675754779</v>
          </cell>
          <cell r="AP256">
            <v>19487.825324942507</v>
          </cell>
          <cell r="AQ256">
            <v>19792.32747602903</v>
          </cell>
          <cell r="AR256">
            <v>23577.822358248999</v>
          </cell>
          <cell r="AS256">
            <v>19103.408809034343</v>
          </cell>
          <cell r="AT256">
            <v>21169.794152259794</v>
          </cell>
          <cell r="AU256">
            <v>21788.777225569473</v>
          </cell>
        </row>
        <row r="257">
          <cell r="AG257">
            <v>1255</v>
          </cell>
          <cell r="AH257">
            <v>20413.641607447684</v>
          </cell>
          <cell r="AI257">
            <v>21107.078698414949</v>
          </cell>
          <cell r="AJ257">
            <v>22103.340099602399</v>
          </cell>
          <cell r="AK257">
            <v>21732.256096955844</v>
          </cell>
          <cell r="AL257">
            <v>20871.011618181066</v>
          </cell>
          <cell r="AM257">
            <v>23252.425349977166</v>
          </cell>
          <cell r="AN257">
            <v>20693.086618436566</v>
          </cell>
          <cell r="AO257">
            <v>18415.646262416307</v>
          </cell>
          <cell r="AP257">
            <v>21913.996664609364</v>
          </cell>
          <cell r="AQ257">
            <v>21224.385009693924</v>
          </cell>
          <cell r="AR257">
            <v>24759.099062507063</v>
          </cell>
          <cell r="AS257">
            <v>20172.981379482186</v>
          </cell>
          <cell r="AT257">
            <v>22063.383509813786</v>
          </cell>
          <cell r="AU257">
            <v>23430.479106000013</v>
          </cell>
        </row>
        <row r="258">
          <cell r="AG258">
            <v>1256</v>
          </cell>
          <cell r="AH258">
            <v>20890.994518059633</v>
          </cell>
          <cell r="AI258">
            <v>21529.121840041258</v>
          </cell>
          <cell r="AJ258">
            <v>21994.67121382714</v>
          </cell>
          <cell r="AK258">
            <v>21684.538252922957</v>
          </cell>
          <cell r="AL258">
            <v>24397.378908228173</v>
          </cell>
          <cell r="AM258">
            <v>22003.408786891472</v>
          </cell>
          <cell r="AN258">
            <v>20414.723042531015</v>
          </cell>
          <cell r="AO258">
            <v>19414.379899077976</v>
          </cell>
          <cell r="AP258">
            <v>20510.874425988797</v>
          </cell>
          <cell r="AQ258">
            <v>19730.412072768559</v>
          </cell>
          <cell r="AR258">
            <v>25406.006239645219</v>
          </cell>
          <cell r="AS258">
            <v>23788.312333982478</v>
          </cell>
          <cell r="AT258">
            <v>23006.533496196309</v>
          </cell>
          <cell r="AU258">
            <v>24906.053404397397</v>
          </cell>
        </row>
        <row r="259">
          <cell r="AG259">
            <v>1257</v>
          </cell>
          <cell r="AH259">
            <v>31299.343663683077</v>
          </cell>
          <cell r="AI259">
            <v>31706.480192956777</v>
          </cell>
          <cell r="AJ259">
            <v>32115.858240754849</v>
          </cell>
          <cell r="AK259">
            <v>32149.042482622848</v>
          </cell>
          <cell r="AL259">
            <v>33630.683010300323</v>
          </cell>
          <cell r="AM259">
            <v>34549.145403618691</v>
          </cell>
          <cell r="AN259">
            <v>33261.809877665029</v>
          </cell>
          <cell r="AO259">
            <v>32158.886251353517</v>
          </cell>
          <cell r="AP259">
            <v>33654.036086377746</v>
          </cell>
          <cell r="AQ259">
            <v>33908.385357735278</v>
          </cell>
          <cell r="AR259">
            <v>38758.568518177155</v>
          </cell>
          <cell r="AS259">
            <v>34962.623997810573</v>
          </cell>
          <cell r="AT259">
            <v>34159.129457793933</v>
          </cell>
          <cell r="AU259">
            <v>36306.049794006372</v>
          </cell>
        </row>
        <row r="260">
          <cell r="AG260">
            <v>1258</v>
          </cell>
          <cell r="AH260">
            <v>65.33647010655082</v>
          </cell>
          <cell r="AI260">
            <v>66.133023495794944</v>
          </cell>
          <cell r="AJ260">
            <v>1255.1849467287002</v>
          </cell>
          <cell r="AK260">
            <v>4291.2601852420639</v>
          </cell>
          <cell r="AL260">
            <v>4887.0905380508812</v>
          </cell>
          <cell r="AM260">
            <v>5499.4890011902435</v>
          </cell>
          <cell r="AN260">
            <v>5603.4874622946527</v>
          </cell>
          <cell r="AO260">
            <v>5428.5707064670514</v>
          </cell>
          <cell r="AP260">
            <v>6320.3212708498977</v>
          </cell>
          <cell r="AQ260">
            <v>6536.6971145527004</v>
          </cell>
          <cell r="AR260">
            <v>6646.3402778907948</v>
          </cell>
          <cell r="AS260">
            <v>5329.9319668464314</v>
          </cell>
          <cell r="AT260">
            <v>5891.7328971748366</v>
          </cell>
          <cell r="AU260">
            <v>6075.7856919695014</v>
          </cell>
        </row>
        <row r="261">
          <cell r="AG261">
            <v>1259</v>
          </cell>
          <cell r="AH261">
            <v>21733.464195726647</v>
          </cell>
          <cell r="AI261">
            <v>24304.107733854431</v>
          </cell>
          <cell r="AJ261">
            <v>27257.880901837787</v>
          </cell>
          <cell r="AK261">
            <v>32042.94086384679</v>
          </cell>
          <cell r="AL261">
            <v>32600.872791464659</v>
          </cell>
          <cell r="AM261">
            <v>34502.003008212363</v>
          </cell>
          <cell r="AN261">
            <v>35922.786767404483</v>
          </cell>
          <cell r="AO261">
            <v>31859.224116630179</v>
          </cell>
          <cell r="AP261">
            <v>37023.009629889013</v>
          </cell>
          <cell r="AQ261">
            <v>35887.905150747625</v>
          </cell>
          <cell r="AR261">
            <v>35533.193435466877</v>
          </cell>
          <cell r="AS261">
            <v>29119.527686178775</v>
          </cell>
          <cell r="AT261">
            <v>29583.177694021429</v>
          </cell>
          <cell r="AU261">
            <v>30507.331356198265</v>
          </cell>
        </row>
        <row r="262">
          <cell r="AG262">
            <v>1260</v>
          </cell>
          <cell r="AH262">
            <v>13354.277289239248</v>
          </cell>
          <cell r="AI262">
            <v>13806.556753728582</v>
          </cell>
          <cell r="AJ262">
            <v>14161.038518535166</v>
          </cell>
          <cell r="AK262">
            <v>14331.752883253617</v>
          </cell>
          <cell r="AL262">
            <v>15282.363932271715</v>
          </cell>
          <cell r="AM262">
            <v>15281.297954635224</v>
          </cell>
          <cell r="AN262">
            <v>15357.481963143329</v>
          </cell>
          <cell r="AO262">
            <v>14885.589433021056</v>
          </cell>
          <cell r="AP262">
            <v>15230.104500079293</v>
          </cell>
          <cell r="AQ262">
            <v>15061.34550182802</v>
          </cell>
          <cell r="AR262">
            <v>16522.234201115149</v>
          </cell>
          <cell r="AS262">
            <v>15811.207498632863</v>
          </cell>
          <cell r="AT262">
            <v>15255.51552568853</v>
          </cell>
          <cell r="AU262">
            <v>16284.325306257491</v>
          </cell>
        </row>
        <row r="263">
          <cell r="AG263">
            <v>1261</v>
          </cell>
          <cell r="AH263">
            <v>1677.4002964660738</v>
          </cell>
          <cell r="AI263">
            <v>1743.2235312427492</v>
          </cell>
          <cell r="AJ263">
            <v>1850.0764878156001</v>
          </cell>
          <cell r="AK263">
            <v>1854.0738168117498</v>
          </cell>
          <cell r="AL263">
            <v>2021.6056395391583</v>
          </cell>
          <cell r="AM263">
            <v>2022.9428211041225</v>
          </cell>
          <cell r="AN263">
            <v>1883.4491617485119</v>
          </cell>
          <cell r="AO263">
            <v>1694.311718434848</v>
          </cell>
          <cell r="AP263">
            <v>1945.4622478701356</v>
          </cell>
          <cell r="AQ263">
            <v>2083.5855470401857</v>
          </cell>
          <cell r="AR263">
            <v>2376.7934987609683</v>
          </cell>
          <cell r="AS263">
            <v>2179.0490085306874</v>
          </cell>
          <cell r="AT263">
            <v>2107.5823983978912</v>
          </cell>
          <cell r="AU263">
            <v>2228.0241599286874</v>
          </cell>
        </row>
        <row r="264">
          <cell r="AG264">
            <v>1262</v>
          </cell>
          <cell r="AH264">
            <v>4748.7203350046302</v>
          </cell>
          <cell r="AI264">
            <v>5198.3174727060532</v>
          </cell>
          <cell r="AJ264">
            <v>5608.5219627476727</v>
          </cell>
          <cell r="AK264">
            <v>6097.1841609026378</v>
          </cell>
          <cell r="AL264">
            <v>7203.0821737071237</v>
          </cell>
          <cell r="AM264">
            <v>7841.1209626417567</v>
          </cell>
          <cell r="AN264">
            <v>6677.3581170578072</v>
          </cell>
          <cell r="AO264">
            <v>5900.135903732481</v>
          </cell>
          <cell r="AP264">
            <v>6398.328546204687</v>
          </cell>
          <cell r="AQ264">
            <v>7456.5427897787995</v>
          </cell>
          <cell r="AR264">
            <v>9394.0840441774853</v>
          </cell>
          <cell r="AS264">
            <v>7144.8910637757626</v>
          </cell>
          <cell r="AT264">
            <v>7256.7595003073211</v>
          </cell>
          <cell r="AU264">
            <v>7157.481836339749</v>
          </cell>
        </row>
        <row r="265">
          <cell r="AG265">
            <v>1263</v>
          </cell>
          <cell r="AH265">
            <v>4473.4513963205109</v>
          </cell>
          <cell r="AI265">
            <v>4729.8422958538677</v>
          </cell>
          <cell r="AJ265">
            <v>4818.0795226616419</v>
          </cell>
          <cell r="AK265">
            <v>5350.271051329355</v>
          </cell>
          <cell r="AL265">
            <v>5770.3960663921116</v>
          </cell>
          <cell r="AM265">
            <v>6038.8679939305994</v>
          </cell>
          <cell r="AN265">
            <v>6657.8906974855599</v>
          </cell>
          <cell r="AO265">
            <v>7177.0415808447351</v>
          </cell>
          <cell r="AP265">
            <v>7962.2303353391671</v>
          </cell>
          <cell r="AQ265">
            <v>8206.0017558717846</v>
          </cell>
          <cell r="AR265">
            <v>5258.2528638345875</v>
          </cell>
          <cell r="AS265">
            <v>4810.9939074585036</v>
          </cell>
          <cell r="AT265">
            <v>4636.7062560438826</v>
          </cell>
          <cell r="AU265">
            <v>4959.8252239091489</v>
          </cell>
        </row>
        <row r="266">
          <cell r="AG266">
            <v>1264</v>
          </cell>
          <cell r="AH266">
            <v>1787.8757947974859</v>
          </cell>
          <cell r="AI266">
            <v>1907.3775320250058</v>
          </cell>
          <cell r="AJ266">
            <v>1875.1000940011795</v>
          </cell>
          <cell r="AK266">
            <v>1986.4292192460268</v>
          </cell>
          <cell r="AL266">
            <v>2132.4482575473257</v>
          </cell>
          <cell r="AM266">
            <v>2115.6442721279927</v>
          </cell>
          <cell r="AN266">
            <v>1836.244061077068</v>
          </cell>
          <cell r="AO266">
            <v>1735.0552432219408</v>
          </cell>
          <cell r="AP266">
            <v>1931.0089541081418</v>
          </cell>
          <cell r="AQ266">
            <v>1880.453125491505</v>
          </cell>
          <cell r="AR266">
            <v>1924.4995536224651</v>
          </cell>
          <cell r="AS266">
            <v>2019.8999437912601</v>
          </cell>
          <cell r="AT266">
            <v>2171.8729774552562</v>
          </cell>
          <cell r="AU266">
            <v>2062.2914876592827</v>
          </cell>
        </row>
        <row r="267">
          <cell r="AG267">
            <v>1265</v>
          </cell>
          <cell r="AH267">
            <v>218012.61453429892</v>
          </cell>
          <cell r="AI267">
            <v>207424.51137489668</v>
          </cell>
          <cell r="AJ267">
            <v>216228.27692340573</v>
          </cell>
          <cell r="AK267">
            <v>234622.69840641384</v>
          </cell>
          <cell r="AL267">
            <v>252176.92350454701</v>
          </cell>
          <cell r="AM267">
            <v>252070.00471161128</v>
          </cell>
          <cell r="AN267">
            <v>244006.9794914372</v>
          </cell>
          <cell r="AO267">
            <v>229275.3519973314</v>
          </cell>
          <cell r="AP267">
            <v>238317.04487383028</v>
          </cell>
          <cell r="AQ267">
            <v>221577.66197331794</v>
          </cell>
          <cell r="AR267">
            <v>227511.52895996935</v>
          </cell>
          <cell r="AS267">
            <v>191528.90044408647</v>
          </cell>
          <cell r="AT267">
            <v>182478.30885674877</v>
          </cell>
          <cell r="AU267">
            <v>198760.17786558426</v>
          </cell>
        </row>
        <row r="268">
          <cell r="AG268">
            <v>1266</v>
          </cell>
          <cell r="AH268">
            <v>3007.0010115423202</v>
          </cell>
          <cell r="AI268">
            <v>3075.5225456794974</v>
          </cell>
          <cell r="AJ268">
            <v>3372.7490385449159</v>
          </cell>
          <cell r="AK268">
            <v>3608.1277559848691</v>
          </cell>
          <cell r="AL268">
            <v>3879.358803856805</v>
          </cell>
          <cell r="AM268">
            <v>3839.5163536975265</v>
          </cell>
          <cell r="AN268">
            <v>4305.0839460166499</v>
          </cell>
          <cell r="AO268">
            <v>4365.793314397989</v>
          </cell>
          <cell r="AP268">
            <v>4750.1832965284884</v>
          </cell>
          <cell r="AQ268">
            <v>5151.1213603895776</v>
          </cell>
          <cell r="AR268">
            <v>5883.4394578006059</v>
          </cell>
          <cell r="AS268">
            <v>5310.4337149888779</v>
          </cell>
          <cell r="AT268">
            <v>5083.1442487779905</v>
          </cell>
          <cell r="AU268">
            <v>5454.3573879569294</v>
          </cell>
        </row>
        <row r="269">
          <cell r="AG269">
            <v>1267</v>
          </cell>
          <cell r="AH269">
            <v>0</v>
          </cell>
          <cell r="AI269">
            <v>0</v>
          </cell>
          <cell r="AJ269">
            <v>0</v>
          </cell>
          <cell r="AK269">
            <v>172.56015392076904</v>
          </cell>
          <cell r="AL269">
            <v>587.92598409922925</v>
          </cell>
          <cell r="AM269">
            <v>867.79234449645014</v>
          </cell>
          <cell r="AN269">
            <v>906.76837448053959</v>
          </cell>
          <cell r="AO269">
            <v>1093.9236418400344</v>
          </cell>
          <cell r="AP269">
            <v>1382.4385656989994</v>
          </cell>
          <cell r="AQ269">
            <v>1714.6235919692797</v>
          </cell>
          <cell r="AR269">
            <v>2004.8114165932275</v>
          </cell>
          <cell r="AS269">
            <v>1545.3912955482112</v>
          </cell>
          <cell r="AT269">
            <v>1779.4976487396132</v>
          </cell>
          <cell r="AU269">
            <v>1689.7133908840747</v>
          </cell>
        </row>
        <row r="270">
          <cell r="AG270">
            <v>1268</v>
          </cell>
          <cell r="AH270">
            <v>1163.3184498414387</v>
          </cell>
          <cell r="AI270">
            <v>1172.0879373601001</v>
          </cell>
          <cell r="AJ270">
            <v>1160.6072335919118</v>
          </cell>
          <cell r="AK270">
            <v>1293.1955146643634</v>
          </cell>
          <cell r="AL270">
            <v>1313.960134103535</v>
          </cell>
          <cell r="AM270">
            <v>1467.0482686057524</v>
          </cell>
          <cell r="AN270">
            <v>1251.8442777623031</v>
          </cell>
          <cell r="AO270">
            <v>1219.9610184373955</v>
          </cell>
          <cell r="AP270">
            <v>1225.9889314568968</v>
          </cell>
          <cell r="AQ270">
            <v>1225.7560198547135</v>
          </cell>
          <cell r="AR270">
            <v>1445.8673262736249</v>
          </cell>
          <cell r="AS270">
            <v>1284.0243001200063</v>
          </cell>
          <cell r="AT270">
            <v>1322.0645281460738</v>
          </cell>
          <cell r="AU270">
            <v>1255.3599822980916</v>
          </cell>
        </row>
        <row r="271">
          <cell r="AG271">
            <v>1269</v>
          </cell>
          <cell r="AH271">
            <v>27787.60266194147</v>
          </cell>
          <cell r="AI271">
            <v>28688.964943405135</v>
          </cell>
          <cell r="AJ271">
            <v>29539.515206202886</v>
          </cell>
          <cell r="AK271">
            <v>29255.508961247666</v>
          </cell>
          <cell r="AL271">
            <v>32561.839748353923</v>
          </cell>
          <cell r="AM271">
            <v>32167.055826806973</v>
          </cell>
          <cell r="AN271">
            <v>29038.018708541073</v>
          </cell>
          <cell r="AO271">
            <v>26912.869317918125</v>
          </cell>
          <cell r="AP271">
            <v>32115.729385737279</v>
          </cell>
          <cell r="AQ271">
            <v>29586.202009025925</v>
          </cell>
          <cell r="AR271">
            <v>35174.636353288137</v>
          </cell>
          <cell r="AS271">
            <v>28238.225572813586</v>
          </cell>
          <cell r="AT271">
            <v>31383.669468966531</v>
          </cell>
          <cell r="AU271">
            <v>32558.84798670726</v>
          </cell>
        </row>
        <row r="272">
          <cell r="AG272">
            <v>1270</v>
          </cell>
          <cell r="AH272">
            <v>22234.012331011691</v>
          </cell>
          <cell r="AI272">
            <v>22945.987851379301</v>
          </cell>
          <cell r="AJ272">
            <v>23899.506479111282</v>
          </cell>
          <cell r="AK272">
            <v>23842.850844841982</v>
          </cell>
          <cell r="AL272">
            <v>26356.687833885131</v>
          </cell>
          <cell r="AM272">
            <v>26288.170211805042</v>
          </cell>
          <cell r="AN272">
            <v>22633.803897168847</v>
          </cell>
          <cell r="AO272">
            <v>20887.2619147976</v>
          </cell>
          <cell r="AP272">
            <v>23198.492076729483</v>
          </cell>
          <cell r="AQ272">
            <v>21781.570688981294</v>
          </cell>
          <cell r="AR272">
            <v>27656.106412133802</v>
          </cell>
          <cell r="AS272">
            <v>23349.171047052998</v>
          </cell>
          <cell r="AT272">
            <v>26679.260170005971</v>
          </cell>
          <cell r="AU272">
            <v>28843.481918339181</v>
          </cell>
        </row>
        <row r="273">
          <cell r="AG273">
            <v>1271</v>
          </cell>
          <cell r="AH273">
            <v>3062.3702275921141</v>
          </cell>
          <cell r="AI273">
            <v>3069.3037776090855</v>
          </cell>
          <cell r="AJ273">
            <v>3313.8175007829027</v>
          </cell>
          <cell r="AK273">
            <v>3154.6013135477538</v>
          </cell>
          <cell r="AL273">
            <v>3126.8325757664616</v>
          </cell>
          <cell r="AM273">
            <v>2977.7102507576019</v>
          </cell>
          <cell r="AN273">
            <v>2845.5715444858974</v>
          </cell>
          <cell r="AO273">
            <v>2771.735507304822</v>
          </cell>
          <cell r="AP273">
            <v>3187.4744198875155</v>
          </cell>
          <cell r="AQ273">
            <v>3158.6249576677305</v>
          </cell>
          <cell r="AR273">
            <v>3637.2260663255665</v>
          </cell>
          <cell r="AS273">
            <v>3106.955479587356</v>
          </cell>
          <cell r="AT273">
            <v>3704.3891361667902</v>
          </cell>
          <cell r="AU273">
            <v>3517.4847985103584</v>
          </cell>
        </row>
        <row r="274">
          <cell r="AG274">
            <v>1272</v>
          </cell>
          <cell r="AH274">
            <v>5442769.5876875231</v>
          </cell>
          <cell r="AI274">
            <v>5093907.6026780931</v>
          </cell>
          <cell r="AJ274">
            <v>5376526.7892513126</v>
          </cell>
          <cell r="AK274">
            <v>5331144.2110497961</v>
          </cell>
          <cell r="AL274">
            <v>5432719.417807756</v>
          </cell>
          <cell r="AM274">
            <v>5599765.8347415403</v>
          </cell>
          <cell r="AN274">
            <v>5563333.5642335936</v>
          </cell>
          <cell r="AO274">
            <v>5207918.7555920398</v>
          </cell>
          <cell r="AP274">
            <v>5122590.8950305907</v>
          </cell>
          <cell r="AQ274">
            <v>5044598.199816185</v>
          </cell>
          <cell r="AR274">
            <v>5727871.1334324144</v>
          </cell>
          <cell r="AS274">
            <v>4945983.8214907749</v>
          </cell>
          <cell r="AT274">
            <v>4699186.3039432382</v>
          </cell>
          <cell r="AU274">
            <v>4907652.6051475443</v>
          </cell>
        </row>
        <row r="275">
          <cell r="AG275">
            <v>1273</v>
          </cell>
          <cell r="AH275">
            <v>8446.0671215687998</v>
          </cell>
          <cell r="AI275">
            <v>8881.072989737213</v>
          </cell>
          <cell r="AJ275">
            <v>9101.1016493686966</v>
          </cell>
          <cell r="AK275">
            <v>9352.329162032298</v>
          </cell>
          <cell r="AL275">
            <v>9703.9452790357118</v>
          </cell>
          <cell r="AM275">
            <v>10613.562240413705</v>
          </cell>
          <cell r="AN275">
            <v>10149.946849758986</v>
          </cell>
          <cell r="AO275">
            <v>9824.8918847221448</v>
          </cell>
          <cell r="AP275">
            <v>8907.1966445834078</v>
          </cell>
          <cell r="AQ275">
            <v>8882.9646442328194</v>
          </cell>
          <cell r="AR275">
            <v>10145.826711055108</v>
          </cell>
          <cell r="AS275">
            <v>9117.2658661140267</v>
          </cell>
          <cell r="AT275">
            <v>8818.2454757603573</v>
          </cell>
          <cell r="AU275">
            <v>9322.1807048260907</v>
          </cell>
        </row>
        <row r="276">
          <cell r="AG276">
            <v>1274</v>
          </cell>
          <cell r="AH276">
            <v>2288.239929039652</v>
          </cell>
          <cell r="AI276">
            <v>2508.3745314808821</v>
          </cell>
          <cell r="AJ276">
            <v>2446.7329618566937</v>
          </cell>
          <cell r="AK276">
            <v>2519.0179327197675</v>
          </cell>
          <cell r="AL276">
            <v>2472.2098858309696</v>
          </cell>
          <cell r="AM276">
            <v>2609.618675062376</v>
          </cell>
          <cell r="AN276">
            <v>2349.1746534541257</v>
          </cell>
          <cell r="AO276">
            <v>2563.6800652650882</v>
          </cell>
          <cell r="AP276">
            <v>3053.744452301969</v>
          </cell>
          <cell r="AQ276">
            <v>3184.6726503344439</v>
          </cell>
          <cell r="AR276">
            <v>3707.602278586905</v>
          </cell>
          <cell r="AS276">
            <v>4548.656606392793</v>
          </cell>
          <cell r="AT276">
            <v>4612.2440700105453</v>
          </cell>
          <cell r="AU276">
            <v>4410.0629886608367</v>
          </cell>
        </row>
        <row r="277">
          <cell r="AG277">
            <v>1275</v>
          </cell>
          <cell r="AH277">
            <v>23884.783596732064</v>
          </cell>
          <cell r="AI277">
            <v>25774.363996623579</v>
          </cell>
          <cell r="AJ277">
            <v>26431.895638231672</v>
          </cell>
          <cell r="AK277">
            <v>25984.062795092013</v>
          </cell>
          <cell r="AL277">
            <v>28642.960203773808</v>
          </cell>
          <cell r="AM277">
            <v>29212.105429769897</v>
          </cell>
          <cell r="AN277">
            <v>27099.823349808623</v>
          </cell>
          <cell r="AO277">
            <v>23722.641344270054</v>
          </cell>
          <cell r="AP277">
            <v>26784.954664950943</v>
          </cell>
          <cell r="AQ277">
            <v>25485.231237463639</v>
          </cell>
          <cell r="AR277">
            <v>29373.715668617842</v>
          </cell>
          <cell r="AS277">
            <v>24588.047635201488</v>
          </cell>
          <cell r="AT277">
            <v>27179.748265216927</v>
          </cell>
          <cell r="AU277">
            <v>28028.820807597011</v>
          </cell>
        </row>
        <row r="278">
          <cell r="AG278">
            <v>1276</v>
          </cell>
          <cell r="AH278">
            <v>9389.5901944681736</v>
          </cell>
          <cell r="AI278">
            <v>10011.177144842868</v>
          </cell>
          <cell r="AJ278">
            <v>10574.224277360463</v>
          </cell>
          <cell r="AK278">
            <v>10422.297765829639</v>
          </cell>
          <cell r="AL278">
            <v>10841.510565054665</v>
          </cell>
          <cell r="AM278">
            <v>10213.201801942652</v>
          </cell>
          <cell r="AN278">
            <v>10106.753948579437</v>
          </cell>
          <cell r="AO278">
            <v>8989.0843745044076</v>
          </cell>
          <cell r="AP278">
            <v>10528.868465307251</v>
          </cell>
          <cell r="AQ278">
            <v>10404.489776286737</v>
          </cell>
          <cell r="AR278">
            <v>12034.756430457901</v>
          </cell>
          <cell r="AS278">
            <v>10310.149702248313</v>
          </cell>
          <cell r="AT278">
            <v>10573.132232421103</v>
          </cell>
          <cell r="AU278">
            <v>11090.491001584624</v>
          </cell>
        </row>
        <row r="279">
          <cell r="AG279">
            <v>1277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80">
          <cell r="AG280">
            <v>1278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1">
          <cell r="AG281">
            <v>1279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2">
          <cell r="AG282">
            <v>1280</v>
          </cell>
          <cell r="AH282">
            <v>59781.753284757127</v>
          </cell>
          <cell r="AI282">
            <v>62537.492697723908</v>
          </cell>
          <cell r="AJ282">
            <v>64564.055530238249</v>
          </cell>
          <cell r="AK282">
            <v>63838.144234165273</v>
          </cell>
          <cell r="AL282">
            <v>67350.928924765205</v>
          </cell>
          <cell r="AM282">
            <v>59256.799996223635</v>
          </cell>
          <cell r="AN282">
            <v>61343.8300156525</v>
          </cell>
          <cell r="AO282">
            <v>56532.46915195122</v>
          </cell>
          <cell r="AP282">
            <v>59709.028308858607</v>
          </cell>
          <cell r="AQ282">
            <v>58441.747501498627</v>
          </cell>
          <cell r="AR282">
            <v>66446.875208466692</v>
          </cell>
          <cell r="AS282">
            <v>58086.942224781684</v>
          </cell>
          <cell r="AT282">
            <v>63535.390243829388</v>
          </cell>
          <cell r="AU282">
            <v>66626.797436116409</v>
          </cell>
        </row>
        <row r="283">
          <cell r="AG283">
            <v>1281</v>
          </cell>
          <cell r="AH283">
            <v>714.12781082714116</v>
          </cell>
          <cell r="AI283">
            <v>849.46146114363785</v>
          </cell>
          <cell r="AJ283">
            <v>819.40988707681652</v>
          </cell>
          <cell r="AK283">
            <v>976.48095496865153</v>
          </cell>
          <cell r="AL283">
            <v>1262.0101856618894</v>
          </cell>
          <cell r="AM283">
            <v>1434.6733987643561</v>
          </cell>
          <cell r="AN283">
            <v>1543.0843658701779</v>
          </cell>
          <cell r="AO283">
            <v>1207.092799445616</v>
          </cell>
          <cell r="AP283">
            <v>1466.9403718649196</v>
          </cell>
          <cell r="AQ283">
            <v>1515.6883439507842</v>
          </cell>
          <cell r="AR283">
            <v>1609.2809730707186</v>
          </cell>
          <cell r="AS283">
            <v>1377.6819800807032</v>
          </cell>
          <cell r="AT283">
            <v>1577.5221735690166</v>
          </cell>
          <cell r="AU283">
            <v>1588.1149459100218</v>
          </cell>
        </row>
        <row r="284">
          <cell r="AG284">
            <v>1282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5">
          <cell r="AG285">
            <v>1283</v>
          </cell>
          <cell r="AH285">
            <v>6201.4188589461737</v>
          </cell>
          <cell r="AI285">
            <v>6406.0154176241931</v>
          </cell>
          <cell r="AJ285">
            <v>6579.6806481376889</v>
          </cell>
          <cell r="AK285">
            <v>6541.0049705217489</v>
          </cell>
          <cell r="AL285">
            <v>6952.7317135837975</v>
          </cell>
          <cell r="AM285">
            <v>6863.0282952163134</v>
          </cell>
          <cell r="AN285">
            <v>6485.0110741697763</v>
          </cell>
          <cell r="AO285">
            <v>5933.9361537586874</v>
          </cell>
          <cell r="AP285">
            <v>6471.3665087342988</v>
          </cell>
          <cell r="AQ285">
            <v>6218.3625636298621</v>
          </cell>
          <cell r="AR285">
            <v>6929.8943868847982</v>
          </cell>
          <cell r="AS285">
            <v>5894.7856512955814</v>
          </cell>
          <cell r="AT285">
            <v>6337.09819231662</v>
          </cell>
          <cell r="AU285">
            <v>6353.9845503990337</v>
          </cell>
        </row>
        <row r="286">
          <cell r="AG286">
            <v>1284</v>
          </cell>
          <cell r="AH286">
            <v>20593.687583131818</v>
          </cell>
          <cell r="AI286">
            <v>21189.887318671394</v>
          </cell>
          <cell r="AJ286">
            <v>21884.816007562811</v>
          </cell>
          <cell r="AK286">
            <v>21523.130691395014</v>
          </cell>
          <cell r="AL286">
            <v>21248.475081340632</v>
          </cell>
          <cell r="AM286">
            <v>22897.124376340395</v>
          </cell>
          <cell r="AN286">
            <v>19856.036830389567</v>
          </cell>
          <cell r="AO286">
            <v>18003.633877233213</v>
          </cell>
          <cell r="AP286">
            <v>19464.23948731352</v>
          </cell>
          <cell r="AQ286">
            <v>19313.055417261174</v>
          </cell>
          <cell r="AR286">
            <v>22997.62212410272</v>
          </cell>
          <cell r="AS286">
            <v>20376.653016585587</v>
          </cell>
          <cell r="AT286">
            <v>21683.389406754097</v>
          </cell>
          <cell r="AU286">
            <v>22134.040263378804</v>
          </cell>
        </row>
        <row r="287">
          <cell r="AG287">
            <v>1285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</row>
        <row r="288">
          <cell r="AG288">
            <v>1286</v>
          </cell>
          <cell r="AH288">
            <v>3729.4068690571653</v>
          </cell>
          <cell r="AI288">
            <v>3780.4002466495995</v>
          </cell>
          <cell r="AJ288">
            <v>3832.7314434899686</v>
          </cell>
          <cell r="AK288">
            <v>3788.7739390986985</v>
          </cell>
          <cell r="AL288">
            <v>3852.6100969550234</v>
          </cell>
          <cell r="AM288">
            <v>3712.5064683101614</v>
          </cell>
          <cell r="AN288">
            <v>3627.7421771387594</v>
          </cell>
          <cell r="AO288">
            <v>3154.7720871494921</v>
          </cell>
          <cell r="AP288">
            <v>3688.3564488503603</v>
          </cell>
          <cell r="AQ288">
            <v>3789.4661916673776</v>
          </cell>
          <cell r="AR288">
            <v>4784.4755213239032</v>
          </cell>
          <cell r="AS288">
            <v>4382.187243969659</v>
          </cell>
          <cell r="AT288">
            <v>3863.8162236226462</v>
          </cell>
          <cell r="AU288">
            <v>4481.2761650207103</v>
          </cell>
        </row>
        <row r="289">
          <cell r="AG289">
            <v>1287</v>
          </cell>
          <cell r="AH289">
            <v>11478.277562436739</v>
          </cell>
          <cell r="AI289">
            <v>11781.174008184647</v>
          </cell>
          <cell r="AJ289">
            <v>12141.42115759672</v>
          </cell>
          <cell r="AK289">
            <v>11914.867316808803</v>
          </cell>
          <cell r="AL289">
            <v>12350.913704924029</v>
          </cell>
          <cell r="AM289">
            <v>12582.480123339896</v>
          </cell>
          <cell r="AN289">
            <v>11426.904502848814</v>
          </cell>
          <cell r="AO289">
            <v>10687.231776802371</v>
          </cell>
          <cell r="AP289">
            <v>11956.963502993156</v>
          </cell>
          <cell r="AQ289">
            <v>11924.734379143752</v>
          </cell>
          <cell r="AR289">
            <v>17298.587871563261</v>
          </cell>
          <cell r="AS289">
            <v>14312.511966365606</v>
          </cell>
          <cell r="AT289">
            <v>15958.633249255052</v>
          </cell>
          <cell r="AU289">
            <v>17910.699019215743</v>
          </cell>
        </row>
        <row r="290">
          <cell r="AG290">
            <v>1288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</row>
        <row r="291">
          <cell r="AG291">
            <v>1289</v>
          </cell>
          <cell r="AH291">
            <v>2909.0134200682205</v>
          </cell>
          <cell r="AI291">
            <v>3046.8669937731415</v>
          </cell>
          <cell r="AJ291">
            <v>3100.5498694469179</v>
          </cell>
          <cell r="AK291">
            <v>3063.331166401349</v>
          </cell>
          <cell r="AL291">
            <v>3092.2273269065226</v>
          </cell>
          <cell r="AM291">
            <v>3219.4450708987347</v>
          </cell>
          <cell r="AN291">
            <v>2837.6761715488474</v>
          </cell>
          <cell r="AO291">
            <v>2420.3373384995298</v>
          </cell>
          <cell r="AP291">
            <v>2854.5776079251514</v>
          </cell>
          <cell r="AQ291">
            <v>2603.3117414756384</v>
          </cell>
          <cell r="AR291">
            <v>3024.7671297798088</v>
          </cell>
          <cell r="AS291">
            <v>2763.4661942956591</v>
          </cell>
          <cell r="AT291">
            <v>3054.7490640477426</v>
          </cell>
          <cell r="AU291">
            <v>3150.1768630411379</v>
          </cell>
        </row>
        <row r="292">
          <cell r="AG292">
            <v>1290</v>
          </cell>
          <cell r="AH292">
            <v>6421.9126817533706</v>
          </cell>
          <cell r="AI292">
            <v>6436.6549822419693</v>
          </cell>
          <cell r="AJ292">
            <v>6973.4977115714482</v>
          </cell>
          <cell r="AK292">
            <v>5823.7913225180109</v>
          </cell>
          <cell r="AL292">
            <v>7037.6611384829521</v>
          </cell>
          <cell r="AM292">
            <v>6674.9245093579475</v>
          </cell>
          <cell r="AN292">
            <v>6697.4898759303933</v>
          </cell>
          <cell r="AO292">
            <v>5900.992070514284</v>
          </cell>
          <cell r="AP292">
            <v>6653.7547874486154</v>
          </cell>
          <cell r="AQ292">
            <v>6734.4110432504831</v>
          </cell>
          <cell r="AR292">
            <v>7711.9011825067882</v>
          </cell>
          <cell r="AS292">
            <v>6232.4771494582374</v>
          </cell>
          <cell r="AT292">
            <v>6801.3153421681491</v>
          </cell>
          <cell r="AU292">
            <v>6809.3585712013992</v>
          </cell>
        </row>
        <row r="293">
          <cell r="AG293">
            <v>1291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</row>
        <row r="294">
          <cell r="AG294">
            <v>1292</v>
          </cell>
          <cell r="AH294">
            <v>197842.83678348531</v>
          </cell>
          <cell r="AI294">
            <v>200928.43426826061</v>
          </cell>
          <cell r="AJ294">
            <v>203163.69150616118</v>
          </cell>
          <cell r="AK294">
            <v>200054.46836845446</v>
          </cell>
          <cell r="AL294">
            <v>205084.71387070123</v>
          </cell>
          <cell r="AM294">
            <v>200611.43371760161</v>
          </cell>
          <cell r="AN294">
            <v>182187.26934592062</v>
          </cell>
          <cell r="AO294">
            <v>165663.19626767447</v>
          </cell>
          <cell r="AP294">
            <v>184439.20707272232</v>
          </cell>
          <cell r="AQ294">
            <v>184404.16757919794</v>
          </cell>
          <cell r="AR294">
            <v>217517.96965520986</v>
          </cell>
          <cell r="AS294">
            <v>179023.96959777264</v>
          </cell>
          <cell r="AT294">
            <v>197893.97268537688</v>
          </cell>
          <cell r="AU294">
            <v>193632.56985605144</v>
          </cell>
        </row>
        <row r="295">
          <cell r="AG295">
            <v>1293</v>
          </cell>
          <cell r="AH295">
            <v>22041.575363353262</v>
          </cell>
          <cell r="AI295">
            <v>22804.346665532572</v>
          </cell>
          <cell r="AJ295">
            <v>22313.833456323446</v>
          </cell>
          <cell r="AK295">
            <v>23857.297964577814</v>
          </cell>
          <cell r="AL295">
            <v>24792.681871444045</v>
          </cell>
          <cell r="AM295">
            <v>26158.967742437995</v>
          </cell>
          <cell r="AN295">
            <v>25452.763711956923</v>
          </cell>
          <cell r="AO295">
            <v>25088.87031346271</v>
          </cell>
          <cell r="AP295">
            <v>26365.526860297941</v>
          </cell>
          <cell r="AQ295">
            <v>21769.493433419262</v>
          </cell>
          <cell r="AR295">
            <v>25072.908290915784</v>
          </cell>
          <cell r="AS295">
            <v>22576.131721503585</v>
          </cell>
          <cell r="AT295">
            <v>23103.668269787351</v>
          </cell>
          <cell r="AU295">
            <v>19658.289282984882</v>
          </cell>
        </row>
        <row r="296">
          <cell r="AG296">
            <v>1294</v>
          </cell>
          <cell r="AH296">
            <v>3787.9169970909866</v>
          </cell>
          <cell r="AI296">
            <v>3942.3697003710963</v>
          </cell>
          <cell r="AJ296">
            <v>4054.3997670696954</v>
          </cell>
          <cell r="AK296">
            <v>3938.4951089398032</v>
          </cell>
          <cell r="AL296">
            <v>4041.0169648717292</v>
          </cell>
          <cell r="AM296">
            <v>4106.7796422385672</v>
          </cell>
          <cell r="AN296">
            <v>3843.4623174793328</v>
          </cell>
          <cell r="AO296">
            <v>3368.9768644217775</v>
          </cell>
          <cell r="AP296">
            <v>3889.1155594761231</v>
          </cell>
          <cell r="AQ296">
            <v>3853.8993292451714</v>
          </cell>
          <cell r="AR296">
            <v>4545.9512567304382</v>
          </cell>
          <cell r="AS296">
            <v>3649.4932240733588</v>
          </cell>
          <cell r="AT296">
            <v>4034.1676816958861</v>
          </cell>
          <cell r="AU296">
            <v>4160.1916969465574</v>
          </cell>
        </row>
        <row r="297">
          <cell r="AG297">
            <v>1295</v>
          </cell>
          <cell r="AH297">
            <v>2302.2777382667891</v>
          </cell>
          <cell r="AI297">
            <v>2409.4403775513783</v>
          </cell>
          <cell r="AJ297">
            <v>2844.7579532628715</v>
          </cell>
          <cell r="AK297">
            <v>2854.4631283572739</v>
          </cell>
          <cell r="AL297">
            <v>3300.8887661790372</v>
          </cell>
          <cell r="AM297">
            <v>3435.3820218638248</v>
          </cell>
          <cell r="AN297">
            <v>3292.2419300130277</v>
          </cell>
          <cell r="AO297">
            <v>3263.6707849053582</v>
          </cell>
          <cell r="AP297">
            <v>3996.6108395876718</v>
          </cell>
          <cell r="AQ297">
            <v>4366.8767441541795</v>
          </cell>
          <cell r="AR297">
            <v>4516.2122938971452</v>
          </cell>
          <cell r="AS297">
            <v>3831.0623702344851</v>
          </cell>
          <cell r="AT297">
            <v>4214.49062797849</v>
          </cell>
          <cell r="AU297">
            <v>4001.8492044058421</v>
          </cell>
        </row>
        <row r="298">
          <cell r="AG298">
            <v>1296</v>
          </cell>
          <cell r="AH298">
            <v>977.14898535864063</v>
          </cell>
          <cell r="AI298">
            <v>1013.2741087200451</v>
          </cell>
          <cell r="AJ298">
            <v>986.70036579980183</v>
          </cell>
          <cell r="AK298">
            <v>1042.5386176030727</v>
          </cell>
          <cell r="AL298">
            <v>1078.4968682712863</v>
          </cell>
          <cell r="AM298">
            <v>1186.0091207062812</v>
          </cell>
          <cell r="AN298">
            <v>1099.2306902571797</v>
          </cell>
          <cell r="AO298">
            <v>1030.1692145631241</v>
          </cell>
          <cell r="AP298">
            <v>1143.9761750135308</v>
          </cell>
          <cell r="AQ298">
            <v>1151.3118992369991</v>
          </cell>
          <cell r="AR298">
            <v>1742.1263718661364</v>
          </cell>
          <cell r="AS298">
            <v>1183.1214650564762</v>
          </cell>
          <cell r="AT298">
            <v>1218.1723673712352</v>
          </cell>
          <cell r="AU298">
            <v>1156.7096832131431</v>
          </cell>
        </row>
        <row r="299">
          <cell r="AG299">
            <v>1297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</row>
        <row r="300">
          <cell r="AG300">
            <v>1298</v>
          </cell>
          <cell r="AH300">
            <v>0</v>
          </cell>
          <cell r="AI300">
            <v>0</v>
          </cell>
          <cell r="AJ300">
            <v>0.62691733162260266</v>
          </cell>
          <cell r="AK300">
            <v>167.39373932511873</v>
          </cell>
          <cell r="AL300">
            <v>499.08808569029435</v>
          </cell>
          <cell r="AM300">
            <v>623.2988830035282</v>
          </cell>
          <cell r="AN300">
            <v>670.26120436167105</v>
          </cell>
          <cell r="AO300">
            <v>865.56565100235832</v>
          </cell>
          <cell r="AP300">
            <v>1032.1537199003835</v>
          </cell>
          <cell r="AQ300">
            <v>1048.975436918764</v>
          </cell>
          <cell r="AR300">
            <v>1518.7768370115032</v>
          </cell>
          <cell r="AS300">
            <v>1762.7711456978179</v>
          </cell>
          <cell r="AT300">
            <v>1814.9946249059994</v>
          </cell>
          <cell r="AU300">
            <v>1723.4193730227521</v>
          </cell>
        </row>
        <row r="301">
          <cell r="AG301">
            <v>1299</v>
          </cell>
          <cell r="AH301">
            <v>21514.126900213476</v>
          </cell>
          <cell r="AI301">
            <v>22145.298650668723</v>
          </cell>
          <cell r="AJ301">
            <v>22581.1572000011</v>
          </cell>
          <cell r="AK301">
            <v>22330.149434774234</v>
          </cell>
          <cell r="AL301">
            <v>24480.628156092625</v>
          </cell>
          <cell r="AM301">
            <v>23271.312501229688</v>
          </cell>
          <cell r="AN301">
            <v>21609.633317139218</v>
          </cell>
          <cell r="AO301">
            <v>20875.947980462966</v>
          </cell>
          <cell r="AP301">
            <v>23091.280986282869</v>
          </cell>
          <cell r="AQ301">
            <v>23212.873440438947</v>
          </cell>
          <cell r="AR301">
            <v>27257.057978882785</v>
          </cell>
          <cell r="AS301">
            <v>22060.972853302486</v>
          </cell>
          <cell r="AT301">
            <v>26579.467343362179</v>
          </cell>
          <cell r="AU301">
            <v>25726.318253690944</v>
          </cell>
        </row>
        <row r="302">
          <cell r="AG302">
            <v>1300</v>
          </cell>
          <cell r="AH302">
            <v>17363.884226280501</v>
          </cell>
          <cell r="AI302">
            <v>17882.280771150567</v>
          </cell>
          <cell r="AJ302">
            <v>18480.934598430802</v>
          </cell>
          <cell r="AK302">
            <v>18509.433327206862</v>
          </cell>
          <cell r="AL302">
            <v>16848.884472756279</v>
          </cell>
          <cell r="AM302">
            <v>16193.450458580655</v>
          </cell>
          <cell r="AN302">
            <v>14883.942387208261</v>
          </cell>
          <cell r="AO302">
            <v>13956.287593978188</v>
          </cell>
          <cell r="AP302">
            <v>16033.842526864661</v>
          </cell>
          <cell r="AQ302">
            <v>16672.013355101495</v>
          </cell>
          <cell r="AR302">
            <v>19588.261701237392</v>
          </cell>
          <cell r="AS302">
            <v>15645.258528399117</v>
          </cell>
          <cell r="AT302">
            <v>17644.064222079764</v>
          </cell>
          <cell r="AU302">
            <v>18082.603679197244</v>
          </cell>
        </row>
        <row r="303">
          <cell r="AG303">
            <v>1301</v>
          </cell>
          <cell r="AH303">
            <v>3273.9568056080439</v>
          </cell>
          <cell r="AI303">
            <v>3470.7945731793616</v>
          </cell>
          <cell r="AJ303">
            <v>3614.8398306067652</v>
          </cell>
          <cell r="AK303">
            <v>3628.2872589278782</v>
          </cell>
          <cell r="AL303">
            <v>3487.6456527334581</v>
          </cell>
          <cell r="AM303">
            <v>3059.9701735634894</v>
          </cell>
          <cell r="AN303">
            <v>3507.1222550813404</v>
          </cell>
          <cell r="AO303">
            <v>3473.7551834770625</v>
          </cell>
          <cell r="AP303">
            <v>3507.6968527443328</v>
          </cell>
          <cell r="AQ303">
            <v>3511.5680541152888</v>
          </cell>
          <cell r="AR303">
            <v>5399.6525305604928</v>
          </cell>
          <cell r="AS303">
            <v>5139.39855815582</v>
          </cell>
          <cell r="AT303">
            <v>6058.4143792568757</v>
          </cell>
          <cell r="AU303">
            <v>6445.5385840112012</v>
          </cell>
        </row>
        <row r="304">
          <cell r="AG304">
            <v>1302</v>
          </cell>
          <cell r="AH304">
            <v>18712.245649740831</v>
          </cell>
          <cell r="AI304">
            <v>19226.490203778583</v>
          </cell>
          <cell r="AJ304">
            <v>19601.882077136066</v>
          </cell>
          <cell r="AK304">
            <v>19274.310522749605</v>
          </cell>
          <cell r="AL304">
            <v>18913.682702460057</v>
          </cell>
          <cell r="AM304">
            <v>18605.331503276004</v>
          </cell>
          <cell r="AN304">
            <v>18606.346274622225</v>
          </cell>
          <cell r="AO304">
            <v>17844.349850747589</v>
          </cell>
          <cell r="AP304">
            <v>20048.173347153937</v>
          </cell>
          <cell r="AQ304">
            <v>19329.342555035477</v>
          </cell>
          <cell r="AR304">
            <v>23594.147902004759</v>
          </cell>
          <cell r="AS304">
            <v>20841.895884620015</v>
          </cell>
          <cell r="AT304">
            <v>23143.075866348066</v>
          </cell>
          <cell r="AU304">
            <v>24353.840298522638</v>
          </cell>
        </row>
        <row r="305">
          <cell r="AG305">
            <v>1303</v>
          </cell>
          <cell r="AH305">
            <v>12215.156637463968</v>
          </cell>
          <cell r="AI305">
            <v>12994.043815863328</v>
          </cell>
          <cell r="AJ305">
            <v>13580.370041547043</v>
          </cell>
          <cell r="AK305">
            <v>13397.818948365433</v>
          </cell>
          <cell r="AL305">
            <v>13631.238287625169</v>
          </cell>
          <cell r="AM305">
            <v>13996.15086278154</v>
          </cell>
          <cell r="AN305">
            <v>13558.38760841048</v>
          </cell>
          <cell r="AO305">
            <v>12476.954541957421</v>
          </cell>
          <cell r="AP305">
            <v>13661.355225500252</v>
          </cell>
          <cell r="AQ305">
            <v>13658.759861013734</v>
          </cell>
          <cell r="AR305">
            <v>15797.746743519661</v>
          </cell>
          <cell r="AS305">
            <v>13079.226933239392</v>
          </cell>
          <cell r="AT305">
            <v>13341.561890899469</v>
          </cell>
          <cell r="AU305">
            <v>14120.391456357776</v>
          </cell>
        </row>
        <row r="306">
          <cell r="AG306">
            <v>1304</v>
          </cell>
          <cell r="AH306">
            <v>3264.6848572741937</v>
          </cell>
          <cell r="AI306">
            <v>3683.6674627632042</v>
          </cell>
          <cell r="AJ306">
            <v>4619.6614455176141</v>
          </cell>
          <cell r="AK306">
            <v>4718.7540905211335</v>
          </cell>
          <cell r="AL306">
            <v>4465.5669858073479</v>
          </cell>
          <cell r="AM306">
            <v>4544.6777033377593</v>
          </cell>
          <cell r="AN306">
            <v>4788.1710693701007</v>
          </cell>
          <cell r="AO306">
            <v>4987.0818745204906</v>
          </cell>
          <cell r="AP306">
            <v>5485.6221300124462</v>
          </cell>
          <cell r="AQ306">
            <v>5040.8164736012295</v>
          </cell>
          <cell r="AR306">
            <v>7150.5042913600919</v>
          </cell>
          <cell r="AS306">
            <v>4768.8105879705481</v>
          </cell>
          <cell r="AT306">
            <v>5698.8062705378325</v>
          </cell>
          <cell r="AU306">
            <v>6865.8121777714714</v>
          </cell>
        </row>
        <row r="307">
          <cell r="AG307">
            <v>1305</v>
          </cell>
          <cell r="AH307">
            <v>9595.7401446815766</v>
          </cell>
          <cell r="AI307">
            <v>9769.2069179052396</v>
          </cell>
          <cell r="AJ307">
            <v>9965.4304360448969</v>
          </cell>
          <cell r="AK307">
            <v>9954.7192418257473</v>
          </cell>
          <cell r="AL307">
            <v>9408.4865279842561</v>
          </cell>
          <cell r="AM307">
            <v>9076.2707459709109</v>
          </cell>
          <cell r="AN307">
            <v>8800.8922043129078</v>
          </cell>
          <cell r="AO307">
            <v>8640.7428334308988</v>
          </cell>
          <cell r="AP307">
            <v>8593.4438174842617</v>
          </cell>
          <cell r="AQ307">
            <v>7999.8647862125081</v>
          </cell>
          <cell r="AR307">
            <v>8842.1309169241231</v>
          </cell>
          <cell r="AS307">
            <v>8658.6399243023661</v>
          </cell>
          <cell r="AT307">
            <v>7516.5575520743705</v>
          </cell>
          <cell r="AU307">
            <v>8270.1172125207486</v>
          </cell>
        </row>
        <row r="308">
          <cell r="AG308">
            <v>1306</v>
          </cell>
          <cell r="AH308">
            <v>2283.3605585122614</v>
          </cell>
          <cell r="AI308">
            <v>2256.1468587588788</v>
          </cell>
          <cell r="AJ308">
            <v>2239.2698342827125</v>
          </cell>
          <cell r="AK308">
            <v>2196.2439183367969</v>
          </cell>
          <cell r="AL308">
            <v>2025.5401314845599</v>
          </cell>
          <cell r="AM308">
            <v>1996.3318221906866</v>
          </cell>
          <cell r="AN308">
            <v>1899.6718975081637</v>
          </cell>
          <cell r="AO308">
            <v>2231.2609530441455</v>
          </cell>
          <cell r="AP308">
            <v>1963.2545119225613</v>
          </cell>
          <cell r="AQ308">
            <v>2009.3567066661328</v>
          </cell>
          <cell r="AR308">
            <v>2310.4044355712736</v>
          </cell>
          <cell r="AS308">
            <v>1947.8402481870585</v>
          </cell>
          <cell r="AT308">
            <v>1968.3121144028228</v>
          </cell>
          <cell r="AU308">
            <v>1995.428248314762</v>
          </cell>
        </row>
        <row r="309">
          <cell r="AG309">
            <v>1307</v>
          </cell>
          <cell r="AH309">
            <v>20011.585668405896</v>
          </cell>
          <cell r="AI309">
            <v>20731.740279605881</v>
          </cell>
          <cell r="AJ309">
            <v>21716.536569020591</v>
          </cell>
          <cell r="AK309">
            <v>22876.300428873012</v>
          </cell>
          <cell r="AL309">
            <v>23787.236028481384</v>
          </cell>
          <cell r="AM309">
            <v>24932.724474077484</v>
          </cell>
          <cell r="AN309">
            <v>23672.477987904284</v>
          </cell>
          <cell r="AO309">
            <v>22887.035535695246</v>
          </cell>
          <cell r="AP309">
            <v>23583.796267971611</v>
          </cell>
          <cell r="AQ309">
            <v>23508.39128084921</v>
          </cell>
          <cell r="AR309">
            <v>25424.107548917917</v>
          </cell>
          <cell r="AS309">
            <v>24253.79984864459</v>
          </cell>
          <cell r="AT309">
            <v>20773.26565318997</v>
          </cell>
          <cell r="AU309">
            <v>21806.126705285849</v>
          </cell>
        </row>
        <row r="310">
          <cell r="AG310">
            <v>1308</v>
          </cell>
          <cell r="AH310">
            <v>10558.396676723512</v>
          </cell>
          <cell r="AI310">
            <v>10701.969530790553</v>
          </cell>
          <cell r="AJ310">
            <v>10925.172599602796</v>
          </cell>
          <cell r="AK310">
            <v>10991.461263073692</v>
          </cell>
          <cell r="AL310">
            <v>30907.663700109875</v>
          </cell>
          <cell r="AM310">
            <v>30244.560282232767</v>
          </cell>
          <cell r="AN310">
            <v>27286.42333984514</v>
          </cell>
          <cell r="AO310">
            <v>24836.713751035324</v>
          </cell>
          <cell r="AP310">
            <v>26692.944387399733</v>
          </cell>
          <cell r="AQ310">
            <v>26294.613143088984</v>
          </cell>
          <cell r="AR310">
            <v>31054.979715231202</v>
          </cell>
          <cell r="AS310">
            <v>26251.060800734915</v>
          </cell>
          <cell r="AT310">
            <v>29018.051162280986</v>
          </cell>
          <cell r="AU310">
            <v>29924.550745531509</v>
          </cell>
        </row>
        <row r="311">
          <cell r="AG311">
            <v>1309</v>
          </cell>
          <cell r="AH311">
            <v>77398.597901958172</v>
          </cell>
          <cell r="AI311">
            <v>81384.931871454901</v>
          </cell>
          <cell r="AJ311">
            <v>83401.244257871353</v>
          </cell>
          <cell r="AK311">
            <v>85703.458644127313</v>
          </cell>
          <cell r="AL311">
            <v>88925.620398714484</v>
          </cell>
          <cell r="AM311">
            <v>91833.331836477693</v>
          </cell>
          <cell r="AN311">
            <v>88834.304522123915</v>
          </cell>
          <cell r="AO311">
            <v>90342.176769868849</v>
          </cell>
          <cell r="AP311">
            <v>90329.919088168885</v>
          </cell>
          <cell r="AQ311">
            <v>90345.702455508144</v>
          </cell>
          <cell r="AR311">
            <v>98353.806501122308</v>
          </cell>
          <cell r="AS311">
            <v>93550.018267561536</v>
          </cell>
          <cell r="AT311">
            <v>90481.843730288558</v>
          </cell>
          <cell r="AU311">
            <v>95652.59893004458</v>
          </cell>
        </row>
        <row r="312">
          <cell r="AG312">
            <v>1310</v>
          </cell>
          <cell r="AH312">
            <v>5141.2888104087415</v>
          </cell>
          <cell r="AI312">
            <v>5302.0375640607654</v>
          </cell>
          <cell r="AJ312">
            <v>5521.5296496828196</v>
          </cell>
          <cell r="AK312">
            <v>5413.0923148949232</v>
          </cell>
          <cell r="AL312">
            <v>6075.954786899465</v>
          </cell>
          <cell r="AM312">
            <v>5554.5351053691493</v>
          </cell>
          <cell r="AN312">
            <v>5833.3090007311048</v>
          </cell>
          <cell r="AO312">
            <v>6154.5121494949317</v>
          </cell>
          <cell r="AP312">
            <v>6106.0272689471249</v>
          </cell>
          <cell r="AQ312">
            <v>6113.6159442647868</v>
          </cell>
          <cell r="AR312">
            <v>7189.2396944912944</v>
          </cell>
          <cell r="AS312">
            <v>6595.9721850153937</v>
          </cell>
          <cell r="AT312">
            <v>6279.0511744685537</v>
          </cell>
          <cell r="AU312">
            <v>6609.8950533768702</v>
          </cell>
        </row>
        <row r="313">
          <cell r="AG313">
            <v>1311</v>
          </cell>
          <cell r="AH313">
            <v>4265.2891639570198</v>
          </cell>
          <cell r="AI313">
            <v>4275.0806665267255</v>
          </cell>
          <cell r="AJ313">
            <v>4272.7116717047365</v>
          </cell>
          <cell r="AK313">
            <v>4222.7622972635718</v>
          </cell>
          <cell r="AL313">
            <v>5105.3144451715116</v>
          </cell>
          <cell r="AM313">
            <v>5355.9793652778835</v>
          </cell>
          <cell r="AN313">
            <v>4153.0458430523249</v>
          </cell>
          <cell r="AO313">
            <v>4342.8262619589877</v>
          </cell>
          <cell r="AP313">
            <v>4751.0087984560614</v>
          </cell>
          <cell r="AQ313">
            <v>4642.6260136216015</v>
          </cell>
          <cell r="AR313">
            <v>5234.3868691780426</v>
          </cell>
          <cell r="AS313">
            <v>4243.9723930853916</v>
          </cell>
          <cell r="AT313">
            <v>4697.9776711827953</v>
          </cell>
          <cell r="AU313">
            <v>5095.8507859250276</v>
          </cell>
        </row>
        <row r="314">
          <cell r="AG314">
            <v>1312</v>
          </cell>
          <cell r="AH314">
            <v>0</v>
          </cell>
          <cell r="AI314">
            <v>72.868883761381525</v>
          </cell>
          <cell r="AJ314">
            <v>539.78546740908575</v>
          </cell>
          <cell r="AK314">
            <v>954.79535864927072</v>
          </cell>
          <cell r="AL314">
            <v>1269.9994203023878</v>
          </cell>
          <cell r="AM314">
            <v>1477.392671461982</v>
          </cell>
          <cell r="AN314">
            <v>1580.0295678260989</v>
          </cell>
          <cell r="AO314">
            <v>1614.6825758817981</v>
          </cell>
          <cell r="AP314">
            <v>1802.1331578179565</v>
          </cell>
          <cell r="AQ314">
            <v>1819.4065762972102</v>
          </cell>
          <cell r="AR314">
            <v>1932.3723945847744</v>
          </cell>
          <cell r="AS314">
            <v>1709.0801682063941</v>
          </cell>
          <cell r="AT314">
            <v>1819.3836063615165</v>
          </cell>
          <cell r="AU314">
            <v>1851.0112993677988</v>
          </cell>
        </row>
        <row r="315">
          <cell r="AG315">
            <v>1313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</row>
        <row r="316">
          <cell r="AG316">
            <v>1314</v>
          </cell>
          <cell r="AH316">
            <v>71514.078607322299</v>
          </cell>
          <cell r="AI316">
            <v>73087.895722309157</v>
          </cell>
          <cell r="AJ316">
            <v>75386.973090612388</v>
          </cell>
          <cell r="AK316">
            <v>74917.177177848251</v>
          </cell>
          <cell r="AL316">
            <v>76221.63563102622</v>
          </cell>
          <cell r="AM316">
            <v>77650.709753845105</v>
          </cell>
          <cell r="AN316">
            <v>73917.716834055202</v>
          </cell>
          <cell r="AO316">
            <v>68624.517279133943</v>
          </cell>
          <cell r="AP316">
            <v>77022.180031618613</v>
          </cell>
          <cell r="AQ316">
            <v>75986.5095268765</v>
          </cell>
          <cell r="AR316">
            <v>86000.157736498746</v>
          </cell>
          <cell r="AS316">
            <v>75184.945993595698</v>
          </cell>
          <cell r="AT316">
            <v>84360.283173469565</v>
          </cell>
          <cell r="AU316">
            <v>85941.451163708116</v>
          </cell>
        </row>
        <row r="317">
          <cell r="AG317">
            <v>1315</v>
          </cell>
          <cell r="AH317">
            <v>38962.106628616129</v>
          </cell>
          <cell r="AI317">
            <v>41141.417049412274</v>
          </cell>
          <cell r="AJ317">
            <v>42124.858769272883</v>
          </cell>
          <cell r="AK317">
            <v>42717.289148000491</v>
          </cell>
          <cell r="AL317">
            <v>43461.082908324301</v>
          </cell>
          <cell r="AM317">
            <v>43857.029047270662</v>
          </cell>
          <cell r="AN317">
            <v>42113.015294560289</v>
          </cell>
          <cell r="AO317">
            <v>39280.104212065009</v>
          </cell>
          <cell r="AP317">
            <v>43872.093916725382</v>
          </cell>
          <cell r="AQ317">
            <v>42784.94107494026</v>
          </cell>
          <cell r="AR317">
            <v>46441.869955697097</v>
          </cell>
          <cell r="AS317">
            <v>38766.213727325572</v>
          </cell>
          <cell r="AT317">
            <v>42852.362494850502</v>
          </cell>
          <cell r="AU317">
            <v>44191.034362428421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co_veicolare_2002_2014"/>
      <sheetName val="circolante_copert2007_2014"/>
      <sheetName val="VEICOLI_EQ"/>
      <sheetName val="1_AUTOVEICOLI"/>
      <sheetName val="BENZINA"/>
      <sheetName val="GASOLIO"/>
      <sheetName val="GPL"/>
      <sheetName val="GAS"/>
      <sheetName val="BIOCOMBUST"/>
      <sheetName val="ENERGIA_ELETTRICA"/>
      <sheetName val="COSTI"/>
      <sheetName val="Sheet2"/>
      <sheetName val="totale"/>
      <sheetName val="2_VEICOLI_IND"/>
      <sheetName val="3_TRATTORI"/>
      <sheetName val="4_MOTOCICLI"/>
      <sheetName val="5_AUTOBUS"/>
    </sheetNames>
    <sheetDataSet>
      <sheetData sheetId="0"/>
      <sheetData sheetId="1"/>
      <sheetData sheetId="2"/>
      <sheetData sheetId="3"/>
      <sheetData sheetId="4">
        <row r="2">
          <cell r="A2">
            <v>1001</v>
          </cell>
          <cell r="B2" t="str">
            <v>AGLIE'</v>
          </cell>
          <cell r="C2">
            <v>12406.615286073335</v>
          </cell>
          <cell r="D2">
            <v>12081.764451575775</v>
          </cell>
          <cell r="E2">
            <v>11256.607971946323</v>
          </cell>
          <cell r="F2">
            <v>10835.276179905313</v>
          </cell>
          <cell r="G2">
            <v>10518.903903308119</v>
          </cell>
          <cell r="H2">
            <v>9896.400020976851</v>
          </cell>
          <cell r="I2">
            <v>9095.8045487097152</v>
          </cell>
          <cell r="J2">
            <v>8538.4697186937119</v>
          </cell>
          <cell r="K2">
            <v>7825.3761902103406</v>
          </cell>
          <cell r="L2">
            <v>7282.0434620558999</v>
          </cell>
          <cell r="M2">
            <v>6923.3208546213782</v>
          </cell>
          <cell r="N2">
            <v>6515.0048338539591</v>
          </cell>
          <cell r="O2">
            <v>5723.7324466891478</v>
          </cell>
          <cell r="P2">
            <v>5400.5625937337181</v>
          </cell>
        </row>
        <row r="3">
          <cell r="A3">
            <v>1002</v>
          </cell>
          <cell r="B3" t="str">
            <v>AIRASCA</v>
          </cell>
          <cell r="C3">
            <v>12824.299456229468</v>
          </cell>
          <cell r="D3">
            <v>12488.512113417353</v>
          </cell>
          <cell r="E3">
            <v>11635.575712230257</v>
          </cell>
          <cell r="F3">
            <v>10912.691718616252</v>
          </cell>
          <cell r="G3">
            <v>10264.339460925878</v>
          </cell>
          <cell r="H3">
            <v>9650.3773313613583</v>
          </cell>
          <cell r="I3">
            <v>8742.1210581199321</v>
          </cell>
          <cell r="J3">
            <v>8129.4475796671031</v>
          </cell>
          <cell r="K3">
            <v>7493.7558408944724</v>
          </cell>
          <cell r="L3">
            <v>7022.6910203147809</v>
          </cell>
          <cell r="M3">
            <v>6576.4845973554411</v>
          </cell>
          <cell r="N3">
            <v>6108.0801091673084</v>
          </cell>
          <cell r="O3">
            <v>5256.4152269251535</v>
          </cell>
          <cell r="P3">
            <v>4882.7272192843875</v>
          </cell>
        </row>
        <row r="4">
          <cell r="A4">
            <v>1003</v>
          </cell>
          <cell r="B4" t="str">
            <v>ALA DI STURA</v>
          </cell>
          <cell r="C4">
            <v>1030.3610964879076</v>
          </cell>
          <cell r="D4">
            <v>1003.3824520865098</v>
          </cell>
          <cell r="E4">
            <v>934.85375868215488</v>
          </cell>
          <cell r="F4">
            <v>896.9627452018799</v>
          </cell>
          <cell r="G4">
            <v>806.87111511949024</v>
          </cell>
          <cell r="H4">
            <v>716.37776345958343</v>
          </cell>
          <cell r="I4">
            <v>664.17458261968693</v>
          </cell>
          <cell r="J4">
            <v>636.05979328880551</v>
          </cell>
          <cell r="K4">
            <v>605.26461626360606</v>
          </cell>
          <cell r="L4">
            <v>549.45777352682887</v>
          </cell>
          <cell r="M4">
            <v>510.94967277459267</v>
          </cell>
          <cell r="N4">
            <v>468.45100094167293</v>
          </cell>
          <cell r="O4">
            <v>401.21630124542145</v>
          </cell>
          <cell r="P4">
            <v>371.28317818207478</v>
          </cell>
        </row>
        <row r="5">
          <cell r="A5">
            <v>1004</v>
          </cell>
          <cell r="B5" t="str">
            <v>ALBIANO D'IVREA</v>
          </cell>
          <cell r="C5">
            <v>6826.1269673786528</v>
          </cell>
          <cell r="D5">
            <v>6647.3938487473033</v>
          </cell>
          <cell r="E5">
            <v>6193.3922723279429</v>
          </cell>
          <cell r="F5">
            <v>6071.7142102840999</v>
          </cell>
          <cell r="G5">
            <v>5693.3655592017885</v>
          </cell>
          <cell r="H5">
            <v>5281.9344262959521</v>
          </cell>
          <cell r="I5">
            <v>4792.1158484593716</v>
          </cell>
          <cell r="J5">
            <v>4569.0883172991562</v>
          </cell>
          <cell r="K5">
            <v>4279.6453708010849</v>
          </cell>
          <cell r="L5">
            <v>4006.0781145563137</v>
          </cell>
          <cell r="M5">
            <v>3808.4630210564219</v>
          </cell>
          <cell r="N5">
            <v>3577.8049350223318</v>
          </cell>
          <cell r="O5">
            <v>3151.8315621062102</v>
          </cell>
          <cell r="P5">
            <v>2979.637999806429</v>
          </cell>
        </row>
        <row r="6">
          <cell r="A6">
            <v>1005</v>
          </cell>
          <cell r="B6" t="str">
            <v>ALICE SUPERIORE</v>
          </cell>
          <cell r="C6">
            <v>3403.6682749744814</v>
          </cell>
          <cell r="D6">
            <v>3314.5477167897297</v>
          </cell>
          <cell r="E6">
            <v>3088.1717982298101</v>
          </cell>
          <cell r="F6">
            <v>2993.7315611929862</v>
          </cell>
          <cell r="G6">
            <v>2851.3246704225066</v>
          </cell>
          <cell r="H6">
            <v>2643.6354190825746</v>
          </cell>
          <cell r="I6">
            <v>2505.1754986962787</v>
          </cell>
          <cell r="J6">
            <v>2435.2087758138587</v>
          </cell>
          <cell r="K6">
            <v>2203.8510749780003</v>
          </cell>
          <cell r="L6">
            <v>2160.2047037877046</v>
          </cell>
          <cell r="M6">
            <v>2047.4434610379581</v>
          </cell>
          <cell r="N6">
            <v>1918.6862433162642</v>
          </cell>
          <cell r="O6">
            <v>1717.3760700998901</v>
          </cell>
          <cell r="P6">
            <v>1602.8205798774629</v>
          </cell>
        </row>
        <row r="7">
          <cell r="A7">
            <v>1006</v>
          </cell>
          <cell r="B7" t="str">
            <v>ALMESE</v>
          </cell>
          <cell r="C7">
            <v>19744.166510715659</v>
          </cell>
          <cell r="D7">
            <v>19227.191588904028</v>
          </cell>
          <cell r="E7">
            <v>17914.019014794474</v>
          </cell>
          <cell r="F7">
            <v>17261.886684358444</v>
          </cell>
          <cell r="G7">
            <v>17313.937304406456</v>
          </cell>
          <cell r="H7">
            <v>16201.931521816632</v>
          </cell>
          <cell r="I7">
            <v>15006.841957237473</v>
          </cell>
          <cell r="J7">
            <v>13998.694751032874</v>
          </cell>
          <cell r="K7">
            <v>12780.770002796318</v>
          </cell>
          <cell r="L7">
            <v>12113.308049153264</v>
          </cell>
          <cell r="M7">
            <v>11622.94498956041</v>
          </cell>
          <cell r="N7">
            <v>10804.310794125</v>
          </cell>
          <cell r="O7">
            <v>9349.6839759892173</v>
          </cell>
          <cell r="P7">
            <v>8881.0209038616631</v>
          </cell>
        </row>
        <row r="8">
          <cell r="A8">
            <v>1007</v>
          </cell>
          <cell r="B8" t="str">
            <v>ALPETTE</v>
          </cell>
          <cell r="C8">
            <v>1382.2816315461705</v>
          </cell>
          <cell r="D8">
            <v>1346.0884127540578</v>
          </cell>
          <cell r="E8">
            <v>1254.1536973910822</v>
          </cell>
          <cell r="F8">
            <v>1223.8822994683367</v>
          </cell>
          <cell r="G8">
            <v>1146.429142209269</v>
          </cell>
          <cell r="H8">
            <v>1125.2203043674926</v>
          </cell>
          <cell r="I8">
            <v>967.12866237696755</v>
          </cell>
          <cell r="J8">
            <v>870.01491440266045</v>
          </cell>
          <cell r="K8">
            <v>808.32070605670083</v>
          </cell>
          <cell r="L8">
            <v>802.5821502812571</v>
          </cell>
          <cell r="M8">
            <v>724.87570151607304</v>
          </cell>
          <cell r="N8">
            <v>693.12331657371362</v>
          </cell>
          <cell r="O8">
            <v>662.8772208241511</v>
          </cell>
          <cell r="P8">
            <v>604.16038838174291</v>
          </cell>
        </row>
        <row r="9">
          <cell r="A9">
            <v>1008</v>
          </cell>
          <cell r="B9" t="str">
            <v>ALPIGNANO</v>
          </cell>
          <cell r="C9">
            <v>49452.635359243897</v>
          </cell>
          <cell r="D9">
            <v>48157.783419844527</v>
          </cell>
          <cell r="E9">
            <v>44868.718549167155</v>
          </cell>
          <cell r="F9">
            <v>42885.021905011177</v>
          </cell>
          <cell r="G9">
            <v>40730.582031000864</v>
          </cell>
          <cell r="H9">
            <v>37146.03225994185</v>
          </cell>
          <cell r="I9">
            <v>34138.484287209809</v>
          </cell>
          <cell r="J9">
            <v>31535.189240075248</v>
          </cell>
          <cell r="K9">
            <v>28533.075505681816</v>
          </cell>
          <cell r="L9">
            <v>26523.462568835155</v>
          </cell>
          <cell r="M9">
            <v>24672.552416085651</v>
          </cell>
          <cell r="N9">
            <v>22549.914759183415</v>
          </cell>
          <cell r="O9">
            <v>19404.414385722324</v>
          </cell>
          <cell r="P9">
            <v>17836.799943793652</v>
          </cell>
        </row>
        <row r="10">
          <cell r="A10">
            <v>1009</v>
          </cell>
          <cell r="B10" t="str">
            <v>ANDEZENO</v>
          </cell>
          <cell r="C10">
            <v>8343.0588662002483</v>
          </cell>
          <cell r="D10">
            <v>8124.6068893754555</v>
          </cell>
          <cell r="E10">
            <v>7569.7150897479714</v>
          </cell>
          <cell r="F10">
            <v>7428.3448385309493</v>
          </cell>
          <cell r="G10">
            <v>7318.1858032016607</v>
          </cell>
          <cell r="H10">
            <v>6725.1860818538817</v>
          </cell>
          <cell r="I10">
            <v>6163.3571059619544</v>
          </cell>
          <cell r="J10">
            <v>5786.2789887551025</v>
          </cell>
          <cell r="K10">
            <v>5193.8327055973323</v>
          </cell>
          <cell r="L10">
            <v>4872.5400826783425</v>
          </cell>
          <cell r="M10">
            <v>4736.5274600811035</v>
          </cell>
          <cell r="N10">
            <v>4366.5120436417155</v>
          </cell>
          <cell r="O10">
            <v>3771.3359198000853</v>
          </cell>
          <cell r="P10">
            <v>3497.1075688470287</v>
          </cell>
        </row>
        <row r="11">
          <cell r="A11">
            <v>1010</v>
          </cell>
          <cell r="B11" t="str">
            <v>ANDRATE</v>
          </cell>
          <cell r="C11">
            <v>2695.6946357976053</v>
          </cell>
          <cell r="D11">
            <v>2625.1114322567946</v>
          </cell>
          <cell r="E11">
            <v>2445.8224122830998</v>
          </cell>
          <cell r="F11">
            <v>2365.1592238669064</v>
          </cell>
          <cell r="G11">
            <v>2329.2145749642127</v>
          </cell>
          <cell r="H11">
            <v>2166.3317983437137</v>
          </cell>
          <cell r="I11">
            <v>2019.0027245270401</v>
          </cell>
          <cell r="J11">
            <v>1915.1858061955472</v>
          </cell>
          <cell r="K11">
            <v>1747.7925948639199</v>
          </cell>
          <cell r="L11">
            <v>1671.6009769206294</v>
          </cell>
          <cell r="M11">
            <v>1615.3257185069574</v>
          </cell>
          <cell r="N11">
            <v>1467.0236710211821</v>
          </cell>
          <cell r="O11">
            <v>1282.3192144822285</v>
          </cell>
          <cell r="P11">
            <v>1196.664043609886</v>
          </cell>
        </row>
        <row r="12">
          <cell r="A12">
            <v>1011</v>
          </cell>
          <cell r="B12" t="str">
            <v>ANGROGNA</v>
          </cell>
          <cell r="C12">
            <v>3473.9201296406527</v>
          </cell>
          <cell r="D12">
            <v>3382.9601194307443</v>
          </cell>
          <cell r="E12">
            <v>3151.9117925026176</v>
          </cell>
          <cell r="F12">
            <v>3141.8986705667808</v>
          </cell>
          <cell r="G12">
            <v>2904.3127403955446</v>
          </cell>
          <cell r="H12">
            <v>2725.2324159218365</v>
          </cell>
          <cell r="I12">
            <v>2552.8555260696598</v>
          </cell>
          <cell r="J12">
            <v>2526.7080093527366</v>
          </cell>
          <cell r="K12">
            <v>2255.2732069591425</v>
          </cell>
          <cell r="L12">
            <v>2165.5837924239831</v>
          </cell>
          <cell r="M12">
            <v>1982.5054707544264</v>
          </cell>
          <cell r="N12">
            <v>1809.2225025254911</v>
          </cell>
          <cell r="O12">
            <v>1539.7694929502964</v>
          </cell>
          <cell r="P12">
            <v>1450.9553678357863</v>
          </cell>
        </row>
        <row r="13">
          <cell r="A13">
            <v>1012</v>
          </cell>
          <cell r="B13" t="str">
            <v>ARIGNANO</v>
          </cell>
          <cell r="C13">
            <v>4120.4448647503841</v>
          </cell>
          <cell r="D13">
            <v>4012.5564582872712</v>
          </cell>
          <cell r="E13">
            <v>3738.5081622204739</v>
          </cell>
          <cell r="F13">
            <v>3692.0224480791976</v>
          </cell>
          <cell r="G13">
            <v>3711.5313057826543</v>
          </cell>
          <cell r="H13">
            <v>3496.968325020991</v>
          </cell>
          <cell r="I13">
            <v>3324.0274128367482</v>
          </cell>
          <cell r="J13">
            <v>3271.4507745889077</v>
          </cell>
          <cell r="K13">
            <v>2948.310316246992</v>
          </cell>
          <cell r="L13">
            <v>2858.6765345198633</v>
          </cell>
          <cell r="M13">
            <v>2691.7791263401691</v>
          </cell>
          <cell r="N13">
            <v>2507.5574457043708</v>
          </cell>
          <cell r="O13">
            <v>2201.0532432650948</v>
          </cell>
          <cell r="P13">
            <v>2050.5357994840651</v>
          </cell>
        </row>
        <row r="14">
          <cell r="A14">
            <v>1013</v>
          </cell>
          <cell r="B14" t="str">
            <v>AVIGLIANA</v>
          </cell>
          <cell r="C14">
            <v>49467.643434667829</v>
          </cell>
          <cell r="D14">
            <v>48172.39852863628</v>
          </cell>
          <cell r="E14">
            <v>44882.335479938782</v>
          </cell>
          <cell r="F14">
            <v>43905.435522586522</v>
          </cell>
          <cell r="G14">
            <v>41714.004439298435</v>
          </cell>
          <cell r="H14">
            <v>38949.791563519029</v>
          </cell>
          <cell r="I14">
            <v>36801.518847035004</v>
          </cell>
          <cell r="J14">
            <v>34733.932312193836</v>
          </cell>
          <cell r="K14">
            <v>31645.97568928088</v>
          </cell>
          <cell r="L14">
            <v>29421.683169163069</v>
          </cell>
          <cell r="M14">
            <v>27624.992156035474</v>
          </cell>
          <cell r="N14">
            <v>25650.574667302284</v>
          </cell>
          <cell r="O14">
            <v>22155.833606997927</v>
          </cell>
          <cell r="P14">
            <v>20317.750403321894</v>
          </cell>
        </row>
        <row r="15">
          <cell r="A15">
            <v>1014</v>
          </cell>
          <cell r="B15" t="str">
            <v>AZEGLIO</v>
          </cell>
          <cell r="C15">
            <v>6432.6383605815099</v>
          </cell>
          <cell r="D15">
            <v>6264.2082213958774</v>
          </cell>
          <cell r="E15">
            <v>5836.377334247707</v>
          </cell>
          <cell r="F15">
            <v>5837.9889863496346</v>
          </cell>
          <cell r="G15">
            <v>5581.4263627660748</v>
          </cell>
          <cell r="H15">
            <v>5177.2794080316726</v>
          </cell>
          <cell r="I15">
            <v>4809.025218853657</v>
          </cell>
          <cell r="J15">
            <v>4501.9213403952417</v>
          </cell>
          <cell r="K15">
            <v>4136.1521139092356</v>
          </cell>
          <cell r="L15">
            <v>3878.4750410805377</v>
          </cell>
          <cell r="M15">
            <v>3710.0770883057203</v>
          </cell>
          <cell r="N15">
            <v>3403.2072303853943</v>
          </cell>
          <cell r="O15">
            <v>2984.7388218413257</v>
          </cell>
          <cell r="P15">
            <v>2781.4977816308956</v>
          </cell>
        </row>
        <row r="16">
          <cell r="A16">
            <v>1015</v>
          </cell>
          <cell r="B16" t="str">
            <v>BAIRO</v>
          </cell>
          <cell r="C16">
            <v>4562.677721521497</v>
          </cell>
          <cell r="D16">
            <v>4443.2100318089397</v>
          </cell>
          <cell r="E16">
            <v>4139.7490958838443</v>
          </cell>
          <cell r="F16">
            <v>3994.4778816308199</v>
          </cell>
          <cell r="G16">
            <v>3947.0499939428732</v>
          </cell>
          <cell r="H16">
            <v>3648.6806276163816</v>
          </cell>
          <cell r="I16">
            <v>3401.1563139608379</v>
          </cell>
          <cell r="J16">
            <v>3370.1508281851611</v>
          </cell>
          <cell r="K16">
            <v>2988.1690227314994</v>
          </cell>
          <cell r="L16">
            <v>2816.2597821168124</v>
          </cell>
          <cell r="M16">
            <v>2695.0632671957374</v>
          </cell>
          <cell r="N16">
            <v>2428.5445836102467</v>
          </cell>
          <cell r="O16">
            <v>2071.4998051562861</v>
          </cell>
          <cell r="P16">
            <v>1952.7874391487253</v>
          </cell>
        </row>
        <row r="17">
          <cell r="A17">
            <v>1016</v>
          </cell>
          <cell r="B17" t="str">
            <v>BALANGERO</v>
          </cell>
          <cell r="C17">
            <v>11737.615641757968</v>
          </cell>
          <cell r="D17">
            <v>11430.281679326101</v>
          </cell>
          <cell r="E17">
            <v>10649.619961454619</v>
          </cell>
          <cell r="F17">
            <v>10129.722629638538</v>
          </cell>
          <cell r="G17">
            <v>9635.4069268731891</v>
          </cell>
          <cell r="H17">
            <v>8872.5709558598646</v>
          </cell>
          <cell r="I17">
            <v>7975.1763412220844</v>
          </cell>
          <cell r="J17">
            <v>7383.4074578679792</v>
          </cell>
          <cell r="K17">
            <v>6763.0237001083351</v>
          </cell>
          <cell r="L17">
            <v>6429.0319196928249</v>
          </cell>
          <cell r="M17">
            <v>6099.8536788130714</v>
          </cell>
          <cell r="N17">
            <v>5681.5726001444636</v>
          </cell>
          <cell r="O17">
            <v>4933.9713147861039</v>
          </cell>
          <cell r="P17">
            <v>4596.4359539921525</v>
          </cell>
        </row>
        <row r="18">
          <cell r="A18">
            <v>1017</v>
          </cell>
          <cell r="B18" t="str">
            <v>BALDISSERO CANAVESE</v>
          </cell>
          <cell r="C18">
            <v>3288.5381810869908</v>
          </cell>
          <cell r="D18">
            <v>3202.4321523458266</v>
          </cell>
          <cell r="E18">
            <v>2983.7134667040787</v>
          </cell>
          <cell r="F18">
            <v>2851.3689609802373</v>
          </cell>
          <cell r="G18">
            <v>3481.2970427903165</v>
          </cell>
          <cell r="H18">
            <v>3012.1398314152557</v>
          </cell>
          <cell r="I18">
            <v>2800.7724937631715</v>
          </cell>
          <cell r="J18">
            <v>2491.7463295722278</v>
          </cell>
          <cell r="K18">
            <v>2320.5973852915258</v>
          </cell>
          <cell r="L18">
            <v>2207.5186479902918</v>
          </cell>
          <cell r="M18">
            <v>2039.1811379809315</v>
          </cell>
          <cell r="N18">
            <v>1849.287812383094</v>
          </cell>
          <cell r="O18">
            <v>1557.1817638616074</v>
          </cell>
          <cell r="P18">
            <v>1561.9523589021433</v>
          </cell>
        </row>
        <row r="19">
          <cell r="A19">
            <v>1018</v>
          </cell>
          <cell r="B19" t="str">
            <v>BALDISSERO TORINESE</v>
          </cell>
          <cell r="C19">
            <v>12995.158073759992</v>
          </cell>
          <cell r="D19">
            <v>12654.897023719428</v>
          </cell>
          <cell r="E19">
            <v>11790.596919209145</v>
          </cell>
          <cell r="F19">
            <v>11505.235518023452</v>
          </cell>
          <cell r="G19">
            <v>11046.204132868284</v>
          </cell>
          <cell r="H19">
            <v>10270.286273388077</v>
          </cell>
          <cell r="I19">
            <v>9501.8213641363</v>
          </cell>
          <cell r="J19">
            <v>8820.7714774481155</v>
          </cell>
          <cell r="K19">
            <v>8066.6348651282688</v>
          </cell>
          <cell r="L19">
            <v>7562.7687156968568</v>
          </cell>
          <cell r="M19">
            <v>7182.3160826585809</v>
          </cell>
          <cell r="N19">
            <v>6715.9585329972442</v>
          </cell>
          <cell r="O19">
            <v>5882.0503443783427</v>
          </cell>
          <cell r="P19">
            <v>5457.4542713163246</v>
          </cell>
        </row>
        <row r="20">
          <cell r="A20">
            <v>1019</v>
          </cell>
          <cell r="B20" t="str">
            <v>BALME</v>
          </cell>
          <cell r="C20">
            <v>154.55110172601917</v>
          </cell>
          <cell r="D20">
            <v>150.50438525979877</v>
          </cell>
          <cell r="E20">
            <v>140.22528495060735</v>
          </cell>
          <cell r="F20">
            <v>132.03776397447464</v>
          </cell>
          <cell r="G20">
            <v>121.14729886651141</v>
          </cell>
          <cell r="H20">
            <v>109.29090911169048</v>
          </cell>
          <cell r="I20">
            <v>107.49910550458972</v>
          </cell>
          <cell r="J20">
            <v>100.11534818240312</v>
          </cell>
          <cell r="K20">
            <v>81.333963774197429</v>
          </cell>
          <cell r="L20">
            <v>78.896437610730487</v>
          </cell>
          <cell r="M20">
            <v>77.314493269525371</v>
          </cell>
          <cell r="N20">
            <v>77.88117018610852</v>
          </cell>
          <cell r="O20">
            <v>71.118609316254648</v>
          </cell>
          <cell r="P20">
            <v>68.478663409676841</v>
          </cell>
        </row>
        <row r="21">
          <cell r="A21">
            <v>1020</v>
          </cell>
          <cell r="B21" t="str">
            <v>BANCHETTE</v>
          </cell>
          <cell r="C21">
            <v>12364.667511511414</v>
          </cell>
          <cell r="D21">
            <v>12040.915024085763</v>
          </cell>
          <cell r="E21">
            <v>11218.548465574013</v>
          </cell>
          <cell r="F21">
            <v>10838.617317473745</v>
          </cell>
          <cell r="G21">
            <v>10277.018409607854</v>
          </cell>
          <cell r="H21">
            <v>9522.1195288175713</v>
          </cell>
          <cell r="I21">
            <v>8565.4803732047585</v>
          </cell>
          <cell r="J21">
            <v>7773.1281916302878</v>
          </cell>
          <cell r="K21">
            <v>7000.2633770362718</v>
          </cell>
          <cell r="L21">
            <v>6522.1172889382306</v>
          </cell>
          <cell r="M21">
            <v>6111.7954865135425</v>
          </cell>
          <cell r="N21">
            <v>5647.1536214077396</v>
          </cell>
          <cell r="O21">
            <v>4955.8691869135155</v>
          </cell>
          <cell r="P21">
            <v>4648.0073010022516</v>
          </cell>
        </row>
        <row r="22">
          <cell r="A22">
            <v>1021</v>
          </cell>
          <cell r="B22" t="str">
            <v>BARBANIA</v>
          </cell>
          <cell r="C22">
            <v>6693.5989980465774</v>
          </cell>
          <cell r="D22">
            <v>6518.3359492480631</v>
          </cell>
          <cell r="E22">
            <v>6073.1487279211224</v>
          </cell>
          <cell r="F22">
            <v>5818.8765232569149</v>
          </cell>
          <cell r="G22">
            <v>5576.4748164873372</v>
          </cell>
          <cell r="H22">
            <v>5109.2700509156175</v>
          </cell>
          <cell r="I22">
            <v>4610.8566226364419</v>
          </cell>
          <cell r="J22">
            <v>4393.652809118541</v>
          </cell>
          <cell r="K22">
            <v>4087.0992232812314</v>
          </cell>
          <cell r="L22">
            <v>3903.152352333389</v>
          </cell>
          <cell r="M22">
            <v>3716.5113190273478</v>
          </cell>
          <cell r="N22">
            <v>3388.7232161591378</v>
          </cell>
          <cell r="O22">
            <v>2983.178619842402</v>
          </cell>
          <cell r="P22">
            <v>2794.8319925785727</v>
          </cell>
        </row>
        <row r="23">
          <cell r="A23">
            <v>1022</v>
          </cell>
          <cell r="B23" t="str">
            <v>BARDONECCHIA</v>
          </cell>
          <cell r="C23">
            <v>15926.665592303561</v>
          </cell>
          <cell r="D23">
            <v>15509.646889851243</v>
          </cell>
          <cell r="E23">
            <v>14450.373993146462</v>
          </cell>
          <cell r="F23">
            <v>13806.770080738743</v>
          </cell>
          <cell r="G23">
            <v>13233.048211207184</v>
          </cell>
          <cell r="H23">
            <v>12354.890169288323</v>
          </cell>
          <cell r="I23">
            <v>11320.922926807929</v>
          </cell>
          <cell r="J23">
            <v>10614.830851490702</v>
          </cell>
          <cell r="K23">
            <v>9534.5048909221587</v>
          </cell>
          <cell r="L23">
            <v>8988.3769976534295</v>
          </cell>
          <cell r="M23">
            <v>8545.5823989573637</v>
          </cell>
          <cell r="N23">
            <v>7847.0487540081012</v>
          </cell>
          <cell r="O23">
            <v>6793.3146048375547</v>
          </cell>
          <cell r="P23">
            <v>6312.1865313173857</v>
          </cell>
        </row>
        <row r="24">
          <cell r="A24">
            <v>1023</v>
          </cell>
          <cell r="B24" t="str">
            <v>BARONE CANAVESE</v>
          </cell>
          <cell r="C24">
            <v>2649.60549103733</v>
          </cell>
          <cell r="D24">
            <v>2580.2290708771129</v>
          </cell>
          <cell r="E24">
            <v>2404.0054120484688</v>
          </cell>
          <cell r="F24">
            <v>2355.6525658317078</v>
          </cell>
          <cell r="G24">
            <v>2260.4055875120225</v>
          </cell>
          <cell r="H24">
            <v>2075.5928606235943</v>
          </cell>
          <cell r="I24">
            <v>1906.0753485120324</v>
          </cell>
          <cell r="J24">
            <v>1756.0240963155359</v>
          </cell>
          <cell r="K24">
            <v>1623.4176363826955</v>
          </cell>
          <cell r="L24">
            <v>1475.985715654796</v>
          </cell>
          <cell r="M24">
            <v>1390.5703741197433</v>
          </cell>
          <cell r="N24">
            <v>1276.3569954242992</v>
          </cell>
          <cell r="O24">
            <v>1103.2571284564058</v>
          </cell>
          <cell r="P24">
            <v>1033.3550498567131</v>
          </cell>
        </row>
        <row r="25">
          <cell r="A25">
            <v>1024</v>
          </cell>
          <cell r="B25" t="str">
            <v>BEINASCO</v>
          </cell>
          <cell r="C25">
            <v>70138.004477630137</v>
          </cell>
          <cell r="D25">
            <v>68301.533469286092</v>
          </cell>
          <cell r="E25">
            <v>63636.697208266407</v>
          </cell>
          <cell r="F25">
            <v>61763.771237003893</v>
          </cell>
          <cell r="G25">
            <v>58544.309384280503</v>
          </cell>
          <cell r="H25">
            <v>53274.949805955301</v>
          </cell>
          <cell r="I25">
            <v>47985.76656566585</v>
          </cell>
          <cell r="J25">
            <v>43775.19338772507</v>
          </cell>
          <cell r="K25">
            <v>39371.820118798882</v>
          </cell>
          <cell r="L25">
            <v>36266.724935081118</v>
          </cell>
          <cell r="M25">
            <v>33898.883298860979</v>
          </cell>
          <cell r="N25">
            <v>30796.31876998306</v>
          </cell>
          <cell r="O25">
            <v>26476.405420924351</v>
          </cell>
          <cell r="P25">
            <v>24365.342746444319</v>
          </cell>
        </row>
        <row r="26">
          <cell r="A26">
            <v>1025</v>
          </cell>
          <cell r="B26" t="str">
            <v>BIBIANA</v>
          </cell>
          <cell r="C26">
            <v>16411.622199026038</v>
          </cell>
          <cell r="D26">
            <v>15981.905548361712</v>
          </cell>
          <cell r="E26">
            <v>14890.378481027059</v>
          </cell>
          <cell r="F26">
            <v>14594.4762964891</v>
          </cell>
          <cell r="G26">
            <v>14034.44814196243</v>
          </cell>
          <cell r="H26">
            <v>12980.715280973725</v>
          </cell>
          <cell r="I26">
            <v>12107.938377336799</v>
          </cell>
          <cell r="J26">
            <v>11607.094466355898</v>
          </cell>
          <cell r="K26">
            <v>10475.790426994912</v>
          </cell>
          <cell r="L26">
            <v>10108.845994488782</v>
          </cell>
          <cell r="M26">
            <v>9561.205868860683</v>
          </cell>
          <cell r="N26">
            <v>8658.1313429705151</v>
          </cell>
          <cell r="O26">
            <v>7643.0942446005383</v>
          </cell>
          <cell r="P26">
            <v>7177.0622573598794</v>
          </cell>
        </row>
        <row r="27">
          <cell r="A27">
            <v>1026</v>
          </cell>
          <cell r="B27" t="str">
            <v>BOBBIO PELLICE</v>
          </cell>
          <cell r="C27">
            <v>914.65643258528462</v>
          </cell>
          <cell r="D27">
            <v>890.70736198442376</v>
          </cell>
          <cell r="E27">
            <v>829.87411580246862</v>
          </cell>
          <cell r="F27">
            <v>799.46441220065594</v>
          </cell>
          <cell r="G27">
            <v>738.77371577484928</v>
          </cell>
          <cell r="H27">
            <v>663.15412041905699</v>
          </cell>
          <cell r="I27">
            <v>586.76705355306922</v>
          </cell>
          <cell r="J27">
            <v>548.80716310679281</v>
          </cell>
          <cell r="K27">
            <v>501.33289703558194</v>
          </cell>
          <cell r="L27">
            <v>473.63652436340215</v>
          </cell>
          <cell r="M27">
            <v>439.53519993316928</v>
          </cell>
          <cell r="N27">
            <v>400.36704226593002</v>
          </cell>
          <cell r="O27">
            <v>340.6567090281909</v>
          </cell>
          <cell r="P27">
            <v>328.43519688518819</v>
          </cell>
        </row>
        <row r="28">
          <cell r="A28">
            <v>1027</v>
          </cell>
          <cell r="B28" t="str">
            <v>BOLLENGO</v>
          </cell>
          <cell r="C28">
            <v>11190.328420506323</v>
          </cell>
          <cell r="D28">
            <v>10897.324451101082</v>
          </cell>
          <cell r="E28">
            <v>10153.062475336628</v>
          </cell>
          <cell r="F28">
            <v>9993.7946354638971</v>
          </cell>
          <cell r="G28">
            <v>9946.9371486879591</v>
          </cell>
          <cell r="H28">
            <v>8923.9625331225761</v>
          </cell>
          <cell r="I28">
            <v>8100.4949705864092</v>
          </cell>
          <cell r="J28">
            <v>8184.5185962178712</v>
          </cell>
          <cell r="K28">
            <v>7580.3752517862249</v>
          </cell>
          <cell r="L28">
            <v>7209.1597541261553</v>
          </cell>
          <cell r="M28">
            <v>6881.5114601217674</v>
          </cell>
          <cell r="N28">
            <v>6510.683135539105</v>
          </cell>
          <cell r="O28">
            <v>5524.1059883857833</v>
          </cell>
          <cell r="P28">
            <v>4993.1348144295953</v>
          </cell>
        </row>
        <row r="29">
          <cell r="A29">
            <v>1028</v>
          </cell>
          <cell r="B29" t="str">
            <v>BORGARO TORINESE</v>
          </cell>
          <cell r="C29">
            <v>45776.909816773201</v>
          </cell>
          <cell r="D29">
            <v>44578.301895772303</v>
          </cell>
          <cell r="E29">
            <v>41533.70730798618</v>
          </cell>
          <cell r="F29">
            <v>41968.919116716796</v>
          </cell>
          <cell r="G29">
            <v>40157.857849490603</v>
          </cell>
          <cell r="H29">
            <v>40209.156858307026</v>
          </cell>
          <cell r="I29">
            <v>37628.895318430084</v>
          </cell>
          <cell r="J29">
            <v>33851.256409775197</v>
          </cell>
          <cell r="K29">
            <v>29479.369180982896</v>
          </cell>
          <cell r="L29">
            <v>26443.364415225988</v>
          </cell>
          <cell r="M29">
            <v>24623.158143334666</v>
          </cell>
          <cell r="N29">
            <v>21584.22042377972</v>
          </cell>
          <cell r="O29">
            <v>20033.166415140106</v>
          </cell>
          <cell r="P29">
            <v>19061.880417344189</v>
          </cell>
        </row>
        <row r="30">
          <cell r="A30">
            <v>1029</v>
          </cell>
          <cell r="B30" t="str">
            <v>BORGIALLO</v>
          </cell>
          <cell r="C30">
            <v>2936.8605228899723</v>
          </cell>
          <cell r="D30">
            <v>2859.9627091297057</v>
          </cell>
          <cell r="E30">
            <v>2664.6338918534188</v>
          </cell>
          <cell r="F30">
            <v>2543.8864489877096</v>
          </cell>
          <cell r="G30">
            <v>2245.1049166238809</v>
          </cell>
          <cell r="H30">
            <v>2036.581800714923</v>
          </cell>
          <cell r="I30">
            <v>1827.7494620672846</v>
          </cell>
          <cell r="J30">
            <v>1809.4751388447482</v>
          </cell>
          <cell r="K30">
            <v>1738.7410605256782</v>
          </cell>
          <cell r="L30">
            <v>1629.5137405167829</v>
          </cell>
          <cell r="M30">
            <v>1578.2076301601955</v>
          </cell>
          <cell r="N30">
            <v>1449.837699782624</v>
          </cell>
          <cell r="O30">
            <v>1240.745445503632</v>
          </cell>
          <cell r="P30">
            <v>1150.1205650447034</v>
          </cell>
        </row>
        <row r="31">
          <cell r="A31">
            <v>1030</v>
          </cell>
          <cell r="B31" t="str">
            <v>BORGOFRANCO D'IVREA</v>
          </cell>
          <cell r="C31">
            <v>18300.412653570489</v>
          </cell>
          <cell r="D31">
            <v>17821.240519585215</v>
          </cell>
          <cell r="E31">
            <v>16604.091141387173</v>
          </cell>
          <cell r="F31">
            <v>15898.652056198282</v>
          </cell>
          <cell r="G31">
            <v>15137.508933307252</v>
          </cell>
          <cell r="H31">
            <v>13901.495363924367</v>
          </cell>
          <cell r="I31">
            <v>12740.316643932991</v>
          </cell>
          <cell r="J31">
            <v>12084.476014351229</v>
          </cell>
          <cell r="K31">
            <v>11141.285574781714</v>
          </cell>
          <cell r="L31">
            <v>10462.256813693462</v>
          </cell>
          <cell r="M31">
            <v>9885.0773030938381</v>
          </cell>
          <cell r="N31">
            <v>9090.9116318676424</v>
          </cell>
          <cell r="O31">
            <v>7711.1393943019257</v>
          </cell>
          <cell r="P31">
            <v>7311.0276683450766</v>
          </cell>
        </row>
        <row r="32">
          <cell r="A32">
            <v>1031</v>
          </cell>
          <cell r="B32" t="str">
            <v>BORGOMASINO</v>
          </cell>
          <cell r="C32">
            <v>3039.6141931485849</v>
          </cell>
          <cell r="D32">
            <v>2960.0259102505615</v>
          </cell>
          <cell r="E32">
            <v>2757.8630085068717</v>
          </cell>
          <cell r="F32">
            <v>2767.7306440592661</v>
          </cell>
          <cell r="G32">
            <v>2550.5171850241072</v>
          </cell>
          <cell r="H32">
            <v>2338.5620159530936</v>
          </cell>
          <cell r="I32">
            <v>2175.0077358994076</v>
          </cell>
          <cell r="J32">
            <v>2080.3771873791998</v>
          </cell>
          <cell r="K32">
            <v>1983.938684417479</v>
          </cell>
          <cell r="L32">
            <v>1886.427266117815</v>
          </cell>
          <cell r="M32">
            <v>1737.3603925543721</v>
          </cell>
          <cell r="N32">
            <v>1584.9045588476733</v>
          </cell>
          <cell r="O32">
            <v>1320.9825614649308</v>
          </cell>
          <cell r="P32">
            <v>1201.6125605688055</v>
          </cell>
        </row>
        <row r="33">
          <cell r="A33">
            <v>1032</v>
          </cell>
          <cell r="B33" t="str">
            <v>BORGONE SUSA</v>
          </cell>
          <cell r="C33">
            <v>14140.470975171535</v>
          </cell>
          <cell r="D33">
            <v>13770.221419547017</v>
          </cell>
          <cell r="E33">
            <v>12829.747246605373</v>
          </cell>
          <cell r="F33">
            <v>12186.809089097605</v>
          </cell>
          <cell r="G33">
            <v>11683.792532998425</v>
          </cell>
          <cell r="H33">
            <v>10944.32120783292</v>
          </cell>
          <cell r="I33">
            <v>10170.239026846422</v>
          </cell>
          <cell r="J33">
            <v>9275.8130841300681</v>
          </cell>
          <cell r="K33">
            <v>8411.4912326631165</v>
          </cell>
          <cell r="L33">
            <v>8012.7802292824172</v>
          </cell>
          <cell r="M33">
            <v>7454.3532601681363</v>
          </cell>
          <cell r="N33">
            <v>6904.673826084103</v>
          </cell>
          <cell r="O33">
            <v>6091.8000170071964</v>
          </cell>
          <cell r="P33">
            <v>5649.8728246182509</v>
          </cell>
        </row>
        <row r="34">
          <cell r="A34">
            <v>1033</v>
          </cell>
          <cell r="B34" t="str">
            <v>BOSCONERO</v>
          </cell>
          <cell r="C34">
            <v>12361.943625574952</v>
          </cell>
          <cell r="D34">
            <v>12038.262459504815</v>
          </cell>
          <cell r="E34">
            <v>11216.077064999394</v>
          </cell>
          <cell r="F34">
            <v>10887.931753190163</v>
          </cell>
          <cell r="G34">
            <v>10311.250153325373</v>
          </cell>
          <cell r="H34">
            <v>9506.2099949522435</v>
          </cell>
          <cell r="I34">
            <v>8601.8731176993751</v>
          </cell>
          <cell r="J34">
            <v>8091.243587927278</v>
          </cell>
          <cell r="K34">
            <v>7405.4250250197347</v>
          </cell>
          <cell r="L34">
            <v>6985.8314998672449</v>
          </cell>
          <cell r="M34">
            <v>6656.0440447445308</v>
          </cell>
          <cell r="N34">
            <v>6096.2897231351099</v>
          </cell>
          <cell r="O34">
            <v>5303.8198561932395</v>
          </cell>
          <cell r="P34">
            <v>4889.454675652818</v>
          </cell>
        </row>
        <row r="35">
          <cell r="A35">
            <v>1034</v>
          </cell>
          <cell r="B35" t="str">
            <v>BRANDIZZO</v>
          </cell>
          <cell r="C35">
            <v>31269.784114588791</v>
          </cell>
          <cell r="D35">
            <v>30451.026118958405</v>
          </cell>
          <cell r="E35">
            <v>28371.291688268771</v>
          </cell>
          <cell r="F35">
            <v>27330.131979844813</v>
          </cell>
          <cell r="G35">
            <v>26490.126670989514</v>
          </cell>
          <cell r="H35">
            <v>24645.075938683141</v>
          </cell>
          <cell r="I35">
            <v>22880.669121188395</v>
          </cell>
          <cell r="J35">
            <v>21549.384156110147</v>
          </cell>
          <cell r="K35">
            <v>19903.4830667674</v>
          </cell>
          <cell r="L35">
            <v>18650.204255322089</v>
          </cell>
          <cell r="M35">
            <v>17935.993693888184</v>
          </cell>
          <cell r="N35">
            <v>16632.987903587018</v>
          </cell>
          <cell r="O35">
            <v>14426.737786646901</v>
          </cell>
          <cell r="P35">
            <v>13377.816091643792</v>
          </cell>
        </row>
        <row r="36">
          <cell r="A36">
            <v>1035</v>
          </cell>
          <cell r="B36" t="str">
            <v>BRICHERASIO</v>
          </cell>
          <cell r="C36">
            <v>22348.228647608448</v>
          </cell>
          <cell r="D36">
            <v>21763.069798210807</v>
          </cell>
          <cell r="E36">
            <v>20276.702626213882</v>
          </cell>
          <cell r="F36">
            <v>19709.150471164045</v>
          </cell>
          <cell r="G36">
            <v>19093.792029227941</v>
          </cell>
          <cell r="H36">
            <v>17781.227717689271</v>
          </cell>
          <cell r="I36">
            <v>16202.318126370505</v>
          </cell>
          <cell r="J36">
            <v>15224.36420559918</v>
          </cell>
          <cell r="K36">
            <v>14194.068784511808</v>
          </cell>
          <cell r="L36">
            <v>13469.138191246875</v>
          </cell>
          <cell r="M36">
            <v>12748.494829683323</v>
          </cell>
          <cell r="N36">
            <v>11757.928250102257</v>
          </cell>
          <cell r="O36">
            <v>10253.63730104466</v>
          </cell>
          <cell r="P36">
            <v>9520.5930603188172</v>
          </cell>
        </row>
        <row r="37">
          <cell r="A37">
            <v>1036</v>
          </cell>
          <cell r="B37" t="str">
            <v>BROSSO</v>
          </cell>
          <cell r="C37">
            <v>1841.5800790584142</v>
          </cell>
          <cell r="D37">
            <v>1793.3607370636846</v>
          </cell>
          <cell r="E37">
            <v>1670.8783597228366</v>
          </cell>
          <cell r="F37">
            <v>1576.5261118932428</v>
          </cell>
          <cell r="G37">
            <v>1413.786927442309</v>
          </cell>
          <cell r="H37">
            <v>1302.4596867194257</v>
          </cell>
          <cell r="I37">
            <v>1235.8524795537339</v>
          </cell>
          <cell r="J37">
            <v>1174.1395375885684</v>
          </cell>
          <cell r="K37">
            <v>1081.0921105243322</v>
          </cell>
          <cell r="L37">
            <v>1030.8841040790392</v>
          </cell>
          <cell r="M37">
            <v>968.84276144333637</v>
          </cell>
          <cell r="N37">
            <v>874.23681394338519</v>
          </cell>
          <cell r="O37">
            <v>765.36677726191124</v>
          </cell>
          <cell r="P37">
            <v>704.69168357447268</v>
          </cell>
        </row>
        <row r="38">
          <cell r="A38">
            <v>1037</v>
          </cell>
          <cell r="B38" t="str">
            <v>BROZOLO</v>
          </cell>
          <cell r="C38">
            <v>2031.530066242977</v>
          </cell>
          <cell r="D38">
            <v>1978.3371347214593</v>
          </cell>
          <cell r="E38">
            <v>1843.2212986074665</v>
          </cell>
          <cell r="F38">
            <v>1857.3039244881406</v>
          </cell>
          <cell r="G38">
            <v>1767.4127875112752</v>
          </cell>
          <cell r="H38">
            <v>1601.8510746072889</v>
          </cell>
          <cell r="I38">
            <v>1488.7617997197246</v>
          </cell>
          <cell r="J38">
            <v>1422.013231440975</v>
          </cell>
          <cell r="K38">
            <v>1260.6015972585099</v>
          </cell>
          <cell r="L38">
            <v>1159.4651818510984</v>
          </cell>
          <cell r="M38">
            <v>1128.690882253497</v>
          </cell>
          <cell r="N38">
            <v>1025.6137335359924</v>
          </cell>
          <cell r="O38">
            <v>900.1522819763602</v>
          </cell>
          <cell r="P38">
            <v>847.66688355976862</v>
          </cell>
        </row>
        <row r="39">
          <cell r="A39">
            <v>1038</v>
          </cell>
          <cell r="B39" t="str">
            <v>BRUINO</v>
          </cell>
          <cell r="C39">
            <v>31091.855692187575</v>
          </cell>
          <cell r="D39">
            <v>30277.756517288319</v>
          </cell>
          <cell r="E39">
            <v>28209.855998368272</v>
          </cell>
          <cell r="F39">
            <v>27442.678158496092</v>
          </cell>
          <cell r="G39">
            <v>26989.266706589613</v>
          </cell>
          <cell r="H39">
            <v>24987.816992162418</v>
          </cell>
          <cell r="I39">
            <v>23210.774496797119</v>
          </cell>
          <cell r="J39">
            <v>21629.672974329067</v>
          </cell>
          <cell r="K39">
            <v>19559.208218753822</v>
          </cell>
          <cell r="L39">
            <v>18370.935996616467</v>
          </cell>
          <cell r="M39">
            <v>17009.576819265389</v>
          </cell>
          <cell r="N39">
            <v>15716.16376651234</v>
          </cell>
          <cell r="O39">
            <v>13343.255460470828</v>
          </cell>
          <cell r="P39">
            <v>12435.743620836449</v>
          </cell>
        </row>
        <row r="40">
          <cell r="A40">
            <v>1039</v>
          </cell>
          <cell r="B40" t="str">
            <v>BRUSASCO</v>
          </cell>
          <cell r="C40">
            <v>5305.3100013341145</v>
          </cell>
          <cell r="D40">
            <v>5166.3974662500113</v>
          </cell>
          <cell r="E40">
            <v>4813.5445065102303</v>
          </cell>
          <cell r="F40">
            <v>4598.228574123923</v>
          </cell>
          <cell r="G40">
            <v>4413.6106422373814</v>
          </cell>
          <cell r="H40">
            <v>4021.2054323909388</v>
          </cell>
          <cell r="I40">
            <v>3651.2549282006344</v>
          </cell>
          <cell r="J40">
            <v>3390.521394073266</v>
          </cell>
          <cell r="K40">
            <v>3101.2688584621051</v>
          </cell>
          <cell r="L40">
            <v>2874.9592212950447</v>
          </cell>
          <cell r="M40">
            <v>2767.2075066278362</v>
          </cell>
          <cell r="N40">
            <v>2551.3709021483987</v>
          </cell>
          <cell r="O40">
            <v>2191.7902775081866</v>
          </cell>
          <cell r="P40">
            <v>2027.7859584780892</v>
          </cell>
        </row>
        <row r="41">
          <cell r="A41">
            <v>1040</v>
          </cell>
          <cell r="B41" t="str">
            <v>BRUZOLO</v>
          </cell>
          <cell r="C41">
            <v>5496.8551653063269</v>
          </cell>
          <cell r="D41">
            <v>5352.9272730981738</v>
          </cell>
          <cell r="E41">
            <v>4987.3347603418042</v>
          </cell>
          <cell r="F41">
            <v>4815.6457940326964</v>
          </cell>
          <cell r="G41">
            <v>4868.7125603887616</v>
          </cell>
          <cell r="H41">
            <v>4513.9174924267381</v>
          </cell>
          <cell r="I41">
            <v>4121.1866247739099</v>
          </cell>
          <cell r="J41">
            <v>4067.0747174027379</v>
          </cell>
          <cell r="K41">
            <v>3662.5951696875604</v>
          </cell>
          <cell r="L41">
            <v>3412.1637675179418</v>
          </cell>
          <cell r="M41">
            <v>3190.2539804671269</v>
          </cell>
          <cell r="N41">
            <v>2926.4413621357517</v>
          </cell>
          <cell r="O41">
            <v>2572.1300912277079</v>
          </cell>
          <cell r="P41">
            <v>2431.5747332547535</v>
          </cell>
        </row>
        <row r="42">
          <cell r="A42">
            <v>1041</v>
          </cell>
          <cell r="B42" t="str">
            <v>BURIASCO</v>
          </cell>
          <cell r="C42">
            <v>5832.0809750728049</v>
          </cell>
          <cell r="D42">
            <v>5679.3756378051603</v>
          </cell>
          <cell r="E42">
            <v>5291.487459172994</v>
          </cell>
          <cell r="F42">
            <v>5054.0810340066073</v>
          </cell>
          <cell r="G42">
            <v>4723.8618881460716</v>
          </cell>
          <cell r="H42">
            <v>4416.9856186144243</v>
          </cell>
          <cell r="I42">
            <v>4072.8305289979844</v>
          </cell>
          <cell r="J42">
            <v>3877.3419175333497</v>
          </cell>
          <cell r="K42">
            <v>3528.2324297678383</v>
          </cell>
          <cell r="L42">
            <v>3333.9791834932366</v>
          </cell>
          <cell r="M42">
            <v>3122.1462044209102</v>
          </cell>
          <cell r="N42">
            <v>2934.9227344032161</v>
          </cell>
          <cell r="O42">
            <v>2564.8541495950903</v>
          </cell>
          <cell r="P42">
            <v>2368.2586686611535</v>
          </cell>
        </row>
        <row r="43">
          <cell r="A43">
            <v>1042</v>
          </cell>
          <cell r="B43" t="str">
            <v>BUROLO</v>
          </cell>
          <cell r="C43">
            <v>13701.457716016263</v>
          </cell>
          <cell r="D43">
            <v>13342.703142730092</v>
          </cell>
          <cell r="E43">
            <v>12431.427476156405</v>
          </cell>
          <cell r="F43">
            <v>11907.264291037611</v>
          </cell>
          <cell r="G43">
            <v>11451.4931883716</v>
          </cell>
          <cell r="H43">
            <v>10502.74834348576</v>
          </cell>
          <cell r="I43">
            <v>9539.5476700352519</v>
          </cell>
          <cell r="J43">
            <v>8179.2418037610178</v>
          </cell>
          <cell r="K43">
            <v>7638.8902629562008</v>
          </cell>
          <cell r="L43">
            <v>7103.9464683941515</v>
          </cell>
          <cell r="M43">
            <v>6446.6155810866121</v>
          </cell>
          <cell r="N43">
            <v>5983.1742397849539</v>
          </cell>
          <cell r="O43">
            <v>5225.6927436564256</v>
          </cell>
          <cell r="P43">
            <v>4684.9220503766592</v>
          </cell>
        </row>
        <row r="44">
          <cell r="A44">
            <v>1043</v>
          </cell>
          <cell r="B44" t="str">
            <v>BUSANO</v>
          </cell>
          <cell r="C44">
            <v>8514.273660214556</v>
          </cell>
          <cell r="D44">
            <v>8291.3386501505283</v>
          </cell>
          <cell r="E44">
            <v>7725.0594581173236</v>
          </cell>
          <cell r="F44">
            <v>7657.0885510032558</v>
          </cell>
          <cell r="G44">
            <v>7309.9882724810905</v>
          </cell>
          <cell r="H44">
            <v>6974.2699224424196</v>
          </cell>
          <cell r="I44">
            <v>6436.3938696098912</v>
          </cell>
          <cell r="J44">
            <v>6047.2061766417901</v>
          </cell>
          <cell r="K44">
            <v>5686.4035763606717</v>
          </cell>
          <cell r="L44">
            <v>5217.476053173631</v>
          </cell>
          <cell r="M44">
            <v>4938.7774420755522</v>
          </cell>
          <cell r="N44">
            <v>4559.7571484452183</v>
          </cell>
          <cell r="O44">
            <v>3907.6552971209858</v>
          </cell>
          <cell r="P44">
            <v>3613.7384156273411</v>
          </cell>
        </row>
        <row r="45">
          <cell r="A45">
            <v>1044</v>
          </cell>
          <cell r="B45" t="str">
            <v>BUSSOLENO</v>
          </cell>
          <cell r="C45">
            <v>18403.899961039282</v>
          </cell>
          <cell r="D45">
            <v>17922.018148594896</v>
          </cell>
          <cell r="E45">
            <v>16697.985892162276</v>
          </cell>
          <cell r="F45">
            <v>16101.138806541423</v>
          </cell>
          <cell r="G45">
            <v>15343.506600172441</v>
          </cell>
          <cell r="H45">
            <v>14405.221661814683</v>
          </cell>
          <cell r="I45">
            <v>13426.426349518562</v>
          </cell>
          <cell r="J45">
            <v>12806.467897846815</v>
          </cell>
          <cell r="K45">
            <v>11529.909306924483</v>
          </cell>
          <cell r="L45">
            <v>10881.435518302866</v>
          </cell>
          <cell r="M45">
            <v>10318.739241021816</v>
          </cell>
          <cell r="N45">
            <v>9485.9485871347151</v>
          </cell>
          <cell r="O45">
            <v>8147.2732444624944</v>
          </cell>
          <cell r="P45">
            <v>7571.3894324395733</v>
          </cell>
        </row>
        <row r="46">
          <cell r="A46">
            <v>1045</v>
          </cell>
          <cell r="B46" t="str">
            <v>BUTTIGLIERA ALTA</v>
          </cell>
          <cell r="C46">
            <v>30024.150326006751</v>
          </cell>
          <cell r="D46">
            <v>29238.007605886156</v>
          </cell>
          <cell r="E46">
            <v>27241.119525163351</v>
          </cell>
          <cell r="F46">
            <v>26302.348188232889</v>
          </cell>
          <cell r="G46">
            <v>24783.013946911589</v>
          </cell>
          <cell r="H46">
            <v>22508.701697528257</v>
          </cell>
          <cell r="I46">
            <v>20291.116406307072</v>
          </cell>
          <cell r="J46">
            <v>18364.339224490315</v>
          </cell>
          <cell r="K46">
            <v>16598.905417276157</v>
          </cell>
          <cell r="L46">
            <v>15508.689899525434</v>
          </cell>
          <cell r="M46">
            <v>14381.714577023471</v>
          </cell>
          <cell r="N46">
            <v>13138.929473664759</v>
          </cell>
          <cell r="O46">
            <v>11432.662776392021</v>
          </cell>
          <cell r="P46">
            <v>10531.514579420278</v>
          </cell>
        </row>
        <row r="47">
          <cell r="A47">
            <v>1046</v>
          </cell>
          <cell r="B47" t="str">
            <v>CAFASSE</v>
          </cell>
          <cell r="C47">
            <v>15986.2780480437</v>
          </cell>
          <cell r="D47">
            <v>15567.69847217449</v>
          </cell>
          <cell r="E47">
            <v>14504.460787089769</v>
          </cell>
          <cell r="F47">
            <v>13969.345978007694</v>
          </cell>
          <cell r="G47">
            <v>13467.214461004669</v>
          </cell>
          <cell r="H47">
            <v>12476.102984376426</v>
          </cell>
          <cell r="I47">
            <v>11543.939411788268</v>
          </cell>
          <cell r="J47">
            <v>10731.478808729516</v>
          </cell>
          <cell r="K47">
            <v>9443.6615155605541</v>
          </cell>
          <cell r="L47">
            <v>8933.1614808678351</v>
          </cell>
          <cell r="M47">
            <v>8447.9680113539871</v>
          </cell>
          <cell r="N47">
            <v>7845.6347884858724</v>
          </cell>
          <cell r="O47">
            <v>6656.5607833653903</v>
          </cell>
          <cell r="P47">
            <v>6181.5776715409156</v>
          </cell>
        </row>
        <row r="48">
          <cell r="A48">
            <v>1047</v>
          </cell>
          <cell r="B48" t="str">
            <v>CALUSO</v>
          </cell>
          <cell r="C48">
            <v>28488.215258146789</v>
          </cell>
          <cell r="D48">
            <v>27742.288969101348</v>
          </cell>
          <cell r="E48">
            <v>25847.555000867018</v>
          </cell>
          <cell r="F48">
            <v>25005.500997797906</v>
          </cell>
          <cell r="G48">
            <v>24017.363613093734</v>
          </cell>
          <cell r="H48">
            <v>22259.262203709117</v>
          </cell>
          <cell r="I48">
            <v>20212.207005239252</v>
          </cell>
          <cell r="J48">
            <v>18836.343766262064</v>
          </cell>
          <cell r="K48">
            <v>17179.003090459159</v>
          </cell>
          <cell r="L48">
            <v>16330.28956367625</v>
          </cell>
          <cell r="M48">
            <v>15507.328621597362</v>
          </cell>
          <cell r="N48">
            <v>14481.033939965297</v>
          </cell>
          <cell r="O48">
            <v>12462.674445977749</v>
          </cell>
          <cell r="P48">
            <v>11635.622291013387</v>
          </cell>
        </row>
        <row r="49">
          <cell r="A49">
            <v>1048</v>
          </cell>
          <cell r="B49" t="str">
            <v>CAMBIANO</v>
          </cell>
          <cell r="C49">
            <v>28847.839032915897</v>
          </cell>
          <cell r="D49">
            <v>28092.496470322425</v>
          </cell>
          <cell r="E49">
            <v>26173.844142314931</v>
          </cell>
          <cell r="F49">
            <v>25503.080961192129</v>
          </cell>
          <cell r="G49">
            <v>25028.431369339283</v>
          </cell>
          <cell r="H49">
            <v>22851.902475986844</v>
          </cell>
          <cell r="I49">
            <v>21566.470443480466</v>
          </cell>
          <cell r="J49">
            <v>19905.168885835188</v>
          </cell>
          <cell r="K49">
            <v>18064.004780847892</v>
          </cell>
          <cell r="L49">
            <v>16956.879417280012</v>
          </cell>
          <cell r="M49">
            <v>15873.245581458354</v>
          </cell>
          <cell r="N49">
            <v>14267.489565435524</v>
          </cell>
          <cell r="O49">
            <v>11891.066261686648</v>
          </cell>
          <cell r="P49">
            <v>11182.181410174815</v>
          </cell>
        </row>
        <row r="50">
          <cell r="A50">
            <v>1049</v>
          </cell>
          <cell r="B50" t="str">
            <v>CAMPIGLIONE FENILE</v>
          </cell>
          <cell r="C50">
            <v>7929.6697194437638</v>
          </cell>
          <cell r="D50">
            <v>7722.0417914187128</v>
          </cell>
          <cell r="E50">
            <v>7194.6442539400286</v>
          </cell>
          <cell r="F50">
            <v>6943.1012826328188</v>
          </cell>
          <cell r="G50">
            <v>6674.8536028283324</v>
          </cell>
          <cell r="H50">
            <v>6188.1615249679026</v>
          </cell>
          <cell r="I50">
            <v>5762.0554536437749</v>
          </cell>
          <cell r="J50">
            <v>5322.5099977652562</v>
          </cell>
          <cell r="K50">
            <v>4766.7382236513695</v>
          </cell>
          <cell r="L50">
            <v>4411.9556304339339</v>
          </cell>
          <cell r="M50">
            <v>4158.9976907249265</v>
          </cell>
          <cell r="N50">
            <v>3820.8777637832081</v>
          </cell>
          <cell r="O50">
            <v>3349.4402770139286</v>
          </cell>
          <cell r="P50">
            <v>3140.0441659827738</v>
          </cell>
        </row>
        <row r="51">
          <cell r="A51">
            <v>1050</v>
          </cell>
          <cell r="B51" t="str">
            <v>CANDIA CANAVESE</v>
          </cell>
          <cell r="C51">
            <v>6186.215945981915</v>
          </cell>
          <cell r="D51">
            <v>6024.2380522456479</v>
          </cell>
          <cell r="E51">
            <v>5612.7965708656275</v>
          </cell>
          <cell r="F51">
            <v>5461.1830191513154</v>
          </cell>
          <cell r="G51">
            <v>5147.5678470428547</v>
          </cell>
          <cell r="H51">
            <v>4662.2393721771004</v>
          </cell>
          <cell r="I51">
            <v>4285.6127084700765</v>
          </cell>
          <cell r="J51">
            <v>3990.1006289284251</v>
          </cell>
          <cell r="K51">
            <v>3672.1103669061386</v>
          </cell>
          <cell r="L51">
            <v>3508.2653849952208</v>
          </cell>
          <cell r="M51">
            <v>3323.1845232684755</v>
          </cell>
          <cell r="N51">
            <v>3096.300913720916</v>
          </cell>
          <cell r="O51">
            <v>2605.8871158204088</v>
          </cell>
          <cell r="P51">
            <v>2443.6738829384531</v>
          </cell>
        </row>
        <row r="52">
          <cell r="A52">
            <v>1051</v>
          </cell>
          <cell r="B52" t="str">
            <v>CANDIOLO</v>
          </cell>
          <cell r="C52">
            <v>19439.991199713961</v>
          </cell>
          <cell r="D52">
            <v>18930.980706663438</v>
          </cell>
          <cell r="E52">
            <v>17638.038648534995</v>
          </cell>
          <cell r="F52">
            <v>16870.359882143221</v>
          </cell>
          <cell r="G52">
            <v>16606.435837099089</v>
          </cell>
          <cell r="H52">
            <v>15250.212406252213</v>
          </cell>
          <cell r="I52">
            <v>14185.403855341867</v>
          </cell>
          <cell r="J52">
            <v>13335.843566522806</v>
          </cell>
          <cell r="K52">
            <v>12032.49850720068</v>
          </cell>
          <cell r="L52">
            <v>11278.674075309315</v>
          </cell>
          <cell r="M52">
            <v>10603.931079406459</v>
          </cell>
          <cell r="N52">
            <v>9630.6247882776406</v>
          </cell>
          <cell r="O52">
            <v>8402.7512496547715</v>
          </cell>
          <cell r="P52">
            <v>7710.3257077386625</v>
          </cell>
        </row>
        <row r="53">
          <cell r="A53">
            <v>1052</v>
          </cell>
          <cell r="B53" t="str">
            <v>CANISCHIO</v>
          </cell>
          <cell r="C53">
            <v>1322.8769178844368</v>
          </cell>
          <cell r="D53">
            <v>1288.2391330572805</v>
          </cell>
          <cell r="E53">
            <v>1200.2553892742437</v>
          </cell>
          <cell r="F53">
            <v>1162.5162298030482</v>
          </cell>
          <cell r="G53">
            <v>1165.8601074400726</v>
          </cell>
          <cell r="H53">
            <v>1068.6244673899225</v>
          </cell>
          <cell r="I53">
            <v>979.56776253406815</v>
          </cell>
          <cell r="J53">
            <v>1019.1329134332429</v>
          </cell>
          <cell r="K53">
            <v>907.79375366080228</v>
          </cell>
          <cell r="L53">
            <v>857.09357629166175</v>
          </cell>
          <cell r="M53">
            <v>815.87667849709578</v>
          </cell>
          <cell r="N53">
            <v>753.89427142426121</v>
          </cell>
          <cell r="O53">
            <v>644.02935546256697</v>
          </cell>
          <cell r="P53">
            <v>565.79250709974826</v>
          </cell>
        </row>
        <row r="54">
          <cell r="A54">
            <v>1053</v>
          </cell>
          <cell r="B54" t="str">
            <v>CANTALUPA</v>
          </cell>
          <cell r="C54">
            <v>12668.384547303918</v>
          </cell>
          <cell r="D54">
            <v>12336.679630448212</v>
          </cell>
          <cell r="E54">
            <v>11494.11303556237</v>
          </cell>
          <cell r="F54">
            <v>11203.162198175665</v>
          </cell>
          <cell r="G54">
            <v>10623.346571219477</v>
          </cell>
          <cell r="H54">
            <v>10071.443232006206</v>
          </cell>
          <cell r="I54">
            <v>9354.9252532944629</v>
          </cell>
          <cell r="J54">
            <v>8754.9157497114029</v>
          </cell>
          <cell r="K54">
            <v>8140.1960199797059</v>
          </cell>
          <cell r="L54">
            <v>7529.4398867214468</v>
          </cell>
          <cell r="M54">
            <v>7231.4975483596854</v>
          </cell>
          <cell r="N54">
            <v>6652.2754699090656</v>
          </cell>
          <cell r="O54">
            <v>5769.4453677998281</v>
          </cell>
          <cell r="P54">
            <v>5358.7291142974664</v>
          </cell>
        </row>
        <row r="55">
          <cell r="A55">
            <v>1054</v>
          </cell>
          <cell r="B55" t="str">
            <v>CANTOIRA</v>
          </cell>
          <cell r="C55">
            <v>2792.8638624840414</v>
          </cell>
          <cell r="D55">
            <v>2719.7364110844287</v>
          </cell>
          <cell r="E55">
            <v>2533.9847246080576</v>
          </cell>
          <cell r="F55">
            <v>2405.1793575060024</v>
          </cell>
          <cell r="G55">
            <v>2268.2932906969277</v>
          </cell>
          <cell r="H55">
            <v>2110.7117893125628</v>
          </cell>
          <cell r="I55">
            <v>1911.438503921773</v>
          </cell>
          <cell r="J55">
            <v>1837.5968987327383</v>
          </cell>
          <cell r="K55">
            <v>1663.9782183232519</v>
          </cell>
          <cell r="L55">
            <v>1565.2985470520525</v>
          </cell>
          <cell r="M55">
            <v>1496.0850732292035</v>
          </cell>
          <cell r="N55">
            <v>1349.6683502225319</v>
          </cell>
          <cell r="O55">
            <v>1164.2707183145001</v>
          </cell>
          <cell r="P55">
            <v>1139.0008362467292</v>
          </cell>
        </row>
        <row r="56">
          <cell r="A56">
            <v>1055</v>
          </cell>
          <cell r="B56" t="str">
            <v>CAPRIE</v>
          </cell>
          <cell r="C56">
            <v>7735.9688238869594</v>
          </cell>
          <cell r="D56">
            <v>7533.4126979701896</v>
          </cell>
          <cell r="E56">
            <v>7018.8980899120816</v>
          </cell>
          <cell r="F56">
            <v>6812.5628187984503</v>
          </cell>
          <cell r="G56">
            <v>6381.1269639621623</v>
          </cell>
          <cell r="H56">
            <v>6171.1641827058947</v>
          </cell>
          <cell r="I56">
            <v>5697.0579622681562</v>
          </cell>
          <cell r="J56">
            <v>5303.311273923453</v>
          </cell>
          <cell r="K56">
            <v>4869.3447772889267</v>
          </cell>
          <cell r="L56">
            <v>4626.7286059834669</v>
          </cell>
          <cell r="M56">
            <v>4419.8504916339953</v>
          </cell>
          <cell r="N56">
            <v>4046.4214585781633</v>
          </cell>
          <cell r="O56">
            <v>3508.0594529326163</v>
          </cell>
          <cell r="P56">
            <v>3241.9578126890538</v>
          </cell>
        </row>
        <row r="57">
          <cell r="A57">
            <v>1056</v>
          </cell>
          <cell r="B57" t="str">
            <v>CARAVINO</v>
          </cell>
          <cell r="C57">
            <v>5212.8235642751133</v>
          </cell>
          <cell r="D57">
            <v>5076.3326643884884</v>
          </cell>
          <cell r="E57">
            <v>4729.6309216452355</v>
          </cell>
          <cell r="F57">
            <v>4441.42373349423</v>
          </cell>
          <cell r="G57">
            <v>4281.3949093388555</v>
          </cell>
          <cell r="H57">
            <v>3923.4243573106824</v>
          </cell>
          <cell r="I57">
            <v>3641.7803432125997</v>
          </cell>
          <cell r="J57">
            <v>3323.6846427700648</v>
          </cell>
          <cell r="K57">
            <v>3053.4309122592836</v>
          </cell>
          <cell r="L57">
            <v>2891.2285407745785</v>
          </cell>
          <cell r="M57">
            <v>2722.913190055584</v>
          </cell>
          <cell r="N57">
            <v>2454.5054032556768</v>
          </cell>
          <cell r="O57">
            <v>2080.8771793707169</v>
          </cell>
          <cell r="P57">
            <v>1960.5668522291191</v>
          </cell>
        </row>
        <row r="58">
          <cell r="A58">
            <v>1057</v>
          </cell>
          <cell r="B58" t="str">
            <v>CAREMA</v>
          </cell>
          <cell r="C58">
            <v>4136.1069520518622</v>
          </cell>
          <cell r="D58">
            <v>4027.8084545193856</v>
          </cell>
          <cell r="E58">
            <v>3752.718482497999</v>
          </cell>
          <cell r="F58">
            <v>3781.3081480474875</v>
          </cell>
          <cell r="G58">
            <v>3614.9375412122322</v>
          </cell>
          <cell r="H58">
            <v>3302.8126175561365</v>
          </cell>
          <cell r="I58">
            <v>3009.7752997141483</v>
          </cell>
          <cell r="J58">
            <v>2820.3108829500634</v>
          </cell>
          <cell r="K58">
            <v>2631.4263044489826</v>
          </cell>
          <cell r="L58">
            <v>2509.7595416090739</v>
          </cell>
          <cell r="M58">
            <v>2465.5176861885875</v>
          </cell>
          <cell r="N58">
            <v>2268.2257605722698</v>
          </cell>
          <cell r="O58">
            <v>2061.7937518876938</v>
          </cell>
          <cell r="P58">
            <v>1861.3386611772553</v>
          </cell>
        </row>
        <row r="59">
          <cell r="A59">
            <v>1058</v>
          </cell>
          <cell r="B59" t="str">
            <v>CARIGNANO</v>
          </cell>
          <cell r="C59">
            <v>36808.379419051824</v>
          </cell>
          <cell r="D59">
            <v>35844.600620800222</v>
          </cell>
          <cell r="E59">
            <v>33396.497565941747</v>
          </cell>
          <cell r="F59">
            <v>31792.230975471433</v>
          </cell>
          <cell r="G59">
            <v>30668.05162792523</v>
          </cell>
          <cell r="H59">
            <v>28003.099512360586</v>
          </cell>
          <cell r="I59">
            <v>25775.565368202715</v>
          </cell>
          <cell r="J59">
            <v>23623.926413177607</v>
          </cell>
          <cell r="K59">
            <v>21310.97158820125</v>
          </cell>
          <cell r="L59">
            <v>20246.994082701687</v>
          </cell>
          <cell r="M59">
            <v>19152.641254850831</v>
          </cell>
          <cell r="N59">
            <v>17563.548063697232</v>
          </cell>
          <cell r="O59">
            <v>15019.292153760833</v>
          </cell>
          <cell r="P59">
            <v>13764.327866146863</v>
          </cell>
        </row>
        <row r="60">
          <cell r="A60">
            <v>1059</v>
          </cell>
          <cell r="B60" t="str">
            <v>CARMAGNOLA</v>
          </cell>
          <cell r="C60">
            <v>107476.63438305295</v>
          </cell>
          <cell r="D60">
            <v>104662.50066783125</v>
          </cell>
          <cell r="E60">
            <v>97514.294712779796</v>
          </cell>
          <cell r="F60">
            <v>94297.630720127316</v>
          </cell>
          <cell r="G60">
            <v>91984.947400226127</v>
          </cell>
          <cell r="H60">
            <v>85066.32493604561</v>
          </cell>
          <cell r="I60">
            <v>80467.946370136764</v>
          </cell>
          <cell r="J60">
            <v>75585.858536039377</v>
          </cell>
          <cell r="K60">
            <v>69828.786015413236</v>
          </cell>
          <cell r="L60">
            <v>65731.48744880507</v>
          </cell>
          <cell r="M60">
            <v>62460.018254733834</v>
          </cell>
          <cell r="N60">
            <v>57993.447965467778</v>
          </cell>
          <cell r="O60">
            <v>50296.746021032355</v>
          </cell>
          <cell r="P60">
            <v>46511.236400591348</v>
          </cell>
        </row>
        <row r="61">
          <cell r="A61">
            <v>1060</v>
          </cell>
          <cell r="B61" t="str">
            <v>CASALBORGONE</v>
          </cell>
          <cell r="C61">
            <v>8788.1037257724911</v>
          </cell>
          <cell r="D61">
            <v>8557.9988371190229</v>
          </cell>
          <cell r="E61">
            <v>7973.5073730275299</v>
          </cell>
          <cell r="F61">
            <v>7763.2851729793329</v>
          </cell>
          <cell r="G61">
            <v>7568.2992932742081</v>
          </cell>
          <cell r="H61">
            <v>7108.1336269390258</v>
          </cell>
          <cell r="I61">
            <v>6526.4138913418274</v>
          </cell>
          <cell r="J61">
            <v>6215.7207421256371</v>
          </cell>
          <cell r="K61">
            <v>5693.7541885188512</v>
          </cell>
          <cell r="L61">
            <v>5365.9811204045418</v>
          </cell>
          <cell r="M61">
            <v>5113.8447389375433</v>
          </cell>
          <cell r="N61">
            <v>4706.9785071079614</v>
          </cell>
          <cell r="O61">
            <v>4040.7822873600849</v>
          </cell>
          <cell r="P61">
            <v>3722.8772755806244</v>
          </cell>
        </row>
        <row r="62">
          <cell r="A62">
            <v>1061</v>
          </cell>
          <cell r="B62" t="str">
            <v>CASCINETTE D'IVREA</v>
          </cell>
          <cell r="C62">
            <v>7593.1636437634625</v>
          </cell>
          <cell r="D62">
            <v>7394.3466828698702</v>
          </cell>
          <cell r="E62">
            <v>6889.3299609786545</v>
          </cell>
          <cell r="F62">
            <v>6609.2944101364346</v>
          </cell>
          <cell r="G62">
            <v>6262.3863294413095</v>
          </cell>
          <cell r="H62">
            <v>5679.3966263302427</v>
          </cell>
          <cell r="I62">
            <v>5256.0675626798611</v>
          </cell>
          <cell r="J62">
            <v>4843.7599673208915</v>
          </cell>
          <cell r="K62">
            <v>4313.3862262360726</v>
          </cell>
          <cell r="L62">
            <v>4000.304374764577</v>
          </cell>
          <cell r="M62">
            <v>3837.4390702504697</v>
          </cell>
          <cell r="N62">
            <v>3497.4706564806315</v>
          </cell>
          <cell r="O62">
            <v>2997.9279103368244</v>
          </cell>
          <cell r="P62">
            <v>2772.7063304385547</v>
          </cell>
        </row>
        <row r="63">
          <cell r="A63">
            <v>1062</v>
          </cell>
          <cell r="B63" t="str">
            <v>CASELETTE</v>
          </cell>
          <cell r="C63">
            <v>12451.1276440973</v>
          </cell>
          <cell r="D63">
            <v>12125.111312297202</v>
          </cell>
          <cell r="E63">
            <v>11296.994342654951</v>
          </cell>
          <cell r="F63">
            <v>10772.070702415027</v>
          </cell>
          <cell r="G63">
            <v>10160.119343375036</v>
          </cell>
          <cell r="H63">
            <v>9375.8467698362347</v>
          </cell>
          <cell r="I63">
            <v>8555.5577482018598</v>
          </cell>
          <cell r="J63">
            <v>8148.5940091392849</v>
          </cell>
          <cell r="K63">
            <v>7305.2034873392458</v>
          </cell>
          <cell r="L63">
            <v>6874.8597822268212</v>
          </cell>
          <cell r="M63">
            <v>6478.8679650846025</v>
          </cell>
          <cell r="N63">
            <v>5985.0309901130049</v>
          </cell>
          <cell r="O63">
            <v>5232.4709742013056</v>
          </cell>
          <cell r="P63">
            <v>4875.330299369939</v>
          </cell>
        </row>
        <row r="64">
          <cell r="A64">
            <v>1063</v>
          </cell>
          <cell r="B64" t="str">
            <v>CASELLE TORINESE</v>
          </cell>
          <cell r="C64">
            <v>69356.396387009998</v>
          </cell>
          <cell r="D64">
            <v>67540.390754163906</v>
          </cell>
          <cell r="E64">
            <v>62927.538774564622</v>
          </cell>
          <cell r="F64">
            <v>61017.839290652279</v>
          </cell>
          <cell r="G64">
            <v>58734.307806113829</v>
          </cell>
          <cell r="H64">
            <v>52560.785556396055</v>
          </cell>
          <cell r="I64">
            <v>48443.712050838541</v>
          </cell>
          <cell r="J64">
            <v>44955.124977724852</v>
          </cell>
          <cell r="K64">
            <v>41078.74194259911</v>
          </cell>
          <cell r="L64">
            <v>38980.624904137163</v>
          </cell>
          <cell r="M64">
            <v>37310.134517071798</v>
          </cell>
          <cell r="N64">
            <v>34234.516537465701</v>
          </cell>
          <cell r="O64">
            <v>29701.231102018301</v>
          </cell>
          <cell r="P64">
            <v>27861.691606798766</v>
          </cell>
        </row>
        <row r="65">
          <cell r="A65">
            <v>1064</v>
          </cell>
          <cell r="B65" t="str">
            <v>CASTAGNETO PO</v>
          </cell>
          <cell r="C65">
            <v>8159.5750660000722</v>
          </cell>
          <cell r="D65">
            <v>7945.9273701364791</v>
          </cell>
          <cell r="E65">
            <v>7403.2389670963112</v>
          </cell>
          <cell r="F65">
            <v>7063.2572204787475</v>
          </cell>
          <cell r="G65">
            <v>6792.4446593951907</v>
          </cell>
          <cell r="H65">
            <v>6387.5673420486019</v>
          </cell>
          <cell r="I65">
            <v>6130.1170033786902</v>
          </cell>
          <cell r="J65">
            <v>5772.2799450839293</v>
          </cell>
          <cell r="K65">
            <v>5595.5010316341231</v>
          </cell>
          <cell r="L65">
            <v>5379.5655028442607</v>
          </cell>
          <cell r="M65">
            <v>5126.4371274250861</v>
          </cell>
          <cell r="N65">
            <v>4780.5940562735523</v>
          </cell>
          <cell r="O65">
            <v>4041.4156828287068</v>
          </cell>
          <cell r="P65">
            <v>3810.6263705294696</v>
          </cell>
        </row>
        <row r="66">
          <cell r="A66">
            <v>1065</v>
          </cell>
          <cell r="B66" t="str">
            <v>CASTAGNOLE PIEMONTE</v>
          </cell>
          <cell r="C66">
            <v>6940.1005180456159</v>
          </cell>
          <cell r="D66">
            <v>6758.3831525273363</v>
          </cell>
          <cell r="E66">
            <v>6296.8012641799678</v>
          </cell>
          <cell r="F66">
            <v>6097.4403463902736</v>
          </cell>
          <cell r="G66">
            <v>5936.8579157636086</v>
          </cell>
          <cell r="H66">
            <v>5617.8762556461788</v>
          </cell>
          <cell r="I66">
            <v>5162.9672123985556</v>
          </cell>
          <cell r="J66">
            <v>5019.6557090732576</v>
          </cell>
          <cell r="K66">
            <v>4625.7200675484455</v>
          </cell>
          <cell r="L66">
            <v>4457.1040237736661</v>
          </cell>
          <cell r="M66">
            <v>4293.6901473483504</v>
          </cell>
          <cell r="N66">
            <v>4005.9626145521011</v>
          </cell>
          <cell r="O66">
            <v>3505.7130933489907</v>
          </cell>
          <cell r="P66">
            <v>3283.312197756326</v>
          </cell>
        </row>
        <row r="67">
          <cell r="A67">
            <v>1066</v>
          </cell>
          <cell r="B67" t="str">
            <v>CASTELLAMONTE</v>
          </cell>
          <cell r="C67">
            <v>46247.241572046842</v>
          </cell>
          <cell r="D67">
            <v>45036.318635252486</v>
          </cell>
          <cell r="E67">
            <v>41960.442566861806</v>
          </cell>
          <cell r="F67">
            <v>40465.180932333511</v>
          </cell>
          <cell r="G67">
            <v>38826.448384088013</v>
          </cell>
          <cell r="H67">
            <v>35893.762221966776</v>
          </cell>
          <cell r="I67">
            <v>33286.206470633013</v>
          </cell>
          <cell r="J67">
            <v>32124.268279646425</v>
          </cell>
          <cell r="K67">
            <v>29391.241708149439</v>
          </cell>
          <cell r="L67">
            <v>27889.096872941926</v>
          </cell>
          <cell r="M67">
            <v>26661.539590959859</v>
          </cell>
          <cell r="N67">
            <v>24742.560231727562</v>
          </cell>
          <cell r="O67">
            <v>21264.821617620168</v>
          </cell>
          <cell r="P67">
            <v>19930.76089671475</v>
          </cell>
        </row>
        <row r="68">
          <cell r="A68">
            <v>1067</v>
          </cell>
          <cell r="B68" t="str">
            <v>CASTELNUOVO NIGRA</v>
          </cell>
          <cell r="C68">
            <v>1780.7509718164993</v>
          </cell>
          <cell r="D68">
            <v>1734.1243596512713</v>
          </cell>
          <cell r="E68">
            <v>1615.6876894459613</v>
          </cell>
          <cell r="F68">
            <v>1585.9393781921353</v>
          </cell>
          <cell r="G68">
            <v>1481.2089375460459</v>
          </cell>
          <cell r="H68">
            <v>1449.4238810864813</v>
          </cell>
          <cell r="I68">
            <v>1347.549789858436</v>
          </cell>
          <cell r="J68">
            <v>1263.5980022333019</v>
          </cell>
          <cell r="K68">
            <v>1149.3244172248967</v>
          </cell>
          <cell r="L68">
            <v>1125.6588081620148</v>
          </cell>
          <cell r="M68">
            <v>1071.7852883468186</v>
          </cell>
          <cell r="N68">
            <v>990.49343830016676</v>
          </cell>
          <cell r="O68">
            <v>867.8321708645874</v>
          </cell>
          <cell r="P68">
            <v>818.22617149856023</v>
          </cell>
        </row>
        <row r="69">
          <cell r="A69">
            <v>1068</v>
          </cell>
          <cell r="B69" t="str">
            <v>CASTIGLIONE TORINESE</v>
          </cell>
          <cell r="C69">
            <v>29056.529222523117</v>
          </cell>
          <cell r="D69">
            <v>28295.722382954642</v>
          </cell>
          <cell r="E69">
            <v>26363.190196644231</v>
          </cell>
          <cell r="F69">
            <v>25146.290568595228</v>
          </cell>
          <cell r="G69">
            <v>24161.284951098605</v>
          </cell>
          <cell r="H69">
            <v>22747.914139661683</v>
          </cell>
          <cell r="I69">
            <v>20885.251159741423</v>
          </cell>
          <cell r="J69">
            <v>19475.457023869109</v>
          </cell>
          <cell r="K69">
            <v>17976.510358500338</v>
          </cell>
          <cell r="L69">
            <v>17170.531655226081</v>
          </cell>
          <cell r="M69">
            <v>16524.75925045133</v>
          </cell>
          <cell r="N69">
            <v>15061.828825553217</v>
          </cell>
          <cell r="O69">
            <v>12931.694468229234</v>
          </cell>
          <cell r="P69">
            <v>11924.453748263457</v>
          </cell>
        </row>
        <row r="70">
          <cell r="A70">
            <v>1069</v>
          </cell>
          <cell r="B70" t="str">
            <v>CAVAGNOLO</v>
          </cell>
          <cell r="C70">
            <v>10224.879457264551</v>
          </cell>
          <cell r="D70">
            <v>9957.1544937881827</v>
          </cell>
          <cell r="E70">
            <v>9277.1039447022649</v>
          </cell>
          <cell r="F70">
            <v>8830.1942258866311</v>
          </cell>
          <cell r="G70">
            <v>8475.6622677214182</v>
          </cell>
          <cell r="H70">
            <v>7755.2748112195941</v>
          </cell>
          <cell r="I70">
            <v>7020.5672457114706</v>
          </cell>
          <cell r="J70">
            <v>6595.4238311392746</v>
          </cell>
          <cell r="K70">
            <v>6085.9885920976076</v>
          </cell>
          <cell r="L70">
            <v>5545.2756738305889</v>
          </cell>
          <cell r="M70">
            <v>5196.008015027307</v>
          </cell>
          <cell r="N70">
            <v>4728.170145312446</v>
          </cell>
          <cell r="O70">
            <v>4062.0794919879222</v>
          </cell>
          <cell r="P70">
            <v>3745.5739067441064</v>
          </cell>
        </row>
        <row r="71">
          <cell r="A71">
            <v>1070</v>
          </cell>
          <cell r="B71" t="str">
            <v>CAVOUR</v>
          </cell>
          <cell r="C71">
            <v>30159.339722854511</v>
          </cell>
          <cell r="D71">
            <v>29369.657246936818</v>
          </cell>
          <cell r="E71">
            <v>27363.777801187054</v>
          </cell>
          <cell r="F71">
            <v>26424.636176527561</v>
          </cell>
          <cell r="G71">
            <v>25765.958339838813</v>
          </cell>
          <cell r="H71">
            <v>24089.435490418411</v>
          </cell>
          <cell r="I71">
            <v>21845.834883958578</v>
          </cell>
          <cell r="J71">
            <v>20530.384041798745</v>
          </cell>
          <cell r="K71">
            <v>18411.830466683212</v>
          </cell>
          <cell r="L71">
            <v>17226.367381312146</v>
          </cell>
          <cell r="M71">
            <v>16334.589250309908</v>
          </cell>
          <cell r="N71">
            <v>15058.011308798074</v>
          </cell>
          <cell r="O71">
            <v>13126.169312012586</v>
          </cell>
          <cell r="P71">
            <v>12047.425996890795</v>
          </cell>
        </row>
        <row r="72">
          <cell r="A72">
            <v>1071</v>
          </cell>
          <cell r="B72" t="str">
            <v>CERCENASCO</v>
          </cell>
          <cell r="C72">
            <v>7249.2810598482292</v>
          </cell>
          <cell r="D72">
            <v>7059.4682102112693</v>
          </cell>
          <cell r="E72">
            <v>6577.322911009197</v>
          </cell>
          <cell r="F72">
            <v>6487.7031283444021</v>
          </cell>
          <cell r="G72">
            <v>6269.7852465962724</v>
          </cell>
          <cell r="H72">
            <v>5878.727985960988</v>
          </cell>
          <cell r="I72">
            <v>5383.292091829122</v>
          </cell>
          <cell r="J72">
            <v>4899.9343409378116</v>
          </cell>
          <cell r="K72">
            <v>4441.1731049075961</v>
          </cell>
          <cell r="L72">
            <v>4167.8672466175503</v>
          </cell>
          <cell r="M72">
            <v>3918.0500337532962</v>
          </cell>
          <cell r="N72">
            <v>3610.3113646890579</v>
          </cell>
          <cell r="O72">
            <v>3124.9850829142433</v>
          </cell>
          <cell r="P72">
            <v>2842.8533393991111</v>
          </cell>
        </row>
        <row r="73">
          <cell r="A73">
            <v>1072</v>
          </cell>
          <cell r="B73" t="str">
            <v>CERES</v>
          </cell>
          <cell r="C73">
            <v>5270.05195629422</v>
          </cell>
          <cell r="D73">
            <v>5132.0626065503448</v>
          </cell>
          <cell r="E73">
            <v>4781.5546380634478</v>
          </cell>
          <cell r="F73">
            <v>4624.0888454767983</v>
          </cell>
          <cell r="G73">
            <v>4525.7611786025191</v>
          </cell>
          <cell r="H73">
            <v>4061.380641246451</v>
          </cell>
          <cell r="I73">
            <v>3664.8213958897413</v>
          </cell>
          <cell r="J73">
            <v>3468.4209722911596</v>
          </cell>
          <cell r="K73">
            <v>3213.4039288481199</v>
          </cell>
          <cell r="L73">
            <v>2949.2322829773425</v>
          </cell>
          <cell r="M73">
            <v>2832.6979364430249</v>
          </cell>
          <cell r="N73">
            <v>2533.020341930443</v>
          </cell>
          <cell r="O73">
            <v>2142.93235530113</v>
          </cell>
          <cell r="P73">
            <v>1989.8683325846353</v>
          </cell>
        </row>
        <row r="74">
          <cell r="A74">
            <v>1073</v>
          </cell>
          <cell r="B74" t="str">
            <v>CERESOLE REALE</v>
          </cell>
          <cell r="C74">
            <v>355.41370273552877</v>
          </cell>
          <cell r="D74">
            <v>346.10766436299167</v>
          </cell>
          <cell r="E74">
            <v>322.46931393469066</v>
          </cell>
          <cell r="F74">
            <v>315.69661489832026</v>
          </cell>
          <cell r="G74">
            <v>312.40359535438017</v>
          </cell>
          <cell r="H74">
            <v>286.32076330304892</v>
          </cell>
          <cell r="I74">
            <v>265.13696841319802</v>
          </cell>
          <cell r="J74">
            <v>242.24733588536577</v>
          </cell>
          <cell r="K74">
            <v>226.01006764350356</v>
          </cell>
          <cell r="L74">
            <v>218.17542817342701</v>
          </cell>
          <cell r="M74">
            <v>205.94783341407748</v>
          </cell>
          <cell r="N74">
            <v>194.64539885806144</v>
          </cell>
          <cell r="O74">
            <v>161.32040390590166</v>
          </cell>
          <cell r="P74">
            <v>153.65892181245277</v>
          </cell>
        </row>
        <row r="75">
          <cell r="A75">
            <v>1074</v>
          </cell>
          <cell r="B75" t="str">
            <v>CESANA TORINESE</v>
          </cell>
          <cell r="C75">
            <v>10320.547111422558</v>
          </cell>
          <cell r="D75">
            <v>10050.317216780753</v>
          </cell>
          <cell r="E75">
            <v>9363.903869872931</v>
          </cell>
          <cell r="F75">
            <v>9357.0924492657068</v>
          </cell>
          <cell r="G75">
            <v>8897.9447266495772</v>
          </cell>
          <cell r="H75">
            <v>8035.5138236628654</v>
          </cell>
          <cell r="I75">
            <v>7277.6787632932947</v>
          </cell>
          <cell r="J75">
            <v>6771.4474539866042</v>
          </cell>
          <cell r="K75">
            <v>6090.8946052863439</v>
          </cell>
          <cell r="L75">
            <v>5806.7190831262096</v>
          </cell>
          <cell r="M75">
            <v>5424.3099541291076</v>
          </cell>
          <cell r="N75">
            <v>5013.2988093497715</v>
          </cell>
          <cell r="O75">
            <v>4305.8761548979537</v>
          </cell>
          <cell r="P75">
            <v>4016.1777286825404</v>
          </cell>
        </row>
        <row r="76">
          <cell r="A76">
            <v>1075</v>
          </cell>
          <cell r="B76" t="str">
            <v>CHIALAMBERTO</v>
          </cell>
          <cell r="C76">
            <v>1594.3076563553359</v>
          </cell>
          <cell r="D76">
            <v>1552.5628161494622</v>
          </cell>
          <cell r="E76">
            <v>1446.5263781016745</v>
          </cell>
          <cell r="F76">
            <v>1449.6970645474626</v>
          </cell>
          <cell r="G76">
            <v>1377.5237079359783</v>
          </cell>
          <cell r="H76">
            <v>1253.0289005601314</v>
          </cell>
          <cell r="I76">
            <v>1112.174007357959</v>
          </cell>
          <cell r="J76">
            <v>1027.7314077672829</v>
          </cell>
          <cell r="K76">
            <v>950.81283245781674</v>
          </cell>
          <cell r="L76">
            <v>914.95313476989725</v>
          </cell>
          <cell r="M76">
            <v>875.83115916151485</v>
          </cell>
          <cell r="N76">
            <v>789.46032424410873</v>
          </cell>
          <cell r="O76">
            <v>704.58336201340717</v>
          </cell>
          <cell r="P76">
            <v>649.4340907814576</v>
          </cell>
        </row>
        <row r="77">
          <cell r="A77">
            <v>1076</v>
          </cell>
          <cell r="B77" t="str">
            <v>CHIANOCCO</v>
          </cell>
          <cell r="C77">
            <v>7635.565916548836</v>
          </cell>
          <cell r="D77">
            <v>7435.6387081476587</v>
          </cell>
          <cell r="E77">
            <v>6927.801836736764</v>
          </cell>
          <cell r="F77">
            <v>6578.5978964803235</v>
          </cell>
          <cell r="G77">
            <v>6338.2098736018988</v>
          </cell>
          <cell r="H77">
            <v>5908.1474249548382</v>
          </cell>
          <cell r="I77">
            <v>5426.9820458718386</v>
          </cell>
          <cell r="J77">
            <v>5130.4823281989584</v>
          </cell>
          <cell r="K77">
            <v>4662.5498069044097</v>
          </cell>
          <cell r="L77">
            <v>4278.8888936165968</v>
          </cell>
          <cell r="M77">
            <v>4052.4395301636487</v>
          </cell>
          <cell r="N77">
            <v>3724.7356469872075</v>
          </cell>
          <cell r="O77">
            <v>3272.4211150742181</v>
          </cell>
          <cell r="P77">
            <v>2969.5884913061504</v>
          </cell>
        </row>
        <row r="78">
          <cell r="A78">
            <v>1077</v>
          </cell>
          <cell r="B78" t="str">
            <v>CHIAVERANO</v>
          </cell>
          <cell r="C78">
            <v>12809.715882204124</v>
          </cell>
          <cell r="D78">
            <v>12474.310391015746</v>
          </cell>
          <cell r="E78">
            <v>11622.343934517488</v>
          </cell>
          <cell r="F78">
            <v>11244.300619989286</v>
          </cell>
          <cell r="G78">
            <v>10630.742447284721</v>
          </cell>
          <cell r="H78">
            <v>9664.1447544839957</v>
          </cell>
          <cell r="I78">
            <v>8846.3525413006246</v>
          </cell>
          <cell r="J78">
            <v>8175.3206036745978</v>
          </cell>
          <cell r="K78">
            <v>7319.0375349329834</v>
          </cell>
          <cell r="L78">
            <v>6940.1859136556168</v>
          </cell>
          <cell r="M78">
            <v>6404.2715229572832</v>
          </cell>
          <cell r="N78">
            <v>5660.1815647220246</v>
          </cell>
          <cell r="O78">
            <v>4950.8276846525023</v>
          </cell>
          <cell r="P78">
            <v>4548.5526751424713</v>
          </cell>
        </row>
        <row r="79">
          <cell r="A79">
            <v>1078</v>
          </cell>
          <cell r="B79" t="str">
            <v>CHIERI</v>
          </cell>
          <cell r="C79">
            <v>122651.04757557447</v>
          </cell>
          <cell r="D79">
            <v>119439.59189340707</v>
          </cell>
          <cell r="E79">
            <v>111282.1448938268</v>
          </cell>
          <cell r="F79">
            <v>107517.62874170102</v>
          </cell>
          <cell r="G79">
            <v>103239.18731408146</v>
          </cell>
          <cell r="H79">
            <v>95653.791922654375</v>
          </cell>
          <cell r="I79">
            <v>87005.86107743076</v>
          </cell>
          <cell r="J79">
            <v>80670.265136710921</v>
          </cell>
          <cell r="K79">
            <v>73474.458217357183</v>
          </cell>
          <cell r="L79">
            <v>69358.931802919236</v>
          </cell>
          <cell r="M79">
            <v>64951.97467704404</v>
          </cell>
          <cell r="N79">
            <v>59850.415880258042</v>
          </cell>
          <cell r="O79">
            <v>51623.515993197063</v>
          </cell>
          <cell r="P79">
            <v>47553.709373671569</v>
          </cell>
        </row>
        <row r="80">
          <cell r="A80">
            <v>1079</v>
          </cell>
          <cell r="B80" t="str">
            <v>CHIESANUOVA</v>
          </cell>
          <cell r="C80">
            <v>1440.0709709718396</v>
          </cell>
          <cell r="D80">
            <v>1402.3646146555413</v>
          </cell>
          <cell r="E80">
            <v>1306.5863652761509</v>
          </cell>
          <cell r="F80">
            <v>1269.1077970894219</v>
          </cell>
          <cell r="G80">
            <v>1274.8030606983152</v>
          </cell>
          <cell r="H80">
            <v>1223.024159384363</v>
          </cell>
          <cell r="I80">
            <v>1154.2109041668905</v>
          </cell>
          <cell r="J80">
            <v>1132.4655724067327</v>
          </cell>
          <cell r="K80">
            <v>1009.2103543068125</v>
          </cell>
          <cell r="L80">
            <v>988.94570031523074</v>
          </cell>
          <cell r="M80">
            <v>944.15556762143081</v>
          </cell>
          <cell r="N80">
            <v>816.58148164308636</v>
          </cell>
          <cell r="O80">
            <v>740.14551752797934</v>
          </cell>
          <cell r="P80">
            <v>739.33457943437656</v>
          </cell>
        </row>
        <row r="81">
          <cell r="A81">
            <v>1080</v>
          </cell>
          <cell r="B81" t="str">
            <v>CHIOMONTE</v>
          </cell>
          <cell r="C81">
            <v>5049.9618545511421</v>
          </cell>
          <cell r="D81">
            <v>4917.7352734244378</v>
          </cell>
          <cell r="E81">
            <v>4581.8653645023824</v>
          </cell>
          <cell r="F81">
            <v>4430.368417498863</v>
          </cell>
          <cell r="G81">
            <v>4088.7228035450244</v>
          </cell>
          <cell r="H81">
            <v>3747.5495707534715</v>
          </cell>
          <cell r="I81">
            <v>3683.1739392513555</v>
          </cell>
          <cell r="J81">
            <v>3531.9315659617564</v>
          </cell>
          <cell r="K81">
            <v>3175.6630858678873</v>
          </cell>
          <cell r="L81">
            <v>2976.5234219644017</v>
          </cell>
          <cell r="M81">
            <v>2991.2848545375527</v>
          </cell>
          <cell r="N81">
            <v>2873.0240089433437</v>
          </cell>
          <cell r="O81">
            <v>2523.7039458563036</v>
          </cell>
          <cell r="P81">
            <v>2365.675686475543</v>
          </cell>
        </row>
        <row r="82">
          <cell r="A82">
            <v>1081</v>
          </cell>
          <cell r="B82" t="str">
            <v>CHIUSA DI SAN MICHELE</v>
          </cell>
          <cell r="C82">
            <v>7980.188551987022</v>
          </cell>
          <cell r="D82">
            <v>7771.2378550575504</v>
          </cell>
          <cell r="E82">
            <v>7240.4803405782759</v>
          </cell>
          <cell r="F82">
            <v>7029.7790178993673</v>
          </cell>
          <cell r="G82">
            <v>6763.8420622949743</v>
          </cell>
          <cell r="H82">
            <v>6199.1553823635468</v>
          </cell>
          <cell r="I82">
            <v>5472.5466736511953</v>
          </cell>
          <cell r="J82">
            <v>4888.5129202598637</v>
          </cell>
          <cell r="K82">
            <v>4452.482467677255</v>
          </cell>
          <cell r="L82">
            <v>4131.8766900900991</v>
          </cell>
          <cell r="M82">
            <v>3848.473358411663</v>
          </cell>
          <cell r="N82">
            <v>3610.944623286131</v>
          </cell>
          <cell r="O82">
            <v>3167.7648884221012</v>
          </cell>
          <cell r="P82">
            <v>2915.2706398684222</v>
          </cell>
        </row>
        <row r="83">
          <cell r="A83">
            <v>1082</v>
          </cell>
          <cell r="B83" t="str">
            <v>CHIVASSO</v>
          </cell>
          <cell r="C83">
            <v>103597.72063432542</v>
          </cell>
          <cell r="D83">
            <v>100885.15115231024</v>
          </cell>
          <cell r="E83">
            <v>93994.929404867711</v>
          </cell>
          <cell r="F83">
            <v>90996.854204959716</v>
          </cell>
          <cell r="G83">
            <v>86368.751093493906</v>
          </cell>
          <cell r="H83">
            <v>77836.562986279925</v>
          </cell>
          <cell r="I83">
            <v>71113.933727698051</v>
          </cell>
          <cell r="J83">
            <v>66447.750304962494</v>
          </cell>
          <cell r="K83">
            <v>61476.026007432869</v>
          </cell>
          <cell r="L83">
            <v>59088.755677625923</v>
          </cell>
          <cell r="M83">
            <v>56408.720547342818</v>
          </cell>
          <cell r="N83">
            <v>52205.181513764357</v>
          </cell>
          <cell r="O83">
            <v>45295.933825020897</v>
          </cell>
          <cell r="P83">
            <v>41937.922172129969</v>
          </cell>
        </row>
        <row r="84">
          <cell r="A84">
            <v>1083</v>
          </cell>
          <cell r="B84" t="str">
            <v>CICONIO</v>
          </cell>
          <cell r="C84">
            <v>1631.5041837589176</v>
          </cell>
          <cell r="D84">
            <v>1588.7854016124868</v>
          </cell>
          <cell r="E84">
            <v>1480.2750450221267</v>
          </cell>
          <cell r="F84">
            <v>1330.3427996914538</v>
          </cell>
          <cell r="G84">
            <v>1296.0452497468762</v>
          </cell>
          <cell r="H84">
            <v>1181.88710952938</v>
          </cell>
          <cell r="I84">
            <v>1127.9539029423536</v>
          </cell>
          <cell r="J84">
            <v>1092.6834172941353</v>
          </cell>
          <cell r="K84">
            <v>1020.2450432606264</v>
          </cell>
          <cell r="L84">
            <v>959.41399719283538</v>
          </cell>
          <cell r="M84">
            <v>938.92692239873145</v>
          </cell>
          <cell r="N84">
            <v>902.95513087481072</v>
          </cell>
          <cell r="O84">
            <v>767.68597022742847</v>
          </cell>
          <cell r="P84">
            <v>704.14255237607756</v>
          </cell>
        </row>
        <row r="85">
          <cell r="A85">
            <v>1084</v>
          </cell>
          <cell r="B85" t="str">
            <v>CINTANO</v>
          </cell>
          <cell r="C85">
            <v>1322.0876449495363</v>
          </cell>
          <cell r="D85">
            <v>1287.4705261917015</v>
          </cell>
          <cell r="E85">
            <v>1199.539276474243</v>
          </cell>
          <cell r="F85">
            <v>1211.9724409805419</v>
          </cell>
          <cell r="G85">
            <v>1189.4869254969385</v>
          </cell>
          <cell r="H85">
            <v>1117.6765536761013</v>
          </cell>
          <cell r="I85">
            <v>1091.19518871899</v>
          </cell>
          <cell r="J85">
            <v>1022.3178434339486</v>
          </cell>
          <cell r="K85">
            <v>961.05317109297675</v>
          </cell>
          <cell r="L85">
            <v>930.40212877235547</v>
          </cell>
          <cell r="M85">
            <v>844.66734988790495</v>
          </cell>
          <cell r="N85">
            <v>774.37629874495576</v>
          </cell>
          <cell r="O85">
            <v>671.86784976958654</v>
          </cell>
          <cell r="P85">
            <v>616.25155173364999</v>
          </cell>
        </row>
        <row r="86">
          <cell r="A86">
            <v>1085</v>
          </cell>
          <cell r="B86" t="str">
            <v>CINZANO</v>
          </cell>
          <cell r="C86">
            <v>1766.4262781709829</v>
          </cell>
          <cell r="D86">
            <v>1720.1747391886793</v>
          </cell>
          <cell r="E86">
            <v>1602.6907956947045</v>
          </cell>
          <cell r="F86">
            <v>1540.2127070445101</v>
          </cell>
          <cell r="G86">
            <v>1470.1070873149906</v>
          </cell>
          <cell r="H86">
            <v>1374.05424032883</v>
          </cell>
          <cell r="I86">
            <v>1287.3700616459864</v>
          </cell>
          <cell r="J86">
            <v>1180.0990726163418</v>
          </cell>
          <cell r="K86">
            <v>1136.3005614180331</v>
          </cell>
          <cell r="L86">
            <v>1076.3748005550465</v>
          </cell>
          <cell r="M86">
            <v>1066.5862482993464</v>
          </cell>
          <cell r="N86">
            <v>978.90780012555172</v>
          </cell>
          <cell r="O86">
            <v>854.51478068249151</v>
          </cell>
          <cell r="P86">
            <v>798.69157158183339</v>
          </cell>
        </row>
        <row r="87">
          <cell r="A87">
            <v>1086</v>
          </cell>
          <cell r="B87" t="str">
            <v>CIRIE'</v>
          </cell>
          <cell r="C87">
            <v>98702.913632480806</v>
          </cell>
          <cell r="D87">
            <v>96118.508206704122</v>
          </cell>
          <cell r="E87">
            <v>89553.837112761874</v>
          </cell>
          <cell r="F87">
            <v>85502.319019089206</v>
          </cell>
          <cell r="G87">
            <v>81996.456012739451</v>
          </cell>
          <cell r="H87">
            <v>74856.396184945319</v>
          </cell>
          <cell r="I87">
            <v>67416.660862155957</v>
          </cell>
          <cell r="J87">
            <v>62414.080016267922</v>
          </cell>
          <cell r="K87">
            <v>56669.437850241971</v>
          </cell>
          <cell r="L87">
            <v>53240.355570174615</v>
          </cell>
          <cell r="M87">
            <v>49394.48237031098</v>
          </cell>
          <cell r="N87">
            <v>45240.612734541035</v>
          </cell>
          <cell r="O87">
            <v>38898.659156054971</v>
          </cell>
          <cell r="P87">
            <v>35545.571224113002</v>
          </cell>
        </row>
        <row r="88">
          <cell r="A88">
            <v>1087</v>
          </cell>
          <cell r="B88" t="str">
            <v>CLAVIERE</v>
          </cell>
          <cell r="C88">
            <v>2552.8686618617494</v>
          </cell>
          <cell r="D88">
            <v>2486.0251678026275</v>
          </cell>
          <cell r="E88">
            <v>2316.23541697971</v>
          </cell>
          <cell r="F88">
            <v>2149.565605696725</v>
          </cell>
          <cell r="G88">
            <v>2170.3101611692177</v>
          </cell>
          <cell r="H88">
            <v>2032.6034160251979</v>
          </cell>
          <cell r="I88">
            <v>2008.7809809582802</v>
          </cell>
          <cell r="J88">
            <v>1846.4300437211045</v>
          </cell>
          <cell r="K88">
            <v>1632.5404098277188</v>
          </cell>
          <cell r="L88">
            <v>1374.5248098037896</v>
          </cell>
          <cell r="M88">
            <v>1351.3205567115472</v>
          </cell>
          <cell r="N88">
            <v>1204.8094155311442</v>
          </cell>
          <cell r="O88">
            <v>1066.7514876981352</v>
          </cell>
          <cell r="P88">
            <v>983.20045557055971</v>
          </cell>
        </row>
        <row r="89">
          <cell r="A89">
            <v>1088</v>
          </cell>
          <cell r="B89" t="str">
            <v>COASSOLO TORINESE</v>
          </cell>
          <cell r="C89">
            <v>8536.4752547898606</v>
          </cell>
          <cell r="D89">
            <v>8312.9589252959413</v>
          </cell>
          <cell r="E89">
            <v>7745.203118634211</v>
          </cell>
          <cell r="F89">
            <v>7481.9563812396318</v>
          </cell>
          <cell r="G89">
            <v>7180.1822040717389</v>
          </cell>
          <cell r="H89">
            <v>6600.0803524369785</v>
          </cell>
          <cell r="I89">
            <v>6085.5140305995865</v>
          </cell>
          <cell r="J89">
            <v>5885.393350919875</v>
          </cell>
          <cell r="K89">
            <v>5452.8293526229654</v>
          </cell>
          <cell r="L89">
            <v>5096.0434226904636</v>
          </cell>
          <cell r="M89">
            <v>4796.8938398408864</v>
          </cell>
          <cell r="N89">
            <v>4437.9614883278291</v>
          </cell>
          <cell r="O89">
            <v>3808.750244860058</v>
          </cell>
          <cell r="P89">
            <v>3587.4341837407751</v>
          </cell>
        </row>
        <row r="90">
          <cell r="A90">
            <v>1089</v>
          </cell>
          <cell r="B90" t="str">
            <v>COAZZE</v>
          </cell>
          <cell r="C90">
            <v>10519.020050044737</v>
          </cell>
          <cell r="D90">
            <v>10243.59340364994</v>
          </cell>
          <cell r="E90">
            <v>9543.9797416232122</v>
          </cell>
          <cell r="F90">
            <v>9188.1666761087763</v>
          </cell>
          <cell r="G90">
            <v>8849.9988403819261</v>
          </cell>
          <cell r="H90">
            <v>8377.4263937258056</v>
          </cell>
          <cell r="I90">
            <v>7863.9335622569297</v>
          </cell>
          <cell r="J90">
            <v>7515.7843036001495</v>
          </cell>
          <cell r="K90">
            <v>7042.7066322872952</v>
          </cell>
          <cell r="L90">
            <v>6567.0273813172071</v>
          </cell>
          <cell r="M90">
            <v>6295.7441858184093</v>
          </cell>
          <cell r="N90">
            <v>5820.8018883955601</v>
          </cell>
          <cell r="O90">
            <v>5047.665663444951</v>
          </cell>
          <cell r="P90">
            <v>4703.2170945920407</v>
          </cell>
        </row>
        <row r="91">
          <cell r="A91">
            <v>1090</v>
          </cell>
          <cell r="B91" t="str">
            <v>COLLEGNO</v>
          </cell>
          <cell r="C91">
            <v>154537.4479291582</v>
          </cell>
          <cell r="D91">
            <v>150491.08896957457</v>
          </cell>
          <cell r="E91">
            <v>140212.89676615509</v>
          </cell>
          <cell r="F91">
            <v>135103.16709505516</v>
          </cell>
          <cell r="G91">
            <v>129930.44571140439</v>
          </cell>
          <cell r="H91">
            <v>118173.53048005415</v>
          </cell>
          <cell r="I91">
            <v>107510.7648891303</v>
          </cell>
          <cell r="J91">
            <v>98632.564164632757</v>
          </cell>
          <cell r="K91">
            <v>88207.155251154181</v>
          </cell>
          <cell r="L91">
            <v>81930.912839679921</v>
          </cell>
          <cell r="M91">
            <v>76818.668650529187</v>
          </cell>
          <cell r="N91">
            <v>70316.845035260281</v>
          </cell>
          <cell r="O91">
            <v>60670.589303846224</v>
          </cell>
          <cell r="P91">
            <v>55865.997908213001</v>
          </cell>
        </row>
        <row r="92">
          <cell r="A92">
            <v>1091</v>
          </cell>
          <cell r="B92" t="str">
            <v>COLLERETTO CASTELNUOVO</v>
          </cell>
          <cell r="C92">
            <v>2410.7046209236773</v>
          </cell>
          <cell r="D92">
            <v>2347.5835045049835</v>
          </cell>
          <cell r="E92">
            <v>2187.2489980694727</v>
          </cell>
          <cell r="F92">
            <v>2084.8190175856771</v>
          </cell>
          <cell r="G92">
            <v>2115.3519392109488</v>
          </cell>
          <cell r="H92">
            <v>1956.9283518697691</v>
          </cell>
          <cell r="I92">
            <v>1830.4600147584547</v>
          </cell>
          <cell r="J92">
            <v>1776.7366799785721</v>
          </cell>
          <cell r="K92">
            <v>1652.5450590384407</v>
          </cell>
          <cell r="L92">
            <v>1564.4277598894369</v>
          </cell>
          <cell r="M92">
            <v>1465.3146232215827</v>
          </cell>
          <cell r="N92">
            <v>1375.37037760974</v>
          </cell>
          <cell r="O92">
            <v>1209.0053149282799</v>
          </cell>
          <cell r="P92">
            <v>1084.9129567115726</v>
          </cell>
        </row>
        <row r="93">
          <cell r="A93">
            <v>1092</v>
          </cell>
          <cell r="B93" t="str">
            <v>COLLERETTO GIACOSA</v>
          </cell>
          <cell r="C93">
            <v>5346.661215712089</v>
          </cell>
          <cell r="D93">
            <v>5206.6659536965517</v>
          </cell>
          <cell r="E93">
            <v>4851.0627496961279</v>
          </cell>
          <cell r="F93">
            <v>4570.0176239889861</v>
          </cell>
          <cell r="G93">
            <v>4178.4132689223316</v>
          </cell>
          <cell r="H93">
            <v>3899.4260096145413</v>
          </cell>
          <cell r="I93">
            <v>3651.430950831455</v>
          </cell>
          <cell r="J93">
            <v>3447.7229468244664</v>
          </cell>
          <cell r="K93">
            <v>3096.9115947896644</v>
          </cell>
          <cell r="L93">
            <v>2889.1276188770657</v>
          </cell>
          <cell r="M93">
            <v>2701.0461837078255</v>
          </cell>
          <cell r="N93">
            <v>2535.0026149683044</v>
          </cell>
          <cell r="O93">
            <v>2234.9689036759596</v>
          </cell>
          <cell r="P93">
            <v>2113.5845424668573</v>
          </cell>
        </row>
        <row r="94">
          <cell r="A94">
            <v>1093</v>
          </cell>
          <cell r="B94" t="str">
            <v>CONDOVE</v>
          </cell>
          <cell r="C94">
            <v>14039.627841744254</v>
          </cell>
          <cell r="D94">
            <v>13672.018730374019</v>
          </cell>
          <cell r="E94">
            <v>12738.251573250545</v>
          </cell>
          <cell r="F94">
            <v>12166.515829721169</v>
          </cell>
          <cell r="G94">
            <v>11778.552303616496</v>
          </cell>
          <cell r="H94">
            <v>10858.225865446368</v>
          </cell>
          <cell r="I94">
            <v>10029.013209817695</v>
          </cell>
          <cell r="J94">
            <v>9326.8591739902186</v>
          </cell>
          <cell r="K94">
            <v>8556.5427399202072</v>
          </cell>
          <cell r="L94">
            <v>8201.1112370336614</v>
          </cell>
          <cell r="M94">
            <v>7824.1249683061651</v>
          </cell>
          <cell r="N94">
            <v>7226.5925512478434</v>
          </cell>
          <cell r="O94">
            <v>6222.1500781990735</v>
          </cell>
          <cell r="P94">
            <v>5822.257243605477</v>
          </cell>
        </row>
        <row r="95">
          <cell r="A95">
            <v>1094</v>
          </cell>
          <cell r="B95" t="str">
            <v>CORIO</v>
          </cell>
          <cell r="C95">
            <v>16820.651135635122</v>
          </cell>
          <cell r="D95">
            <v>16380.224602514758</v>
          </cell>
          <cell r="E95">
            <v>15261.493267971322</v>
          </cell>
          <cell r="F95">
            <v>14711.912931242554</v>
          </cell>
          <cell r="G95">
            <v>14063.958951065206</v>
          </cell>
          <cell r="H95">
            <v>13125.468663482819</v>
          </cell>
          <cell r="I95">
            <v>12008.131571658065</v>
          </cell>
          <cell r="J95">
            <v>11473.735740511576</v>
          </cell>
          <cell r="K95">
            <v>10412.121737134614</v>
          </cell>
          <cell r="L95">
            <v>9798.957290675231</v>
          </cell>
          <cell r="M95">
            <v>9230.1980940915255</v>
          </cell>
          <cell r="N95">
            <v>8516.3155051966496</v>
          </cell>
          <cell r="O95">
            <v>7256.6887473729284</v>
          </cell>
          <cell r="P95">
            <v>6719.544556116557</v>
          </cell>
        </row>
        <row r="96">
          <cell r="A96">
            <v>1095</v>
          </cell>
          <cell r="B96" t="str">
            <v>COSSANO CANAVESE</v>
          </cell>
          <cell r="C96">
            <v>3099.1390729846994</v>
          </cell>
          <cell r="D96">
            <v>3017.9922097291605</v>
          </cell>
          <cell r="E96">
            <v>2811.8703442259457</v>
          </cell>
          <cell r="F96">
            <v>2746.7301750709194</v>
          </cell>
          <cell r="G96">
            <v>2826.0457404211484</v>
          </cell>
          <cell r="H96">
            <v>2593.4843961193005</v>
          </cell>
          <cell r="I96">
            <v>2445.0526065340514</v>
          </cell>
          <cell r="J96">
            <v>2271.4125187319892</v>
          </cell>
          <cell r="K96">
            <v>2140.1617404656299</v>
          </cell>
          <cell r="L96">
            <v>1960.171080375653</v>
          </cell>
          <cell r="M96">
            <v>1833.4644608082283</v>
          </cell>
          <cell r="N96">
            <v>1698.8549521469292</v>
          </cell>
          <cell r="O96">
            <v>1480.7462318462672</v>
          </cell>
          <cell r="P96">
            <v>1345.183318015645</v>
          </cell>
        </row>
        <row r="97">
          <cell r="A97">
            <v>1096</v>
          </cell>
          <cell r="B97" t="str">
            <v>CUCEGLIO</v>
          </cell>
          <cell r="C97">
            <v>5801.7862548351804</v>
          </cell>
          <cell r="D97">
            <v>5649.8741448034207</v>
          </cell>
          <cell r="E97">
            <v>5264.0008496931687</v>
          </cell>
          <cell r="F97">
            <v>5146.7472822207455</v>
          </cell>
          <cell r="G97">
            <v>4850.4049672147748</v>
          </cell>
          <cell r="H97">
            <v>4461.5881936439973</v>
          </cell>
          <cell r="I97">
            <v>4094.9755857019159</v>
          </cell>
          <cell r="J97">
            <v>3931.5428713773886</v>
          </cell>
          <cell r="K97">
            <v>3548.3010604894407</v>
          </cell>
          <cell r="L97">
            <v>3335.9068218320176</v>
          </cell>
          <cell r="M97">
            <v>3176.1403307743276</v>
          </cell>
          <cell r="N97">
            <v>2981.7043815264242</v>
          </cell>
          <cell r="O97">
            <v>2492.6642363988067</v>
          </cell>
          <cell r="P97">
            <v>2414.0153981747881</v>
          </cell>
        </row>
        <row r="98">
          <cell r="A98">
            <v>1097</v>
          </cell>
          <cell r="B98" t="str">
            <v>CUMIANA</v>
          </cell>
          <cell r="C98">
            <v>31123.134288127781</v>
          </cell>
          <cell r="D98">
            <v>30308.216124506875</v>
          </cell>
          <cell r="E98">
            <v>28238.235285086947</v>
          </cell>
          <cell r="F98">
            <v>27624.583640957753</v>
          </cell>
          <cell r="G98">
            <v>27157.949793355598</v>
          </cell>
          <cell r="H98">
            <v>25557.104922333714</v>
          </cell>
          <cell r="I98">
            <v>23906.22478637196</v>
          </cell>
          <cell r="J98">
            <v>22242.15758735187</v>
          </cell>
          <cell r="K98">
            <v>20436.383741459129</v>
          </cell>
          <cell r="L98">
            <v>19392.097962968364</v>
          </cell>
          <cell r="M98">
            <v>18452.765239611195</v>
          </cell>
          <cell r="N98">
            <v>16918.648641654629</v>
          </cell>
          <cell r="O98">
            <v>14561.2193995615</v>
          </cell>
          <cell r="P98">
            <v>13637.591013203582</v>
          </cell>
        </row>
        <row r="99">
          <cell r="A99">
            <v>1098</v>
          </cell>
          <cell r="B99" t="str">
            <v>CUORGNE'</v>
          </cell>
          <cell r="C99">
            <v>52166.514738001759</v>
          </cell>
          <cell r="D99">
            <v>50800.603451585739</v>
          </cell>
          <cell r="E99">
            <v>47331.040104677828</v>
          </cell>
          <cell r="F99">
            <v>45882.301007251473</v>
          </cell>
          <cell r="G99">
            <v>43574.931974063489</v>
          </cell>
          <cell r="H99">
            <v>40114.422956034112</v>
          </cell>
          <cell r="I99">
            <v>36559.634516633814</v>
          </cell>
          <cell r="J99">
            <v>33995.572965246472</v>
          </cell>
          <cell r="K99">
            <v>30988.196680513738</v>
          </cell>
          <cell r="L99">
            <v>28707.402782402678</v>
          </cell>
          <cell r="M99">
            <v>27122.904747495224</v>
          </cell>
          <cell r="N99">
            <v>25135.066505119295</v>
          </cell>
          <cell r="O99">
            <v>21771.954091920052</v>
          </cell>
          <cell r="P99">
            <v>20176.262743650772</v>
          </cell>
        </row>
        <row r="100">
          <cell r="A100">
            <v>1099</v>
          </cell>
          <cell r="B100" t="str">
            <v>DRUENTO</v>
          </cell>
          <cell r="C100">
            <v>30382.940771022528</v>
          </cell>
          <cell r="D100">
            <v>29587.403596992815</v>
          </cell>
          <cell r="E100">
            <v>27566.652580754773</v>
          </cell>
          <cell r="F100">
            <v>26463.199957348119</v>
          </cell>
          <cell r="G100">
            <v>25254.514575257977</v>
          </cell>
          <cell r="H100">
            <v>23317.130494889065</v>
          </cell>
          <cell r="I100">
            <v>21298.822593127003</v>
          </cell>
          <cell r="J100">
            <v>19755.014950463777</v>
          </cell>
          <cell r="K100">
            <v>17886.401431601014</v>
          </cell>
          <cell r="L100">
            <v>16647.24685564368</v>
          </cell>
          <cell r="M100">
            <v>15892.318814412803</v>
          </cell>
          <cell r="N100">
            <v>14531.82856868397</v>
          </cell>
          <cell r="O100">
            <v>12579.622865166222</v>
          </cell>
          <cell r="P100">
            <v>11653.216377235429</v>
          </cell>
        </row>
        <row r="101">
          <cell r="A101">
            <v>1100</v>
          </cell>
          <cell r="B101" t="str">
            <v>EXILLES</v>
          </cell>
          <cell r="C101">
            <v>1072.0188239552062</v>
          </cell>
          <cell r="D101">
            <v>1043.9494269819756</v>
          </cell>
          <cell r="E101">
            <v>972.65010331677388</v>
          </cell>
          <cell r="F101">
            <v>970.38834155368181</v>
          </cell>
          <cell r="G101">
            <v>888.41041386845461</v>
          </cell>
          <cell r="H101">
            <v>865.8581702017932</v>
          </cell>
          <cell r="I101">
            <v>794.5610784813291</v>
          </cell>
          <cell r="J101">
            <v>748.17784299113691</v>
          </cell>
          <cell r="K101">
            <v>663.5985562978816</v>
          </cell>
          <cell r="L101">
            <v>616.86844440475954</v>
          </cell>
          <cell r="M101">
            <v>585.50424046067883</v>
          </cell>
          <cell r="N101">
            <v>541.11102825388991</v>
          </cell>
          <cell r="O101">
            <v>474.97107816866031</v>
          </cell>
          <cell r="P101">
            <v>452.6152226359556</v>
          </cell>
        </row>
        <row r="102">
          <cell r="A102">
            <v>1101</v>
          </cell>
          <cell r="B102" t="str">
            <v>FAVRIA</v>
          </cell>
          <cell r="C102">
            <v>17656.391953082766</v>
          </cell>
          <cell r="D102">
            <v>17194.082650511471</v>
          </cell>
          <cell r="E102">
            <v>16019.766699623731</v>
          </cell>
          <cell r="F102">
            <v>15452.922787130645</v>
          </cell>
          <cell r="G102">
            <v>14689.340853224676</v>
          </cell>
          <cell r="H102">
            <v>14079.515825846045</v>
          </cell>
          <cell r="I102">
            <v>13212.253433477925</v>
          </cell>
          <cell r="J102">
            <v>12659.956818246334</v>
          </cell>
          <cell r="K102">
            <v>11748.783726583186</v>
          </cell>
          <cell r="L102">
            <v>11039.612222674456</v>
          </cell>
          <cell r="M102">
            <v>10579.156437009631</v>
          </cell>
          <cell r="N102">
            <v>9851.5146531272221</v>
          </cell>
          <cell r="O102">
            <v>8502.3584957429484</v>
          </cell>
          <cell r="P102">
            <v>7850.0359987302063</v>
          </cell>
        </row>
        <row r="103">
          <cell r="A103">
            <v>1102</v>
          </cell>
          <cell r="B103" t="str">
            <v>FELETTO</v>
          </cell>
          <cell r="C103">
            <v>11872.160636789549</v>
          </cell>
          <cell r="D103">
            <v>11561.30379137101</v>
          </cell>
          <cell r="E103">
            <v>10771.693567247656</v>
          </cell>
          <cell r="F103">
            <v>10268.751971168811</v>
          </cell>
          <cell r="G103">
            <v>9504.3495894927983</v>
          </cell>
          <cell r="H103">
            <v>8791.1248588710387</v>
          </cell>
          <cell r="I103">
            <v>8069.8576712888907</v>
          </cell>
          <cell r="J103">
            <v>7693.6085164140368</v>
          </cell>
          <cell r="K103">
            <v>6931.918449531925</v>
          </cell>
          <cell r="L103">
            <v>6469.0219231795363</v>
          </cell>
          <cell r="M103">
            <v>5938.4745467084058</v>
          </cell>
          <cell r="N103">
            <v>5524.0481317176664</v>
          </cell>
          <cell r="O103">
            <v>4741.9983008145646</v>
          </cell>
          <cell r="P103">
            <v>4396.2800849354362</v>
          </cell>
        </row>
        <row r="104">
          <cell r="A104">
            <v>1103</v>
          </cell>
          <cell r="B104" t="str">
            <v>FENESTRELLE</v>
          </cell>
          <cell r="C104">
            <v>3455.6801202742854</v>
          </cell>
          <cell r="D104">
            <v>3365.1977006180682</v>
          </cell>
          <cell r="E104">
            <v>3135.362505682037</v>
          </cell>
          <cell r="F104">
            <v>2969.5266875464408</v>
          </cell>
          <cell r="G104">
            <v>2805.948808840742</v>
          </cell>
          <cell r="H104">
            <v>2587.5896972688342</v>
          </cell>
          <cell r="I104">
            <v>2400.1421502726616</v>
          </cell>
          <cell r="J104">
            <v>2259.4518155227279</v>
          </cell>
          <cell r="K104">
            <v>2038.7266533418933</v>
          </cell>
          <cell r="L104">
            <v>1862.0823799287846</v>
          </cell>
          <cell r="M104">
            <v>1779.0985854492671</v>
          </cell>
          <cell r="N104">
            <v>1672.9851155166616</v>
          </cell>
          <cell r="O104">
            <v>1425.739705640947</v>
          </cell>
          <cell r="P104">
            <v>1279.4660993088796</v>
          </cell>
        </row>
        <row r="105">
          <cell r="A105">
            <v>1104</v>
          </cell>
          <cell r="B105" t="str">
            <v>FIANO</v>
          </cell>
          <cell r="C105">
            <v>15413.404276277617</v>
          </cell>
          <cell r="D105">
            <v>15009.82464346531</v>
          </cell>
          <cell r="E105">
            <v>13984.688446488564</v>
          </cell>
          <cell r="F105">
            <v>13441.876989929295</v>
          </cell>
          <cell r="G105">
            <v>12969.179426753117</v>
          </cell>
          <cell r="H105">
            <v>11873.308457570163</v>
          </cell>
          <cell r="I105">
            <v>10816.854226795173</v>
          </cell>
          <cell r="J105">
            <v>9923.8667888882319</v>
          </cell>
          <cell r="K105">
            <v>8795.9332887910459</v>
          </cell>
          <cell r="L105">
            <v>8276.8702936997488</v>
          </cell>
          <cell r="M105">
            <v>7655.3624885432382</v>
          </cell>
          <cell r="N105">
            <v>6978.0374347005636</v>
          </cell>
          <cell r="O105">
            <v>6042.7787941576526</v>
          </cell>
          <cell r="P105">
            <v>5638.65592893541</v>
          </cell>
        </row>
        <row r="106">
          <cell r="A106">
            <v>1105</v>
          </cell>
          <cell r="B106" t="str">
            <v>FIORANO CANAVESE</v>
          </cell>
          <cell r="C106">
            <v>5333.8001188888929</v>
          </cell>
          <cell r="D106">
            <v>5194.1416077066197</v>
          </cell>
          <cell r="E106">
            <v>4839.3937874780058</v>
          </cell>
          <cell r="F106">
            <v>4539.3700892527604</v>
          </cell>
          <cell r="G106">
            <v>4123.5135092636183</v>
          </cell>
          <cell r="H106">
            <v>3830.3489400816075</v>
          </cell>
          <cell r="I106">
            <v>3503.8180449110396</v>
          </cell>
          <cell r="J106">
            <v>3186.8623279340209</v>
          </cell>
          <cell r="K106">
            <v>2893.7735187993871</v>
          </cell>
          <cell r="L106">
            <v>2711.4888525589622</v>
          </cell>
          <cell r="M106">
            <v>2533.272223575063</v>
          </cell>
          <cell r="N106">
            <v>2320.3820002644284</v>
          </cell>
          <cell r="O106">
            <v>2026.2045558422997</v>
          </cell>
          <cell r="P106">
            <v>1871.7946783143805</v>
          </cell>
        </row>
        <row r="107">
          <cell r="A107">
            <v>1106</v>
          </cell>
          <cell r="B107" t="str">
            <v>FOGLIZZO</v>
          </cell>
          <cell r="C107">
            <v>9404.8271721330693</v>
          </cell>
          <cell r="D107">
            <v>9158.5741946104863</v>
          </cell>
          <cell r="E107">
            <v>8533.0648270723486</v>
          </cell>
          <cell r="F107">
            <v>8227.3472238706563</v>
          </cell>
          <cell r="G107">
            <v>7615.4449430875438</v>
          </cell>
          <cell r="H107">
            <v>6963.0445514370303</v>
          </cell>
          <cell r="I107">
            <v>6546.477303125962</v>
          </cell>
          <cell r="J107">
            <v>6168.3901796284126</v>
          </cell>
          <cell r="K107">
            <v>5664.0655514626369</v>
          </cell>
          <cell r="L107">
            <v>5296.7968239983265</v>
          </cell>
          <cell r="M107">
            <v>5289.986462573268</v>
          </cell>
          <cell r="N107">
            <v>4901.2315427107533</v>
          </cell>
          <cell r="O107">
            <v>4273.6521160156926</v>
          </cell>
          <cell r="P107">
            <v>4001.813412829219</v>
          </cell>
        </row>
        <row r="108">
          <cell r="A108">
            <v>1107</v>
          </cell>
          <cell r="B108" t="str">
            <v>FORNO CANAVESE</v>
          </cell>
          <cell r="C108">
            <v>19255.768730431832</v>
          </cell>
          <cell r="D108">
            <v>18751.581859416783</v>
          </cell>
          <cell r="E108">
            <v>17470.892326309575</v>
          </cell>
          <cell r="F108">
            <v>16514.000000221928</v>
          </cell>
          <cell r="G108">
            <v>15335.037788237069</v>
          </cell>
          <cell r="H108">
            <v>14091.744927844455</v>
          </cell>
          <cell r="I108">
            <v>12885.035663668161</v>
          </cell>
          <cell r="J108">
            <v>12166.635609693858</v>
          </cell>
          <cell r="K108">
            <v>11109.223470350935</v>
          </cell>
          <cell r="L108">
            <v>10102.024822246849</v>
          </cell>
          <cell r="M108">
            <v>9553.2552158541512</v>
          </cell>
          <cell r="N108">
            <v>8796.8293435976229</v>
          </cell>
          <cell r="O108">
            <v>7486.676200504955</v>
          </cell>
          <cell r="P108">
            <v>6947.7199958466936</v>
          </cell>
        </row>
        <row r="109">
          <cell r="A109">
            <v>1108</v>
          </cell>
          <cell r="B109" t="str">
            <v>FRASSINETTO</v>
          </cell>
          <cell r="C109">
            <v>936.49299305752675</v>
          </cell>
          <cell r="D109">
            <v>911.97216096262423</v>
          </cell>
          <cell r="E109">
            <v>849.68657834957844</v>
          </cell>
          <cell r="F109">
            <v>786.98771133106959</v>
          </cell>
          <cell r="G109">
            <v>788.02829203995532</v>
          </cell>
          <cell r="H109">
            <v>732.60319729055243</v>
          </cell>
          <cell r="I109">
            <v>704.40221185292785</v>
          </cell>
          <cell r="J109">
            <v>688.08485352777723</v>
          </cell>
          <cell r="K109">
            <v>653.08995733630502</v>
          </cell>
          <cell r="L109">
            <v>605.38589246650986</v>
          </cell>
          <cell r="M109">
            <v>582.99620229050049</v>
          </cell>
          <cell r="N109">
            <v>542.0575895408931</v>
          </cell>
          <cell r="O109">
            <v>471.62356282312555</v>
          </cell>
          <cell r="P109">
            <v>452.4333404189407</v>
          </cell>
        </row>
        <row r="110">
          <cell r="A110">
            <v>1109</v>
          </cell>
          <cell r="B110" t="str">
            <v>FRONT</v>
          </cell>
          <cell r="C110">
            <v>8788.7784152522927</v>
          </cell>
          <cell r="D110">
            <v>8558.6558607459338</v>
          </cell>
          <cell r="E110">
            <v>7974.119523465165</v>
          </cell>
          <cell r="F110">
            <v>7737.0035534512699</v>
          </cell>
          <cell r="G110">
            <v>7384.7123202033754</v>
          </cell>
          <cell r="H110">
            <v>6762.3026473807367</v>
          </cell>
          <cell r="I110">
            <v>6377.4429066951034</v>
          </cell>
          <cell r="J110">
            <v>6127.691551322805</v>
          </cell>
          <cell r="K110">
            <v>5616.8991427406027</v>
          </cell>
          <cell r="L110">
            <v>5121.0715887370707</v>
          </cell>
          <cell r="M110">
            <v>4760.9377275913948</v>
          </cell>
          <cell r="N110">
            <v>4348.1205939341326</v>
          </cell>
          <cell r="O110">
            <v>3790.6356502488111</v>
          </cell>
          <cell r="P110">
            <v>3646.6370771893567</v>
          </cell>
        </row>
        <row r="111">
          <cell r="A111">
            <v>1110</v>
          </cell>
          <cell r="B111" t="str">
            <v>FROSSASCO</v>
          </cell>
          <cell r="C111">
            <v>16926.313812914814</v>
          </cell>
          <cell r="D111">
            <v>16483.120642150086</v>
          </cell>
          <cell r="E111">
            <v>15357.361746841532</v>
          </cell>
          <cell r="F111">
            <v>14806.044297805109</v>
          </cell>
          <cell r="G111">
            <v>14227.182363635507</v>
          </cell>
          <cell r="H111">
            <v>13097.679041960891</v>
          </cell>
          <cell r="I111">
            <v>11809.637213395161</v>
          </cell>
          <cell r="J111">
            <v>10561.376233148545</v>
          </cell>
          <cell r="K111">
            <v>9598.2455357964718</v>
          </cell>
          <cell r="L111">
            <v>8958.2049393828383</v>
          </cell>
          <cell r="M111">
            <v>8448.4992394039782</v>
          </cell>
          <cell r="N111">
            <v>7799.3327857689619</v>
          </cell>
          <cell r="O111">
            <v>6758.0516164245164</v>
          </cell>
          <cell r="P111">
            <v>6134.7957698848722</v>
          </cell>
        </row>
        <row r="112">
          <cell r="A112">
            <v>1111</v>
          </cell>
          <cell r="B112" t="str">
            <v>GARZIGLIANA</v>
          </cell>
          <cell r="C112">
            <v>3528.8705538532522</v>
          </cell>
          <cell r="D112">
            <v>3436.4717393643477</v>
          </cell>
          <cell r="E112">
            <v>3201.7686929537595</v>
          </cell>
          <cell r="F112">
            <v>3028.7847997184076</v>
          </cell>
          <cell r="G112">
            <v>2938.063438891395</v>
          </cell>
          <cell r="H112">
            <v>2646.4413413129159</v>
          </cell>
          <cell r="I112">
            <v>2469.9464386405234</v>
          </cell>
          <cell r="J112">
            <v>2306.5095100973112</v>
          </cell>
          <cell r="K112">
            <v>2135.9771491290085</v>
          </cell>
          <cell r="L112">
            <v>2044.0611878070047</v>
          </cell>
          <cell r="M112">
            <v>1957.7756628129646</v>
          </cell>
          <cell r="N112">
            <v>1821.8018278228576</v>
          </cell>
          <cell r="O112">
            <v>1670.9366954743909</v>
          </cell>
          <cell r="P112">
            <v>1551.3466486414898</v>
          </cell>
        </row>
        <row r="113">
          <cell r="A113">
            <v>1112</v>
          </cell>
          <cell r="B113" t="str">
            <v>GASSINO TORINESE</v>
          </cell>
          <cell r="C113">
            <v>34265.576090501578</v>
          </cell>
          <cell r="D113">
            <v>33368.377238850713</v>
          </cell>
          <cell r="E113">
            <v>31089.394495583736</v>
          </cell>
          <cell r="F113">
            <v>29920.636909725334</v>
          </cell>
          <cell r="G113">
            <v>28572.868481001849</v>
          </cell>
          <cell r="H113">
            <v>25969.343603885347</v>
          </cell>
          <cell r="I113">
            <v>23889.81358775757</v>
          </cell>
          <cell r="J113">
            <v>22147.279791307668</v>
          </cell>
          <cell r="K113">
            <v>20086.394474184457</v>
          </cell>
          <cell r="L113">
            <v>18839.910890971205</v>
          </cell>
          <cell r="M113">
            <v>17638.157999063769</v>
          </cell>
          <cell r="N113">
            <v>16187.667006831143</v>
          </cell>
          <cell r="O113">
            <v>13974.98304750277</v>
          </cell>
          <cell r="P113">
            <v>12993.52455141214</v>
          </cell>
        </row>
        <row r="114">
          <cell r="A114">
            <v>1113</v>
          </cell>
          <cell r="B114" t="str">
            <v>GERMAGNANO</v>
          </cell>
          <cell r="C114">
            <v>6077.9892679037957</v>
          </cell>
          <cell r="D114">
            <v>5918.8451467862405</v>
          </cell>
          <cell r="E114">
            <v>5514.601756313833</v>
          </cell>
          <cell r="F114">
            <v>5125.283683403607</v>
          </cell>
          <cell r="G114">
            <v>4915.8900621357416</v>
          </cell>
          <cell r="H114">
            <v>4512.176035127568</v>
          </cell>
          <cell r="I114">
            <v>4132.2509050937069</v>
          </cell>
          <cell r="J114">
            <v>3958.3028993509829</v>
          </cell>
          <cell r="K114">
            <v>3591.7371508070778</v>
          </cell>
          <cell r="L114">
            <v>3315.8299702596473</v>
          </cell>
          <cell r="M114">
            <v>3103.5630209472456</v>
          </cell>
          <cell r="N114">
            <v>2808.8572718639202</v>
          </cell>
          <cell r="O114">
            <v>2408.8682596917783</v>
          </cell>
          <cell r="P114">
            <v>2225.4602578193026</v>
          </cell>
        </row>
        <row r="115">
          <cell r="A115">
            <v>1114</v>
          </cell>
          <cell r="B115" t="str">
            <v>GIAGLIONE</v>
          </cell>
          <cell r="C115">
            <v>2815.5714112592191</v>
          </cell>
          <cell r="D115">
            <v>2741.8493926872616</v>
          </cell>
          <cell r="E115">
            <v>2554.5874408745121</v>
          </cell>
          <cell r="F115">
            <v>2532.2008522594479</v>
          </cell>
          <cell r="G115">
            <v>2425.0529464426563</v>
          </cell>
          <cell r="H115">
            <v>2200.8309187672894</v>
          </cell>
          <cell r="I115">
            <v>1971.3439133585628</v>
          </cell>
          <cell r="J115">
            <v>1876.6308925751887</v>
          </cell>
          <cell r="K115">
            <v>1659.3581573485028</v>
          </cell>
          <cell r="L115">
            <v>1562.5758995371471</v>
          </cell>
          <cell r="M115">
            <v>1498.4408298947824</v>
          </cell>
          <cell r="N115">
            <v>1344.1619217081891</v>
          </cell>
          <cell r="O115">
            <v>1181.6900307484059</v>
          </cell>
          <cell r="P115">
            <v>1090.338248361161</v>
          </cell>
        </row>
        <row r="116">
          <cell r="A116">
            <v>1115</v>
          </cell>
          <cell r="B116" t="str">
            <v>GIAVENO</v>
          </cell>
          <cell r="C116">
            <v>57390.474268024991</v>
          </cell>
          <cell r="D116">
            <v>55887.780501167705</v>
          </cell>
          <cell r="E116">
            <v>52070.774765169241</v>
          </cell>
          <cell r="F116">
            <v>50242.703678478414</v>
          </cell>
          <cell r="G116">
            <v>48032.83962690222</v>
          </cell>
          <cell r="H116">
            <v>44575.089375510412</v>
          </cell>
          <cell r="I116">
            <v>41277.975197080312</v>
          </cell>
          <cell r="J116">
            <v>39089.64984077058</v>
          </cell>
          <cell r="K116">
            <v>36010.634152369312</v>
          </cell>
          <cell r="L116">
            <v>34264.450339382842</v>
          </cell>
          <cell r="M116">
            <v>32847.75501722988</v>
          </cell>
          <cell r="N116">
            <v>30199.64956935493</v>
          </cell>
          <cell r="O116">
            <v>26071.736730453184</v>
          </cell>
          <cell r="P116">
            <v>24266.12611917737</v>
          </cell>
        </row>
        <row r="117">
          <cell r="A117">
            <v>1116</v>
          </cell>
          <cell r="B117" t="str">
            <v>GIVOLETTO</v>
          </cell>
          <cell r="C117">
            <v>14674.936060389555</v>
          </cell>
          <cell r="D117">
            <v>14290.692242434861</v>
          </cell>
          <cell r="E117">
            <v>13314.671119899445</v>
          </cell>
          <cell r="F117">
            <v>12796.593069667459</v>
          </cell>
          <cell r="G117">
            <v>12717.876323121805</v>
          </cell>
          <cell r="H117">
            <v>12281.053044857574</v>
          </cell>
          <cell r="I117">
            <v>11794.209269217645</v>
          </cell>
          <cell r="J117">
            <v>11695.461801067499</v>
          </cell>
          <cell r="K117">
            <v>10839.688958135726</v>
          </cell>
          <cell r="L117">
            <v>10686.782102513833</v>
          </cell>
          <cell r="M117">
            <v>10558.568409356678</v>
          </cell>
          <cell r="N117">
            <v>9985.5169431721442</v>
          </cell>
          <cell r="O117">
            <v>8940.6099870914986</v>
          </cell>
          <cell r="P117">
            <v>8257.2999952973787</v>
          </cell>
        </row>
        <row r="118">
          <cell r="A118">
            <v>1117</v>
          </cell>
          <cell r="B118" t="str">
            <v>GRAVERE</v>
          </cell>
          <cell r="C118">
            <v>5804.8046711253482</v>
          </cell>
          <cell r="D118">
            <v>5652.8135278497812</v>
          </cell>
          <cell r="E118">
            <v>5266.7394796974932</v>
          </cell>
          <cell r="F118">
            <v>5185.2124057451956</v>
          </cell>
          <cell r="G118">
            <v>4783.4704483621645</v>
          </cell>
          <cell r="H118">
            <v>4415.2777782041567</v>
          </cell>
          <cell r="I118">
            <v>4109.1918502071148</v>
          </cell>
          <cell r="J118">
            <v>3844.3671253643092</v>
          </cell>
          <cell r="K118">
            <v>3421.085871745398</v>
          </cell>
          <cell r="L118">
            <v>3274.248270112947</v>
          </cell>
          <cell r="M118">
            <v>3116.3079017085893</v>
          </cell>
          <cell r="N118">
            <v>2767.1414960602192</v>
          </cell>
          <cell r="O118">
            <v>2265.8743203020149</v>
          </cell>
          <cell r="P118">
            <v>2124.4987583851807</v>
          </cell>
        </row>
        <row r="119">
          <cell r="A119">
            <v>1118</v>
          </cell>
          <cell r="B119" t="str">
            <v>GROSCAVALLO</v>
          </cell>
          <cell r="C119">
            <v>705.01107646309663</v>
          </cell>
          <cell r="D119">
            <v>686.55129261083653</v>
          </cell>
          <cell r="E119">
            <v>639.66143227906025</v>
          </cell>
          <cell r="F119">
            <v>610.85045940280327</v>
          </cell>
          <cell r="G119">
            <v>601.82005810054909</v>
          </cell>
          <cell r="H119">
            <v>530.51525269688557</v>
          </cell>
          <cell r="I119">
            <v>500.52204562610257</v>
          </cell>
          <cell r="J119">
            <v>444.94965635399649</v>
          </cell>
          <cell r="K119">
            <v>411.98456530916377</v>
          </cell>
          <cell r="L119">
            <v>378.32422596772068</v>
          </cell>
          <cell r="M119">
            <v>360.34786998469576</v>
          </cell>
          <cell r="N119">
            <v>330.55639325160126</v>
          </cell>
          <cell r="O119">
            <v>283.54114197660385</v>
          </cell>
          <cell r="P119">
            <v>269.18768385621945</v>
          </cell>
        </row>
        <row r="120">
          <cell r="A120">
            <v>1119</v>
          </cell>
          <cell r="B120" t="str">
            <v>GROSSO</v>
          </cell>
          <cell r="C120">
            <v>7223.187892346441</v>
          </cell>
          <cell r="D120">
            <v>7034.0582578364265</v>
          </cell>
          <cell r="E120">
            <v>6553.6483994247465</v>
          </cell>
          <cell r="F120">
            <v>6354.6926547069434</v>
          </cell>
          <cell r="G120">
            <v>6301.9801262063165</v>
          </cell>
          <cell r="H120">
            <v>5791.6941322110179</v>
          </cell>
          <cell r="I120">
            <v>5296.9439302722649</v>
          </cell>
          <cell r="J120">
            <v>5077.1183548679901</v>
          </cell>
          <cell r="K120">
            <v>4497.0410272217168</v>
          </cell>
          <cell r="L120">
            <v>4212.0798478919469</v>
          </cell>
          <cell r="M120">
            <v>3912.4311453844948</v>
          </cell>
          <cell r="N120">
            <v>3531.6032631169141</v>
          </cell>
          <cell r="O120">
            <v>3062.2653952828505</v>
          </cell>
          <cell r="P120">
            <v>2885.8820238762282</v>
          </cell>
        </row>
        <row r="121">
          <cell r="A121">
            <v>1120</v>
          </cell>
          <cell r="B121" t="str">
            <v>GRUGLIASCO</v>
          </cell>
          <cell r="C121">
            <v>145110.30277216114</v>
          </cell>
          <cell r="D121">
            <v>141310.78115705596</v>
          </cell>
          <cell r="E121">
            <v>131659.58267685084</v>
          </cell>
          <cell r="F121">
            <v>124548.59911565417</v>
          </cell>
          <cell r="G121">
            <v>115468.6886849013</v>
          </cell>
          <cell r="H121">
            <v>104523.9276486953</v>
          </cell>
          <cell r="I121">
            <v>94500.1761849061</v>
          </cell>
          <cell r="J121">
            <v>85951.919933573634</v>
          </cell>
          <cell r="K121">
            <v>78349.472481432211</v>
          </cell>
          <cell r="L121">
            <v>72421.113105982629</v>
          </cell>
          <cell r="M121">
            <v>68226.608445950886</v>
          </cell>
          <cell r="N121">
            <v>62748.227198348104</v>
          </cell>
          <cell r="O121">
            <v>54371.327370908781</v>
          </cell>
          <cell r="P121">
            <v>50797.119806009403</v>
          </cell>
        </row>
        <row r="122">
          <cell r="A122">
            <v>1121</v>
          </cell>
          <cell r="B122" t="str">
            <v>INGRIA</v>
          </cell>
          <cell r="C122">
            <v>196.16634885516626</v>
          </cell>
          <cell r="D122">
            <v>191.0299921086592</v>
          </cell>
          <cell r="E122">
            <v>177.98308688022098</v>
          </cell>
          <cell r="F122">
            <v>168.20783491734906</v>
          </cell>
          <cell r="G122">
            <v>162.84606471065331</v>
          </cell>
          <cell r="H122">
            <v>160.2797367105704</v>
          </cell>
          <cell r="I122">
            <v>153.92981034885503</v>
          </cell>
          <cell r="J122">
            <v>156.05885708810803</v>
          </cell>
          <cell r="K122">
            <v>142.11212049108556</v>
          </cell>
          <cell r="L122">
            <v>137.34460350543131</v>
          </cell>
          <cell r="M122">
            <v>145.88957232219363</v>
          </cell>
          <cell r="N122">
            <v>137.21833274146869</v>
          </cell>
          <cell r="O122">
            <v>121.83107780783709</v>
          </cell>
          <cell r="P122">
            <v>98.518106401273457</v>
          </cell>
        </row>
        <row r="123">
          <cell r="A123">
            <v>1122</v>
          </cell>
          <cell r="B123" t="str">
            <v>INVERSO PINASCA</v>
          </cell>
          <cell r="C123">
            <v>3915.0577549423956</v>
          </cell>
          <cell r="D123">
            <v>3812.5471386724762</v>
          </cell>
          <cell r="E123">
            <v>3552.1590150687252</v>
          </cell>
          <cell r="F123">
            <v>3514.2313768465324</v>
          </cell>
          <cell r="G123">
            <v>3338.7730341481138</v>
          </cell>
          <cell r="H123">
            <v>3329.5760838865463</v>
          </cell>
          <cell r="I123">
            <v>3092.984638993913</v>
          </cell>
          <cell r="J123">
            <v>2874.9260163886147</v>
          </cell>
          <cell r="K123">
            <v>2602.4210573981113</v>
          </cell>
          <cell r="L123">
            <v>2478.3107871606258</v>
          </cell>
          <cell r="M123">
            <v>2373.2027007026054</v>
          </cell>
          <cell r="N123">
            <v>2188.1613563746691</v>
          </cell>
          <cell r="O123">
            <v>1888.4433698223327</v>
          </cell>
          <cell r="P123">
            <v>1752.6610855509493</v>
          </cell>
        </row>
        <row r="124">
          <cell r="A124">
            <v>1123</v>
          </cell>
          <cell r="B124" t="str">
            <v>ISOLABELLA</v>
          </cell>
          <cell r="C124">
            <v>1830.2996809175299</v>
          </cell>
          <cell r="D124">
            <v>1782.3757012488688</v>
          </cell>
          <cell r="E124">
            <v>1660.6435763664167</v>
          </cell>
          <cell r="F124">
            <v>1544.8774019120476</v>
          </cell>
          <cell r="G124">
            <v>1586.0569690796372</v>
          </cell>
          <cell r="H124">
            <v>1570.4186170134803</v>
          </cell>
          <cell r="I124">
            <v>1350.6636782555993</v>
          </cell>
          <cell r="J124">
            <v>1262.0001407108691</v>
          </cell>
          <cell r="K124">
            <v>1091.2732400313964</v>
          </cell>
          <cell r="L124">
            <v>1091.4578334648961</v>
          </cell>
          <cell r="M124">
            <v>1020.7860778002921</v>
          </cell>
          <cell r="N124">
            <v>910.99068296826272</v>
          </cell>
          <cell r="O124">
            <v>795.11561139328728</v>
          </cell>
          <cell r="P124">
            <v>756.29894997794281</v>
          </cell>
        </row>
        <row r="125">
          <cell r="A125">
            <v>1124</v>
          </cell>
          <cell r="B125" t="str">
            <v>ISSIGLIO</v>
          </cell>
          <cell r="C125">
            <v>2609.8904437320953</v>
          </cell>
          <cell r="D125">
            <v>2541.5539096295765</v>
          </cell>
          <cell r="E125">
            <v>2367.9716745790593</v>
          </cell>
          <cell r="F125">
            <v>2239.9826494892081</v>
          </cell>
          <cell r="G125">
            <v>2032.350522464953</v>
          </cell>
          <cell r="H125">
            <v>1911.4966397550056</v>
          </cell>
          <cell r="I125">
            <v>1732.0023399891518</v>
          </cell>
          <cell r="J125">
            <v>1664.5632796300386</v>
          </cell>
          <cell r="K125">
            <v>1526.7512478602205</v>
          </cell>
          <cell r="L125">
            <v>1461.0060551938036</v>
          </cell>
          <cell r="M125">
            <v>1450.7654592785991</v>
          </cell>
          <cell r="N125">
            <v>1287.3643783022908</v>
          </cell>
          <cell r="O125">
            <v>1118.3495833471325</v>
          </cell>
          <cell r="P125">
            <v>1052.2803652176892</v>
          </cell>
        </row>
        <row r="126">
          <cell r="A126">
            <v>1125</v>
          </cell>
          <cell r="B126" t="str">
            <v>IVREA</v>
          </cell>
          <cell r="C126">
            <v>134566.59402046789</v>
          </cell>
          <cell r="D126">
            <v>131043.14549280112</v>
          </cell>
          <cell r="E126">
            <v>122093.2027052386</v>
          </cell>
          <cell r="F126">
            <v>112975.30336129155</v>
          </cell>
          <cell r="G126">
            <v>103038.54119635113</v>
          </cell>
          <cell r="H126">
            <v>92769.01659974987</v>
          </cell>
          <cell r="I126">
            <v>83825.428596890633</v>
          </cell>
          <cell r="J126">
            <v>77559.491782796773</v>
          </cell>
          <cell r="K126">
            <v>69597.570724727935</v>
          </cell>
          <cell r="L126">
            <v>64183.712071538612</v>
          </cell>
          <cell r="M126">
            <v>60376.946781329112</v>
          </cell>
          <cell r="N126">
            <v>55430.909566195231</v>
          </cell>
          <cell r="O126">
            <v>47835.326060944273</v>
          </cell>
          <cell r="P126">
            <v>44463.964320845116</v>
          </cell>
        </row>
        <row r="127">
          <cell r="A127">
            <v>1126</v>
          </cell>
          <cell r="B127" t="str">
            <v>LA CASSA</v>
          </cell>
          <cell r="C127">
            <v>8955.6136673794845</v>
          </cell>
          <cell r="D127">
            <v>8721.1227521536657</v>
          </cell>
          <cell r="E127">
            <v>8125.4903031495087</v>
          </cell>
          <cell r="F127">
            <v>7953.0899912691038</v>
          </cell>
          <cell r="G127">
            <v>7758.5135581067689</v>
          </cell>
          <cell r="H127">
            <v>7478.0756012289639</v>
          </cell>
          <cell r="I127">
            <v>7297.8754444885917</v>
          </cell>
          <cell r="J127">
            <v>6939.0487009485596</v>
          </cell>
          <cell r="K127">
            <v>6376.6598032236607</v>
          </cell>
          <cell r="L127">
            <v>6132.1529022091263</v>
          </cell>
          <cell r="M127">
            <v>5840.6944870989346</v>
          </cell>
          <cell r="N127">
            <v>5387.014530577424</v>
          </cell>
          <cell r="O127">
            <v>4567.9099753977571</v>
          </cell>
          <cell r="P127">
            <v>4264.0833020815571</v>
          </cell>
        </row>
        <row r="128">
          <cell r="A128">
            <v>1127</v>
          </cell>
          <cell r="B128" t="str">
            <v>LA LOGGIA</v>
          </cell>
          <cell r="C128">
            <v>33782.625015920799</v>
          </cell>
          <cell r="D128">
            <v>32898.071600271738</v>
          </cell>
          <cell r="E128">
            <v>30651.209640904759</v>
          </cell>
          <cell r="F128">
            <v>29483.892879372841</v>
          </cell>
          <cell r="G128">
            <v>28124.207374828828</v>
          </cell>
          <cell r="H128">
            <v>26468.076548686815</v>
          </cell>
          <cell r="I128">
            <v>24476.222714126739</v>
          </cell>
          <cell r="J128">
            <v>22949.33361865289</v>
          </cell>
          <cell r="K128">
            <v>21236.584796819654</v>
          </cell>
          <cell r="L128">
            <v>20798.357258245327</v>
          </cell>
          <cell r="M128">
            <v>20189.646670399103</v>
          </cell>
          <cell r="N128">
            <v>18986.356558193758</v>
          </cell>
          <cell r="O128">
            <v>16578.274536225697</v>
          </cell>
          <cell r="P128">
            <v>15448.588030201969</v>
          </cell>
        </row>
        <row r="129">
          <cell r="A129">
            <v>1128</v>
          </cell>
          <cell r="B129" t="str">
            <v>LANZO TORINESE</v>
          </cell>
          <cell r="C129">
            <v>33694.978534464004</v>
          </cell>
          <cell r="D129">
            <v>32812.720026167633</v>
          </cell>
          <cell r="E129">
            <v>30571.687381277101</v>
          </cell>
          <cell r="F129">
            <v>29499.948055029039</v>
          </cell>
          <cell r="G129">
            <v>28321.94531886093</v>
          </cell>
          <cell r="H129">
            <v>25938.390561170265</v>
          </cell>
          <cell r="I129">
            <v>23583.731458987157</v>
          </cell>
          <cell r="J129">
            <v>21935.396612811808</v>
          </cell>
          <cell r="K129">
            <v>19858.620504335173</v>
          </cell>
          <cell r="L129">
            <v>18342.343952959007</v>
          </cell>
          <cell r="M129">
            <v>17384.006344256479</v>
          </cell>
          <cell r="N129">
            <v>15965.016759672368</v>
          </cell>
          <cell r="O129">
            <v>13871.80888018153</v>
          </cell>
          <cell r="P129">
            <v>12906.954170554322</v>
          </cell>
        </row>
        <row r="130">
          <cell r="A130">
            <v>1129</v>
          </cell>
          <cell r="B130" t="str">
            <v>LAURIANO</v>
          </cell>
          <cell r="C130">
            <v>6669.2799677386647</v>
          </cell>
          <cell r="D130">
            <v>6494.653680627971</v>
          </cell>
          <cell r="E130">
            <v>6051.0839032995882</v>
          </cell>
          <cell r="F130">
            <v>5847.3713739587793</v>
          </cell>
          <cell r="G130">
            <v>5629.2949209209564</v>
          </cell>
          <cell r="H130">
            <v>5105.7639937209979</v>
          </cell>
          <cell r="I130">
            <v>4790.8094315660755</v>
          </cell>
          <cell r="J130">
            <v>4520.6600726385577</v>
          </cell>
          <cell r="K130">
            <v>4279.1730896386462</v>
          </cell>
          <cell r="L130">
            <v>4021.9383643949586</v>
          </cell>
          <cell r="M130">
            <v>3773.0143743751751</v>
          </cell>
          <cell r="N130">
            <v>3502.3094887337934</v>
          </cell>
          <cell r="O130">
            <v>3045.0766790919379</v>
          </cell>
          <cell r="P130">
            <v>2774.7871211185648</v>
          </cell>
        </row>
        <row r="131">
          <cell r="A131">
            <v>1130</v>
          </cell>
          <cell r="B131" t="str">
            <v>LEINI'</v>
          </cell>
          <cell r="C131">
            <v>81121.23846276429</v>
          </cell>
          <cell r="D131">
            <v>78997.185979273039</v>
          </cell>
          <cell r="E131">
            <v>73601.861468142699</v>
          </cell>
          <cell r="F131">
            <v>71140.343877315885</v>
          </cell>
          <cell r="G131">
            <v>69020.506769224419</v>
          </cell>
          <cell r="H131">
            <v>64390.316181469942</v>
          </cell>
          <cell r="I131">
            <v>61417.58653263552</v>
          </cell>
          <cell r="J131">
            <v>58070.171904864008</v>
          </cell>
          <cell r="K131">
            <v>53685.249910935425</v>
          </cell>
          <cell r="L131">
            <v>50796.102843123837</v>
          </cell>
          <cell r="M131">
            <v>48770.090740662759</v>
          </cell>
          <cell r="N131">
            <v>44980.798302306182</v>
          </cell>
          <cell r="O131">
            <v>39013.173418468679</v>
          </cell>
          <cell r="P131">
            <v>36308.899540601036</v>
          </cell>
        </row>
        <row r="132">
          <cell r="A132">
            <v>1131</v>
          </cell>
          <cell r="B132" t="str">
            <v>LEMIE</v>
          </cell>
          <cell r="C132">
            <v>1035.1653057191963</v>
          </cell>
          <cell r="D132">
            <v>1008.0608694445199</v>
          </cell>
          <cell r="E132">
            <v>939.21265098959418</v>
          </cell>
          <cell r="F132">
            <v>935.83677835604476</v>
          </cell>
          <cell r="G132">
            <v>874.77347208169158</v>
          </cell>
          <cell r="H132">
            <v>826.98850071951824</v>
          </cell>
          <cell r="I132">
            <v>736.31021227992323</v>
          </cell>
          <cell r="J132">
            <v>665.69343331915968</v>
          </cell>
          <cell r="K132">
            <v>615.76649046492764</v>
          </cell>
          <cell r="L132">
            <v>542.68819651807098</v>
          </cell>
          <cell r="M132">
            <v>515.94259789662954</v>
          </cell>
          <cell r="N132">
            <v>506.2049782674697</v>
          </cell>
          <cell r="O132">
            <v>405.6966816653856</v>
          </cell>
          <cell r="P132">
            <v>394.24476134889534</v>
          </cell>
        </row>
        <row r="133">
          <cell r="A133">
            <v>1132</v>
          </cell>
          <cell r="B133" t="str">
            <v>LESSOLO</v>
          </cell>
          <cell r="C133">
            <v>15621.729791637003</v>
          </cell>
          <cell r="D133">
            <v>15212.69543036321</v>
          </cell>
          <cell r="E133">
            <v>14173.70362934723</v>
          </cell>
          <cell r="F133">
            <v>13657.901785142913</v>
          </cell>
          <cell r="G133">
            <v>12949.042858054994</v>
          </cell>
          <cell r="H133">
            <v>12037.810476158118</v>
          </cell>
          <cell r="I133">
            <v>11122.876272929881</v>
          </cell>
          <cell r="J133">
            <v>10664.368458953935</v>
          </cell>
          <cell r="K133">
            <v>9699.7283419894266</v>
          </cell>
          <cell r="L133">
            <v>9095.2462564173293</v>
          </cell>
          <cell r="M133">
            <v>8465.7168662682361</v>
          </cell>
          <cell r="N133">
            <v>7841.8756043555695</v>
          </cell>
          <cell r="O133">
            <v>6727.6396769558578</v>
          </cell>
          <cell r="P133">
            <v>6267.4412220687591</v>
          </cell>
        </row>
        <row r="134">
          <cell r="A134">
            <v>1133</v>
          </cell>
          <cell r="B134" t="str">
            <v>LEVONE</v>
          </cell>
          <cell r="C134">
            <v>3186.2348821169858</v>
          </cell>
          <cell r="D134">
            <v>3102.8075301362401</v>
          </cell>
          <cell r="E134">
            <v>2890.8929750398574</v>
          </cell>
          <cell r="F134">
            <v>2768.9389123476067</v>
          </cell>
          <cell r="G134">
            <v>2619.1782417995141</v>
          </cell>
          <cell r="H134">
            <v>2450.5277987786944</v>
          </cell>
          <cell r="I134">
            <v>2202.4205904128949</v>
          </cell>
          <cell r="J134">
            <v>2030.521284082789</v>
          </cell>
          <cell r="K134">
            <v>1872.6247685790918</v>
          </cell>
          <cell r="L134">
            <v>1745.0199028867451</v>
          </cell>
          <cell r="M134">
            <v>1592.9474807730721</v>
          </cell>
          <cell r="N134">
            <v>1501.752690974902</v>
          </cell>
          <cell r="O134">
            <v>1329.0532789534866</v>
          </cell>
          <cell r="P134">
            <v>1182.4878432997234</v>
          </cell>
        </row>
        <row r="135">
          <cell r="A135">
            <v>1134</v>
          </cell>
          <cell r="B135" t="str">
            <v>LOCANA</v>
          </cell>
          <cell r="C135">
            <v>4320.0782679459198</v>
          </cell>
          <cell r="D135">
            <v>4206.9627244977137</v>
          </cell>
          <cell r="E135">
            <v>3919.6369315150419</v>
          </cell>
          <cell r="F135">
            <v>3682.6814066372594</v>
          </cell>
          <cell r="G135">
            <v>3436.7853735460471</v>
          </cell>
          <cell r="H135">
            <v>3145.6883260534023</v>
          </cell>
          <cell r="I135">
            <v>2944.2968010368772</v>
          </cell>
          <cell r="J135">
            <v>2716.1679801034165</v>
          </cell>
          <cell r="K135">
            <v>2469.9636446675113</v>
          </cell>
          <cell r="L135">
            <v>2301.6434243066228</v>
          </cell>
          <cell r="M135">
            <v>2154.9747237335519</v>
          </cell>
          <cell r="N135">
            <v>1988.359666852994</v>
          </cell>
          <cell r="O135">
            <v>1717.7632158091531</v>
          </cell>
          <cell r="P135">
            <v>1601.1109677168688</v>
          </cell>
        </row>
        <row r="136">
          <cell r="A136">
            <v>1135</v>
          </cell>
          <cell r="B136" t="str">
            <v>LOMBARDORE</v>
          </cell>
          <cell r="C136">
            <v>8679.0457744534106</v>
          </cell>
          <cell r="D136">
            <v>8451.7964242105172</v>
          </cell>
          <cell r="E136">
            <v>7874.5583385071714</v>
          </cell>
          <cell r="F136">
            <v>7627.6136599359306</v>
          </cell>
          <cell r="G136">
            <v>7268.1428533846911</v>
          </cell>
          <cell r="H136">
            <v>7365.3159892941167</v>
          </cell>
          <cell r="I136">
            <v>6747.9483466722741</v>
          </cell>
          <cell r="J136">
            <v>6272.7514502437198</v>
          </cell>
          <cell r="K136">
            <v>5501.0042554225138</v>
          </cell>
          <cell r="L136">
            <v>5633.4821221176744</v>
          </cell>
          <cell r="M136">
            <v>5365.4324740315842</v>
          </cell>
          <cell r="N136">
            <v>4996.6038121762622</v>
          </cell>
          <cell r="O136">
            <v>4299.4952283834136</v>
          </cell>
          <cell r="P136">
            <v>3981.4072792324505</v>
          </cell>
        </row>
        <row r="137">
          <cell r="A137">
            <v>1136</v>
          </cell>
          <cell r="B137" t="str">
            <v>LOMBRIASCO</v>
          </cell>
          <cell r="C137">
            <v>4475.061946775425</v>
          </cell>
          <cell r="D137">
            <v>4357.8883604008961</v>
          </cell>
          <cell r="E137">
            <v>4060.2546966674859</v>
          </cell>
          <cell r="F137">
            <v>4104.7700061662335</v>
          </cell>
          <cell r="G137">
            <v>4058.3597676428744</v>
          </cell>
          <cell r="H137">
            <v>3832.6893103345401</v>
          </cell>
          <cell r="I137">
            <v>3425.3654562793772</v>
          </cell>
          <cell r="J137">
            <v>3246.8000125086805</v>
          </cell>
          <cell r="K137">
            <v>2957.2493078443158</v>
          </cell>
          <cell r="L137">
            <v>2771.1324678110041</v>
          </cell>
          <cell r="M137">
            <v>2597.8944209014794</v>
          </cell>
          <cell r="N137">
            <v>2431.2819343645983</v>
          </cell>
          <cell r="O137">
            <v>2143.0051208138839</v>
          </cell>
          <cell r="P137">
            <v>1998.4421918920177</v>
          </cell>
        </row>
        <row r="138">
          <cell r="A138">
            <v>1137</v>
          </cell>
          <cell r="B138" t="str">
            <v>LORANZE'</v>
          </cell>
          <cell r="C138">
            <v>5614.7867355691387</v>
          </cell>
          <cell r="D138">
            <v>5467.7709609587255</v>
          </cell>
          <cell r="E138">
            <v>5094.3348907846876</v>
          </cell>
          <cell r="F138">
            <v>4831.2454871106011</v>
          </cell>
          <cell r="G138">
            <v>4735.6427718944415</v>
          </cell>
          <cell r="H138">
            <v>4334.0930047496649</v>
          </cell>
          <cell r="I138">
            <v>4012.1846517595454</v>
          </cell>
          <cell r="J138">
            <v>3769.7486159547075</v>
          </cell>
          <cell r="K138">
            <v>3419.1863864571746</v>
          </cell>
          <cell r="L138">
            <v>3190.8596251174922</v>
          </cell>
          <cell r="M138">
            <v>3095.8478776631787</v>
          </cell>
          <cell r="N138">
            <v>2868.5160733426942</v>
          </cell>
          <cell r="O138">
            <v>2494.9415726658117</v>
          </cell>
          <cell r="P138">
            <v>2353.3032235469295</v>
          </cell>
        </row>
        <row r="139">
          <cell r="A139">
            <v>1138</v>
          </cell>
          <cell r="B139" t="str">
            <v>LUGNACCO</v>
          </cell>
          <cell r="C139">
            <v>2074.042023551222</v>
          </cell>
          <cell r="D139">
            <v>2019.7359725777605</v>
          </cell>
          <cell r="E139">
            <v>1881.7926918928054</v>
          </cell>
          <cell r="F139">
            <v>1755.5775359363192</v>
          </cell>
          <cell r="G139">
            <v>1729.6808534750976</v>
          </cell>
          <cell r="H139">
            <v>1672.8831009499193</v>
          </cell>
          <cell r="I139">
            <v>1529.2751603263316</v>
          </cell>
          <cell r="J139">
            <v>1438.6242091027746</v>
          </cell>
          <cell r="K139">
            <v>1336.223222828198</v>
          </cell>
          <cell r="L139">
            <v>1258.9703090463181</v>
          </cell>
          <cell r="M139">
            <v>1189.198574758319</v>
          </cell>
          <cell r="N139">
            <v>1069.8425806558239</v>
          </cell>
          <cell r="O139">
            <v>939.14754438955674</v>
          </cell>
          <cell r="P139">
            <v>876.42253424871478</v>
          </cell>
        </row>
        <row r="140">
          <cell r="A140">
            <v>1139</v>
          </cell>
          <cell r="B140" t="str">
            <v>LUSERNA SAN GIOVANNI</v>
          </cell>
          <cell r="C140">
            <v>46235.461011164065</v>
          </cell>
          <cell r="D140">
            <v>45024.846532796553</v>
          </cell>
          <cell r="E140">
            <v>41949.753982385751</v>
          </cell>
          <cell r="F140">
            <v>40256.404419661594</v>
          </cell>
          <cell r="G140">
            <v>37318.226702031738</v>
          </cell>
          <cell r="H140">
            <v>33987.983489392966</v>
          </cell>
          <cell r="I140">
            <v>30645.660293695251</v>
          </cell>
          <cell r="J140">
            <v>28473.759144810901</v>
          </cell>
          <cell r="K140">
            <v>25447.767262688547</v>
          </cell>
          <cell r="L140">
            <v>23957.788926720703</v>
          </cell>
          <cell r="M140">
            <v>22259.573989764136</v>
          </cell>
          <cell r="N140">
            <v>20319.557606696861</v>
          </cell>
          <cell r="O140">
            <v>17334.598288184203</v>
          </cell>
          <cell r="P140">
            <v>15988.660900739176</v>
          </cell>
        </row>
        <row r="141">
          <cell r="A141">
            <v>1140</v>
          </cell>
          <cell r="B141" t="str">
            <v>LUSERNETTA</v>
          </cell>
          <cell r="C141">
            <v>4006.5631127176825</v>
          </cell>
          <cell r="D141">
            <v>3901.656549515511</v>
          </cell>
          <cell r="E141">
            <v>3635.1824599050724</v>
          </cell>
          <cell r="F141">
            <v>3388.6665897432554</v>
          </cell>
          <cell r="G141">
            <v>3132.9953952103147</v>
          </cell>
          <cell r="H141">
            <v>2823.9539480648032</v>
          </cell>
          <cell r="I141">
            <v>2636.3799280646986</v>
          </cell>
          <cell r="J141">
            <v>2421.3098311163362</v>
          </cell>
          <cell r="K141">
            <v>2206.9934198090118</v>
          </cell>
          <cell r="L141">
            <v>2149.0774357931164</v>
          </cell>
          <cell r="M141">
            <v>2036.7240334463438</v>
          </cell>
          <cell r="N141">
            <v>1833.1326881919877</v>
          </cell>
          <cell r="O141">
            <v>1560.7905684303134</v>
          </cell>
          <cell r="P141">
            <v>1552.0599826522603</v>
          </cell>
        </row>
        <row r="142">
          <cell r="A142">
            <v>1141</v>
          </cell>
          <cell r="B142" t="str">
            <v>LUSIGLIE'</v>
          </cell>
          <cell r="C142">
            <v>2686.8193072173335</v>
          </cell>
          <cell r="D142">
            <v>2616.4684924327839</v>
          </cell>
          <cell r="E142">
            <v>2437.7697651955032</v>
          </cell>
          <cell r="F142">
            <v>2353.1102888336377</v>
          </cell>
          <cell r="G142">
            <v>2197.4664203282418</v>
          </cell>
          <cell r="H142">
            <v>2092.0555740625286</v>
          </cell>
          <cell r="I142">
            <v>1948.1995538734384</v>
          </cell>
          <cell r="J142">
            <v>1838.4197897548343</v>
          </cell>
          <cell r="K142">
            <v>1696.2702076650457</v>
          </cell>
          <cell r="L142">
            <v>1607.2722187529037</v>
          </cell>
          <cell r="M142">
            <v>1566.4024881688351</v>
          </cell>
          <cell r="N142">
            <v>1428.9771567762157</v>
          </cell>
          <cell r="O142">
            <v>1259.4218550208134</v>
          </cell>
          <cell r="P142">
            <v>1202.4564526421341</v>
          </cell>
        </row>
        <row r="143">
          <cell r="A143">
            <v>1142</v>
          </cell>
          <cell r="B143" t="str">
            <v>MACELLO</v>
          </cell>
          <cell r="C143">
            <v>6036.1853937686728</v>
          </cell>
          <cell r="D143">
            <v>5878.1358518804163</v>
          </cell>
          <cell r="E143">
            <v>5476.672811795348</v>
          </cell>
          <cell r="F143">
            <v>5305.1431141412422</v>
          </cell>
          <cell r="G143">
            <v>5153.1365768282167</v>
          </cell>
          <cell r="H143">
            <v>4714.1553596664698</v>
          </cell>
          <cell r="I143">
            <v>4460.3505005372617</v>
          </cell>
          <cell r="J143">
            <v>4266.0285152975921</v>
          </cell>
          <cell r="K143">
            <v>4007.0838864278362</v>
          </cell>
          <cell r="L143">
            <v>3780.5919983979611</v>
          </cell>
          <cell r="M143">
            <v>3604.1827529780212</v>
          </cell>
          <cell r="N143">
            <v>3368.1079590381123</v>
          </cell>
          <cell r="O143">
            <v>2881.6523300819194</v>
          </cell>
          <cell r="P143">
            <v>2730.8157935346712</v>
          </cell>
        </row>
        <row r="144">
          <cell r="A144">
            <v>1143</v>
          </cell>
          <cell r="B144" t="str">
            <v>MAGLIONE</v>
          </cell>
          <cell r="C144">
            <v>3364.7102114772892</v>
          </cell>
          <cell r="D144">
            <v>3276.6097187290529</v>
          </cell>
          <cell r="E144">
            <v>3052.824877411982</v>
          </cell>
          <cell r="F144">
            <v>2938.8116970621218</v>
          </cell>
          <cell r="G144">
            <v>2806.4178901863816</v>
          </cell>
          <cell r="H144">
            <v>2442.9951490094481</v>
          </cell>
          <cell r="I144">
            <v>2194.8702052566573</v>
          </cell>
          <cell r="J144">
            <v>2069.7165760023167</v>
          </cell>
          <cell r="K144">
            <v>1892.1412254111788</v>
          </cell>
          <cell r="L144">
            <v>1812.3913790311474</v>
          </cell>
          <cell r="M144">
            <v>1644.581882554219</v>
          </cell>
          <cell r="N144">
            <v>1444.3504596704827</v>
          </cell>
          <cell r="O144">
            <v>1225.0358620150203</v>
          </cell>
          <cell r="P144">
            <v>1111.7387349523481</v>
          </cell>
        </row>
        <row r="145">
          <cell r="A145">
            <v>1144</v>
          </cell>
          <cell r="B145" t="str">
            <v>MARENTINO</v>
          </cell>
          <cell r="C145">
            <v>7562.878860208004</v>
          </cell>
          <cell r="D145">
            <v>7364.8548663713982</v>
          </cell>
          <cell r="E145">
            <v>6861.8523671193752</v>
          </cell>
          <cell r="F145">
            <v>6877.4052336515488</v>
          </cell>
          <cell r="G145">
            <v>7108.8437338653448</v>
          </cell>
          <cell r="H145">
            <v>6482.9057857672324</v>
          </cell>
          <cell r="I145">
            <v>6140.8901108998043</v>
          </cell>
          <cell r="J145">
            <v>5767.5216514895574</v>
          </cell>
          <cell r="K145">
            <v>5246.7090598115701</v>
          </cell>
          <cell r="L145">
            <v>4909.4088755886851</v>
          </cell>
          <cell r="M145">
            <v>4656.9623674545846</v>
          </cell>
          <cell r="N145">
            <v>4263.6460811413535</v>
          </cell>
          <cell r="O145">
            <v>3589.7576031866338</v>
          </cell>
          <cell r="P145">
            <v>3366.3050396917033</v>
          </cell>
        </row>
        <row r="146">
          <cell r="A146">
            <v>1145</v>
          </cell>
          <cell r="B146" t="str">
            <v>MASSELLO</v>
          </cell>
          <cell r="C146">
            <v>235.60498507114883</v>
          </cell>
          <cell r="D146">
            <v>229.43597972622919</v>
          </cell>
          <cell r="E146">
            <v>213.76603465404753</v>
          </cell>
          <cell r="F146">
            <v>214.77101143322903</v>
          </cell>
          <cell r="G146">
            <v>230.73049976692636</v>
          </cell>
          <cell r="H146">
            <v>214.9425829532924</v>
          </cell>
          <cell r="I146">
            <v>214.19451809985264</v>
          </cell>
          <cell r="J146">
            <v>215.09091736946453</v>
          </cell>
          <cell r="K146">
            <v>190.54845577302214</v>
          </cell>
          <cell r="L146">
            <v>188.95326813765456</v>
          </cell>
          <cell r="M146">
            <v>167.34938446236757</v>
          </cell>
          <cell r="N146">
            <v>154.07136450310449</v>
          </cell>
          <cell r="O146">
            <v>130.62369503115016</v>
          </cell>
          <cell r="P146">
            <v>120.43221843943194</v>
          </cell>
        </row>
        <row r="147">
          <cell r="A147">
            <v>1146</v>
          </cell>
          <cell r="B147" t="str">
            <v>MATHI</v>
          </cell>
          <cell r="C147">
            <v>20869.010259563434</v>
          </cell>
          <cell r="D147">
            <v>20322.582789891894</v>
          </cell>
          <cell r="E147">
            <v>18934.59753830903</v>
          </cell>
          <cell r="F147">
            <v>18085.851121210992</v>
          </cell>
          <cell r="G147">
            <v>17422.571897178619</v>
          </cell>
          <cell r="H147">
            <v>15557.709204603421</v>
          </cell>
          <cell r="I147">
            <v>14237.83495859365</v>
          </cell>
          <cell r="J147">
            <v>13298.703393099231</v>
          </cell>
          <cell r="K147">
            <v>11999.078430293901</v>
          </cell>
          <cell r="L147">
            <v>11187.489062400397</v>
          </cell>
          <cell r="M147">
            <v>10507.240733846738</v>
          </cell>
          <cell r="N147">
            <v>9666.0861507602494</v>
          </cell>
          <cell r="O147">
            <v>8359.0444293904529</v>
          </cell>
          <cell r="P147">
            <v>7870.8196780473618</v>
          </cell>
        </row>
        <row r="148">
          <cell r="A148">
            <v>1147</v>
          </cell>
          <cell r="B148" t="str">
            <v>MATTIE</v>
          </cell>
          <cell r="C148">
            <v>2707.4222248851715</v>
          </cell>
          <cell r="D148">
            <v>2636.5319499140073</v>
          </cell>
          <cell r="E148">
            <v>2456.4629350824966</v>
          </cell>
          <cell r="F148">
            <v>2271.3968943947871</v>
          </cell>
          <cell r="G148">
            <v>2170.9384587662148</v>
          </cell>
          <cell r="H148">
            <v>2006.7649341647716</v>
          </cell>
          <cell r="I148">
            <v>1744.3615961930823</v>
          </cell>
          <cell r="J148">
            <v>1575.3932191156171</v>
          </cell>
          <cell r="K148">
            <v>1408.1486184348419</v>
          </cell>
          <cell r="L148">
            <v>1279.4804899891224</v>
          </cell>
          <cell r="M148">
            <v>1166.8548375047596</v>
          </cell>
          <cell r="N148">
            <v>1044.0679306273512</v>
          </cell>
          <cell r="O148">
            <v>910.65234529633153</v>
          </cell>
          <cell r="P148">
            <v>791.97631029108572</v>
          </cell>
        </row>
        <row r="149">
          <cell r="A149">
            <v>1148</v>
          </cell>
          <cell r="B149" t="str">
            <v>MAZZE'</v>
          </cell>
          <cell r="C149">
            <v>19713.362421200745</v>
          </cell>
          <cell r="D149">
            <v>19197.194063786745</v>
          </cell>
          <cell r="E149">
            <v>17886.070251041692</v>
          </cell>
          <cell r="F149">
            <v>17387.308964080563</v>
          </cell>
          <cell r="G149">
            <v>16609.957641457589</v>
          </cell>
          <cell r="H149">
            <v>15419.881896613482</v>
          </cell>
          <cell r="I149">
            <v>14283.767474480499</v>
          </cell>
          <cell r="J149">
            <v>13649.500947813405</v>
          </cell>
          <cell r="K149">
            <v>12545.326958396792</v>
          </cell>
          <cell r="L149">
            <v>11714.017239622328</v>
          </cell>
          <cell r="M149">
            <v>10992.879226418938</v>
          </cell>
          <cell r="N149">
            <v>10249.750091768339</v>
          </cell>
          <cell r="O149">
            <v>8895.0926117412419</v>
          </cell>
          <cell r="P149">
            <v>8305.716917667718</v>
          </cell>
        </row>
        <row r="150">
          <cell r="A150">
            <v>1149</v>
          </cell>
          <cell r="B150" t="str">
            <v>MEANA DI SUSA</v>
          </cell>
          <cell r="C150">
            <v>4399.4867261401614</v>
          </cell>
          <cell r="D150">
            <v>4284.2919770975395</v>
          </cell>
          <cell r="E150">
            <v>3991.6847755835734</v>
          </cell>
          <cell r="F150">
            <v>3897.1010047344316</v>
          </cell>
          <cell r="G150">
            <v>3687.2960594008196</v>
          </cell>
          <cell r="H150">
            <v>3424.5680512083741</v>
          </cell>
          <cell r="I150">
            <v>3178.6442166362121</v>
          </cell>
          <cell r="J150">
            <v>3001.4530383041811</v>
          </cell>
          <cell r="K150">
            <v>2727.3467037466175</v>
          </cell>
          <cell r="L150">
            <v>2533.1819254548432</v>
          </cell>
          <cell r="M150">
            <v>2338.2004680942405</v>
          </cell>
          <cell r="N150">
            <v>2159.6559586633302</v>
          </cell>
          <cell r="O150">
            <v>1821.2810931739887</v>
          </cell>
          <cell r="P150">
            <v>1676.4498164054498</v>
          </cell>
        </row>
        <row r="151">
          <cell r="A151">
            <v>1150</v>
          </cell>
          <cell r="B151" t="str">
            <v>MERCENASCO</v>
          </cell>
          <cell r="C151">
            <v>7393.7976209629942</v>
          </cell>
          <cell r="D151">
            <v>7200.2007960520086</v>
          </cell>
          <cell r="E151">
            <v>6708.4437877682922</v>
          </cell>
          <cell r="F151">
            <v>6543.7820288349667</v>
          </cell>
          <cell r="G151">
            <v>6264.4622118327316</v>
          </cell>
          <cell r="H151">
            <v>5831.8702827450397</v>
          </cell>
          <cell r="I151">
            <v>5333.6957024932244</v>
          </cell>
          <cell r="J151">
            <v>5062.8770890606938</v>
          </cell>
          <cell r="K151">
            <v>4740.2852978548081</v>
          </cell>
          <cell r="L151">
            <v>4397.7118636940477</v>
          </cell>
          <cell r="M151">
            <v>4289.3928614004481</v>
          </cell>
          <cell r="N151">
            <v>3926.77239201156</v>
          </cell>
          <cell r="O151">
            <v>3392.9750947284483</v>
          </cell>
          <cell r="P151">
            <v>3153.0928945202349</v>
          </cell>
        </row>
        <row r="152">
          <cell r="A152">
            <v>1151</v>
          </cell>
          <cell r="B152" t="str">
            <v>MEUGLIANO</v>
          </cell>
          <cell r="C152">
            <v>935.34753841024644</v>
          </cell>
          <cell r="D152">
            <v>910.85669853235618</v>
          </cell>
          <cell r="E152">
            <v>848.64729941517385</v>
          </cell>
          <cell r="F152">
            <v>801.31681237360431</v>
          </cell>
          <cell r="G152">
            <v>727.03820035872366</v>
          </cell>
          <cell r="H152">
            <v>653.94774785148104</v>
          </cell>
          <cell r="I152">
            <v>560.61296036607985</v>
          </cell>
          <cell r="J152">
            <v>563.30081520390218</v>
          </cell>
          <cell r="K152">
            <v>492.03024463123063</v>
          </cell>
          <cell r="L152">
            <v>496.23729871612215</v>
          </cell>
          <cell r="M152">
            <v>446.24779312794828</v>
          </cell>
          <cell r="N152">
            <v>407.29112560404559</v>
          </cell>
          <cell r="O152">
            <v>337.18571282245523</v>
          </cell>
          <cell r="P152">
            <v>297.6897082042122</v>
          </cell>
        </row>
        <row r="153">
          <cell r="A153">
            <v>1152</v>
          </cell>
          <cell r="B153" t="str">
            <v>MEZZENILE</v>
          </cell>
          <cell r="C153">
            <v>4213.546262036396</v>
          </cell>
          <cell r="D153">
            <v>4103.2201184545056</v>
          </cell>
          <cell r="E153">
            <v>3822.9797047583866</v>
          </cell>
          <cell r="F153">
            <v>3618.8912655254385</v>
          </cell>
          <cell r="G153">
            <v>3609.504214880877</v>
          </cell>
          <cell r="H153">
            <v>3227.5667931251919</v>
          </cell>
          <cell r="I153">
            <v>2918.9151943234474</v>
          </cell>
          <cell r="J153">
            <v>2767.7831336550748</v>
          </cell>
          <cell r="K153">
            <v>2531.3027807056342</v>
          </cell>
          <cell r="L153">
            <v>2374.4737847665742</v>
          </cell>
          <cell r="M153">
            <v>2249.2644505770563</v>
          </cell>
          <cell r="N153">
            <v>2070.6631156652716</v>
          </cell>
          <cell r="O153">
            <v>1789.7419735883916</v>
          </cell>
          <cell r="P153">
            <v>1676.7639056025819</v>
          </cell>
        </row>
        <row r="154">
          <cell r="A154">
            <v>1153</v>
          </cell>
          <cell r="B154" t="str">
            <v>MOMBELLO DI TORINO</v>
          </cell>
          <cell r="C154">
            <v>2017.3635622497682</v>
          </cell>
          <cell r="D154">
            <v>1964.5415619240675</v>
          </cell>
          <cell r="E154">
            <v>1830.3679314233023</v>
          </cell>
          <cell r="F154">
            <v>1651.2427045414008</v>
          </cell>
          <cell r="G154">
            <v>1629.8451434907386</v>
          </cell>
          <cell r="H154">
            <v>1491.4824719713392</v>
          </cell>
          <cell r="I154">
            <v>1347.5832503077338</v>
          </cell>
          <cell r="J154">
            <v>1270.2090625427072</v>
          </cell>
          <cell r="K154">
            <v>1214.7041641757332</v>
          </cell>
          <cell r="L154">
            <v>1183.3061223169093</v>
          </cell>
          <cell r="M154">
            <v>1111.6499893763571</v>
          </cell>
          <cell r="N154">
            <v>1003.8927727110529</v>
          </cell>
          <cell r="O154">
            <v>871.88593678840346</v>
          </cell>
          <cell r="P154">
            <v>827.15441070357144</v>
          </cell>
        </row>
        <row r="155">
          <cell r="A155">
            <v>1154</v>
          </cell>
          <cell r="B155" t="str">
            <v>MOMPANTERO</v>
          </cell>
          <cell r="C155">
            <v>2884.6567443769959</v>
          </cell>
          <cell r="D155">
            <v>2809.1258176058741</v>
          </cell>
          <cell r="E155">
            <v>2617.2690420676336</v>
          </cell>
          <cell r="F155">
            <v>2629.6286432459519</v>
          </cell>
          <cell r="G155">
            <v>2520.5305906166964</v>
          </cell>
          <cell r="H155">
            <v>2262.5937402308546</v>
          </cell>
          <cell r="I155">
            <v>2107.0570368551998</v>
          </cell>
          <cell r="J155">
            <v>1988.2378237715825</v>
          </cell>
          <cell r="K155">
            <v>1846.4227338212052</v>
          </cell>
          <cell r="L155">
            <v>1754.0867749420408</v>
          </cell>
          <cell r="M155">
            <v>1634.2412422182913</v>
          </cell>
          <cell r="N155">
            <v>1536.577492933792</v>
          </cell>
          <cell r="O155">
            <v>1267.4319230024153</v>
          </cell>
          <cell r="P155">
            <v>1192.4524392447643</v>
          </cell>
        </row>
        <row r="156">
          <cell r="A156">
            <v>1155</v>
          </cell>
          <cell r="B156" t="str">
            <v>MONASTERO DI LANZO</v>
          </cell>
          <cell r="C156">
            <v>3871.7058191958567</v>
          </cell>
          <cell r="D156">
            <v>3770.3303161038366</v>
          </cell>
          <cell r="E156">
            <v>3512.8255035289917</v>
          </cell>
          <cell r="F156">
            <v>3405.9760003625506</v>
          </cell>
          <cell r="G156">
            <v>3219.5913151483942</v>
          </cell>
          <cell r="H156">
            <v>2871.4606464137642</v>
          </cell>
          <cell r="I156">
            <v>2633.4711921992948</v>
          </cell>
          <cell r="J156">
            <v>2503.3561337722217</v>
          </cell>
          <cell r="K156">
            <v>2260.5891255980046</v>
          </cell>
          <cell r="L156">
            <v>2115.9432102462906</v>
          </cell>
          <cell r="M156">
            <v>1977.9497204722347</v>
          </cell>
          <cell r="N156">
            <v>1855.8307839138185</v>
          </cell>
          <cell r="O156">
            <v>1632.1392667751691</v>
          </cell>
          <cell r="P156">
            <v>1472.3774240816435</v>
          </cell>
        </row>
        <row r="157">
          <cell r="A157">
            <v>1156</v>
          </cell>
          <cell r="B157" t="str">
            <v>MONCALIERI</v>
          </cell>
          <cell r="C157">
            <v>294359.12437552371</v>
          </cell>
          <cell r="D157">
            <v>286651.71949591092</v>
          </cell>
          <cell r="E157">
            <v>267074.07215085573</v>
          </cell>
          <cell r="F157">
            <v>251902.31012900439</v>
          </cell>
          <cell r="G157">
            <v>238381.79338060113</v>
          </cell>
          <cell r="H157">
            <v>215217.11093902605</v>
          </cell>
          <cell r="I157">
            <v>196874.76280379001</v>
          </cell>
          <cell r="J157">
            <v>180230.22609094487</v>
          </cell>
          <cell r="K157">
            <v>165201.59885028464</v>
          </cell>
          <cell r="L157">
            <v>150088.63508559178</v>
          </cell>
          <cell r="M157">
            <v>139412.57817579474</v>
          </cell>
          <cell r="N157">
            <v>127700.57337671969</v>
          </cell>
          <cell r="O157">
            <v>110442.02064104975</v>
          </cell>
          <cell r="P157">
            <v>102192.48045503332</v>
          </cell>
        </row>
        <row r="158">
          <cell r="A158">
            <v>1157</v>
          </cell>
          <cell r="B158" t="str">
            <v>MONCENISIO</v>
          </cell>
          <cell r="C158">
            <v>196.82454290005808</v>
          </cell>
          <cell r="D158">
            <v>191.67095221183411</v>
          </cell>
          <cell r="E158">
            <v>178.58027089552075</v>
          </cell>
          <cell r="F158">
            <v>168.02389903927548</v>
          </cell>
          <cell r="G158">
            <v>177.09772744091271</v>
          </cell>
          <cell r="H158">
            <v>162.15771952485989</v>
          </cell>
          <cell r="I158">
            <v>150.57456030784414</v>
          </cell>
          <cell r="J158">
            <v>152.66002852676161</v>
          </cell>
          <cell r="K158">
            <v>110.87873871953991</v>
          </cell>
          <cell r="L158">
            <v>118.91999611436533</v>
          </cell>
          <cell r="M158">
            <v>117.88485244586583</v>
          </cell>
          <cell r="N158">
            <v>107.31771546910119</v>
          </cell>
          <cell r="O158">
            <v>81.895462712101249</v>
          </cell>
          <cell r="P158">
            <v>68.987258164589733</v>
          </cell>
        </row>
        <row r="159">
          <cell r="A159">
            <v>1158</v>
          </cell>
          <cell r="B159" t="str">
            <v>MONTALDO TORINESE</v>
          </cell>
          <cell r="C159">
            <v>3440.0348337678279</v>
          </cell>
          <cell r="D159">
            <v>3349.9620652743479</v>
          </cell>
          <cell r="E159">
            <v>3121.1674288821891</v>
          </cell>
          <cell r="F159">
            <v>3045.77289559165</v>
          </cell>
          <cell r="G159">
            <v>3148.6423572055378</v>
          </cell>
          <cell r="H159">
            <v>2959.2057769306957</v>
          </cell>
          <cell r="I159">
            <v>2781.4651550782833</v>
          </cell>
          <cell r="J159">
            <v>2649.2383518245238</v>
          </cell>
          <cell r="K159">
            <v>2449.8966355561624</v>
          </cell>
          <cell r="L159">
            <v>2357.4650044846135</v>
          </cell>
          <cell r="M159">
            <v>2256.0475168793209</v>
          </cell>
          <cell r="N159">
            <v>2120.8567842783846</v>
          </cell>
          <cell r="O159">
            <v>1867.0422741776028</v>
          </cell>
          <cell r="P159">
            <v>1727.6253714399572</v>
          </cell>
        </row>
        <row r="160">
          <cell r="A160">
            <v>1159</v>
          </cell>
          <cell r="B160" t="str">
            <v>MONTALENGHE</v>
          </cell>
          <cell r="C160">
            <v>6255.2268619514598</v>
          </cell>
          <cell r="D160">
            <v>6091.4420085307647</v>
          </cell>
          <cell r="E160">
            <v>5675.4106528647771</v>
          </cell>
          <cell r="F160">
            <v>5410.8877135934263</v>
          </cell>
          <cell r="G160">
            <v>4968.5769565996088</v>
          </cell>
          <cell r="H160">
            <v>4623.6728080015237</v>
          </cell>
          <cell r="I160">
            <v>4152.8628843632969</v>
          </cell>
          <cell r="J160">
            <v>4025.7447407702962</v>
          </cell>
          <cell r="K160">
            <v>3669.5754022628075</v>
          </cell>
          <cell r="L160">
            <v>3389.0371895949265</v>
          </cell>
          <cell r="M160">
            <v>3301.4609324173471</v>
          </cell>
          <cell r="N160">
            <v>3108.004170163008</v>
          </cell>
          <cell r="O160">
            <v>2633.8201291319047</v>
          </cell>
          <cell r="P160">
            <v>2486.0361515338718</v>
          </cell>
        </row>
        <row r="161">
          <cell r="A161">
            <v>1160</v>
          </cell>
          <cell r="B161" t="str">
            <v>MONTALTO DORA</v>
          </cell>
          <cell r="C161">
            <v>17744.744595175587</v>
          </cell>
          <cell r="D161">
            <v>17280.121895368047</v>
          </cell>
          <cell r="E161">
            <v>16099.929663687022</v>
          </cell>
          <cell r="F161">
            <v>15438.313612535923</v>
          </cell>
          <cell r="G161">
            <v>14676.756745253731</v>
          </cell>
          <cell r="H161">
            <v>13362.846894294056</v>
          </cell>
          <cell r="I161">
            <v>12079.863152565116</v>
          </cell>
          <cell r="J161">
            <v>11280.557122210381</v>
          </cell>
          <cell r="K161">
            <v>10184.29907584558</v>
          </cell>
          <cell r="L161">
            <v>9583.956090316542</v>
          </cell>
          <cell r="M161">
            <v>9037.4934797136557</v>
          </cell>
          <cell r="N161">
            <v>8246.208200214749</v>
          </cell>
          <cell r="O161">
            <v>7137.6674762227276</v>
          </cell>
          <cell r="P161">
            <v>6593.9045907352365</v>
          </cell>
        </row>
        <row r="162">
          <cell r="A162">
            <v>1161</v>
          </cell>
          <cell r="B162" t="str">
            <v>MONTANARO</v>
          </cell>
          <cell r="C162">
            <v>21679.817078929373</v>
          </cell>
          <cell r="D162">
            <v>21112.159703613623</v>
          </cell>
          <cell r="E162">
            <v>19670.248180819741</v>
          </cell>
          <cell r="F162">
            <v>18924.816749989081</v>
          </cell>
          <cell r="G162">
            <v>17736.57744299039</v>
          </cell>
          <cell r="H162">
            <v>16361.791897676516</v>
          </cell>
          <cell r="I162">
            <v>15164.50246097289</v>
          </cell>
          <cell r="J162">
            <v>14090.478878194577</v>
          </cell>
          <cell r="K162">
            <v>12647.968068696169</v>
          </cell>
          <cell r="L162">
            <v>11760.525669361232</v>
          </cell>
          <cell r="M162">
            <v>11110.026566441442</v>
          </cell>
          <cell r="N162">
            <v>10259.967906134625</v>
          </cell>
          <cell r="O162">
            <v>8923.6529995017536</v>
          </cell>
          <cell r="P162">
            <v>8362.6572654642478</v>
          </cell>
        </row>
        <row r="163">
          <cell r="A163">
            <v>1162</v>
          </cell>
          <cell r="B163" t="str">
            <v>MONTEU DA PO</v>
          </cell>
          <cell r="C163">
            <v>3499.7118965637615</v>
          </cell>
          <cell r="D163">
            <v>3408.0765630029678</v>
          </cell>
          <cell r="E163">
            <v>3175.3128412546607</v>
          </cell>
          <cell r="F163">
            <v>3020.8719365030743</v>
          </cell>
          <cell r="G163">
            <v>2990.8339132686938</v>
          </cell>
          <cell r="H163">
            <v>2772.0219963972868</v>
          </cell>
          <cell r="I163">
            <v>2629.3035618822842</v>
          </cell>
          <cell r="J163">
            <v>2474.3154951318525</v>
          </cell>
          <cell r="K163">
            <v>2290.4910677620546</v>
          </cell>
          <cell r="L163">
            <v>2197.4973001420594</v>
          </cell>
          <cell r="M163">
            <v>2061.9334829791655</v>
          </cell>
          <cell r="N163">
            <v>1939.7690046438547</v>
          </cell>
          <cell r="O163">
            <v>1665.5781173337909</v>
          </cell>
          <cell r="P163">
            <v>1544.5156314668116</v>
          </cell>
        </row>
        <row r="164">
          <cell r="A164">
            <v>1163</v>
          </cell>
          <cell r="B164" t="str">
            <v>MORIONDO TORINESE</v>
          </cell>
          <cell r="C164">
            <v>4425.4918053587644</v>
          </cell>
          <cell r="D164">
            <v>4309.6161476645448</v>
          </cell>
          <cell r="E164">
            <v>4015.2793640586283</v>
          </cell>
          <cell r="F164">
            <v>3838.4242504065519</v>
          </cell>
          <cell r="G164">
            <v>3620.9021784199513</v>
          </cell>
          <cell r="H164">
            <v>3217.3443005112322</v>
          </cell>
          <cell r="I164">
            <v>3006.4676914710303</v>
          </cell>
          <cell r="J164">
            <v>2826.9972128056479</v>
          </cell>
          <cell r="K164">
            <v>2593.0578243285108</v>
          </cell>
          <cell r="L164">
            <v>2487.0026091103705</v>
          </cell>
          <cell r="M164">
            <v>2418.6777291009989</v>
          </cell>
          <cell r="N164">
            <v>2237.6048268533355</v>
          </cell>
          <cell r="O164">
            <v>1940.8360999779734</v>
          </cell>
          <cell r="P164">
            <v>1785.052684097873</v>
          </cell>
        </row>
        <row r="165">
          <cell r="A165">
            <v>1164</v>
          </cell>
          <cell r="B165" t="str">
            <v>NICHELINO</v>
          </cell>
          <cell r="C165">
            <v>141211.25261486214</v>
          </cell>
          <cell r="D165">
            <v>137513.82247822554</v>
          </cell>
          <cell r="E165">
            <v>128121.94746598571</v>
          </cell>
          <cell r="F165">
            <v>123613.9562256527</v>
          </cell>
          <cell r="G165">
            <v>116643.58220362576</v>
          </cell>
          <cell r="H165">
            <v>104674.78035091984</v>
          </cell>
          <cell r="I165">
            <v>94648.460553130048</v>
          </cell>
          <cell r="J165">
            <v>86908.556659520968</v>
          </cell>
          <cell r="K165">
            <v>78581.897836168209</v>
          </cell>
          <cell r="L165">
            <v>72697.530343317747</v>
          </cell>
          <cell r="M165">
            <v>67517.453877034146</v>
          </cell>
          <cell r="N165">
            <v>61351.529931914389</v>
          </cell>
          <cell r="O165">
            <v>52351.435369680468</v>
          </cell>
          <cell r="P165">
            <v>48259.691931518355</v>
          </cell>
        </row>
        <row r="166">
          <cell r="A166">
            <v>1165</v>
          </cell>
          <cell r="B166" t="str">
            <v>NOASCA</v>
          </cell>
          <cell r="C166">
            <v>298.24821249176267</v>
          </cell>
          <cell r="D166">
            <v>290.43897697656854</v>
          </cell>
          <cell r="E166">
            <v>270.60266873287429</v>
          </cell>
          <cell r="F166">
            <v>261.3374231564153</v>
          </cell>
          <cell r="G166">
            <v>235.62300040435244</v>
          </cell>
          <cell r="H166">
            <v>200.32391525863673</v>
          </cell>
          <cell r="I166">
            <v>197.98061675377502</v>
          </cell>
          <cell r="J166">
            <v>183.51269028846124</v>
          </cell>
          <cell r="K166">
            <v>158.89596156199963</v>
          </cell>
          <cell r="L166">
            <v>151.15957976625424</v>
          </cell>
          <cell r="M166">
            <v>141.79931080472167</v>
          </cell>
          <cell r="N166">
            <v>126.56670587592808</v>
          </cell>
          <cell r="O166">
            <v>110.23814084256605</v>
          </cell>
          <cell r="P166">
            <v>99.352283488237589</v>
          </cell>
        </row>
        <row r="167">
          <cell r="A167">
            <v>1166</v>
          </cell>
          <cell r="B167" t="str">
            <v>NOLE</v>
          </cell>
          <cell r="C167">
            <v>32384.011529924501</v>
          </cell>
          <cell r="D167">
            <v>31536.078961105071</v>
          </cell>
          <cell r="E167">
            <v>29382.237938863662</v>
          </cell>
          <cell r="F167">
            <v>28610.971623877496</v>
          </cell>
          <cell r="G167">
            <v>27555.090273439939</v>
          </cell>
          <cell r="H167">
            <v>25470.189017141907</v>
          </cell>
          <cell r="I167">
            <v>23450.09839985026</v>
          </cell>
          <cell r="J167">
            <v>22191.493497727894</v>
          </cell>
          <cell r="K167">
            <v>20213.29451414178</v>
          </cell>
          <cell r="L167">
            <v>19055.961821296783</v>
          </cell>
          <cell r="M167">
            <v>17928.784047011261</v>
          </cell>
          <cell r="N167">
            <v>16545.865585457315</v>
          </cell>
          <cell r="O167">
            <v>14431.414797790439</v>
          </cell>
          <cell r="P167">
            <v>13443.925766583654</v>
          </cell>
        </row>
        <row r="168">
          <cell r="A168">
            <v>1167</v>
          </cell>
          <cell r="B168" t="str">
            <v>NOMAGLIO</v>
          </cell>
          <cell r="C168">
            <v>2007.9842526155558</v>
          </cell>
          <cell r="D168">
            <v>1955.4078371243511</v>
          </cell>
          <cell r="E168">
            <v>1821.8580188351089</v>
          </cell>
          <cell r="F168">
            <v>1759.5461971064601</v>
          </cell>
          <cell r="G168">
            <v>1649.282719041938</v>
          </cell>
          <cell r="H168">
            <v>1487.0841602341263</v>
          </cell>
          <cell r="I168">
            <v>1346.2208225546058</v>
          </cell>
          <cell r="J168">
            <v>1237.7020173129395</v>
          </cell>
          <cell r="K168">
            <v>1110.6049915718274</v>
          </cell>
          <cell r="L168">
            <v>1013.3617499869373</v>
          </cell>
          <cell r="M168">
            <v>988.32811465546138</v>
          </cell>
          <cell r="N168">
            <v>953.43993437296194</v>
          </cell>
          <cell r="O168">
            <v>810.06191628652766</v>
          </cell>
          <cell r="P168">
            <v>762.9700914511717</v>
          </cell>
        </row>
        <row r="169">
          <cell r="A169">
            <v>1168</v>
          </cell>
          <cell r="B169" t="str">
            <v>NONE</v>
          </cell>
          <cell r="C169">
            <v>34925.019677696313</v>
          </cell>
          <cell r="D169">
            <v>34010.55416671373</v>
          </cell>
          <cell r="E169">
            <v>31687.712229268742</v>
          </cell>
          <cell r="F169">
            <v>29938.469484338948</v>
          </cell>
          <cell r="G169">
            <v>28052.134998292688</v>
          </cell>
          <cell r="H169">
            <v>25230.949124233539</v>
          </cell>
          <cell r="I169">
            <v>22720.863379678736</v>
          </cell>
          <cell r="J169">
            <v>21407.905762872873</v>
          </cell>
          <cell r="K169">
            <v>18942.375546032345</v>
          </cell>
          <cell r="L169">
            <v>17898.706184095212</v>
          </cell>
          <cell r="M169">
            <v>16858.327597862259</v>
          </cell>
          <cell r="N169">
            <v>15646.107562295563</v>
          </cell>
          <cell r="O169">
            <v>13132.611958930114</v>
          </cell>
          <cell r="P169">
            <v>12308.231347931332</v>
          </cell>
        </row>
        <row r="170">
          <cell r="A170">
            <v>1169</v>
          </cell>
          <cell r="B170" t="str">
            <v>NOVALESA</v>
          </cell>
          <cell r="C170">
            <v>1718.5704219588001</v>
          </cell>
          <cell r="D170">
            <v>1673.5719253629704</v>
          </cell>
          <cell r="E170">
            <v>1559.2708459242731</v>
          </cell>
          <cell r="F170">
            <v>1540.5522269354551</v>
          </cell>
          <cell r="G170">
            <v>1444.839886160142</v>
          </cell>
          <cell r="H170">
            <v>1341.7377396302882</v>
          </cell>
          <cell r="I170">
            <v>1226.4886793736189</v>
          </cell>
          <cell r="J170">
            <v>1168.2472363450074</v>
          </cell>
          <cell r="K170">
            <v>1078.5637271235905</v>
          </cell>
          <cell r="L170">
            <v>1029.0778379789317</v>
          </cell>
          <cell r="M170">
            <v>982.14374641525762</v>
          </cell>
          <cell r="N170">
            <v>880.37283131409458</v>
          </cell>
          <cell r="O170">
            <v>729.93064954192982</v>
          </cell>
          <cell r="P170">
            <v>696.66293269933499</v>
          </cell>
        </row>
        <row r="171">
          <cell r="A171">
            <v>1170</v>
          </cell>
          <cell r="B171" t="str">
            <v>OGLIANICO</v>
          </cell>
          <cell r="C171">
            <v>6738.0725908645718</v>
          </cell>
          <cell r="D171">
            <v>6561.6450597792373</v>
          </cell>
          <cell r="E171">
            <v>6113.4999266899022</v>
          </cell>
          <cell r="F171">
            <v>6098.5556816190674</v>
          </cell>
          <cell r="G171">
            <v>5907.2079496145479</v>
          </cell>
          <cell r="H171">
            <v>5517.4628552503109</v>
          </cell>
          <cell r="I171">
            <v>5097.8584316207207</v>
          </cell>
          <cell r="J171">
            <v>4836.3925954092074</v>
          </cell>
          <cell r="K171">
            <v>4276.1010945082435</v>
          </cell>
          <cell r="L171">
            <v>4047.542114340557</v>
          </cell>
          <cell r="M171">
            <v>3929.932975753296</v>
          </cell>
          <cell r="N171">
            <v>3651.1295342466383</v>
          </cell>
          <cell r="O171">
            <v>3186.6036076201353</v>
          </cell>
          <cell r="P171">
            <v>3030.2140207255475</v>
          </cell>
        </row>
        <row r="172">
          <cell r="A172">
            <v>1171</v>
          </cell>
          <cell r="B172" t="str">
            <v>ORBASSANO</v>
          </cell>
          <cell r="C172">
            <v>103954.47670884158</v>
          </cell>
          <cell r="D172">
            <v>101232.56604022179</v>
          </cell>
          <cell r="E172">
            <v>94318.616662015658</v>
          </cell>
          <cell r="F172">
            <v>91467.338412920522</v>
          </cell>
          <cell r="G172">
            <v>89820.095214976478</v>
          </cell>
          <cell r="H172">
            <v>82642.821268120068</v>
          </cell>
          <cell r="I172">
            <v>75834.785401305649</v>
          </cell>
          <cell r="J172">
            <v>69904.455250971238</v>
          </cell>
          <cell r="K172">
            <v>62238.589021695007</v>
          </cell>
          <cell r="L172">
            <v>58112.419556134264</v>
          </cell>
          <cell r="M172">
            <v>54381.140972359644</v>
          </cell>
          <cell r="N172">
            <v>50733.81681640957</v>
          </cell>
          <cell r="O172">
            <v>43860.188865045726</v>
          </cell>
          <cell r="P172">
            <v>40221.618509116677</v>
          </cell>
        </row>
        <row r="173">
          <cell r="A173">
            <v>1172</v>
          </cell>
          <cell r="B173" t="str">
            <v>ORIO CANAVESE</v>
          </cell>
          <cell r="C173">
            <v>5183.3758021079138</v>
          </cell>
          <cell r="D173">
            <v>5047.6559529787692</v>
          </cell>
          <cell r="E173">
            <v>4702.912763088375</v>
          </cell>
          <cell r="F173">
            <v>4538.4966116894348</v>
          </cell>
          <cell r="G173">
            <v>4385.1745322656734</v>
          </cell>
          <cell r="H173">
            <v>4084.2475375178324</v>
          </cell>
          <cell r="I173">
            <v>3829.5132592252148</v>
          </cell>
          <cell r="J173">
            <v>3571.1042993839842</v>
          </cell>
          <cell r="K173">
            <v>3164.0772622285704</v>
          </cell>
          <cell r="L173">
            <v>3092.226886126</v>
          </cell>
          <cell r="M173">
            <v>2908.0481673006529</v>
          </cell>
          <cell r="N173">
            <v>2626.5220167878965</v>
          </cell>
          <cell r="O173">
            <v>2277.7407409270645</v>
          </cell>
          <cell r="P173">
            <v>2102.6750287940877</v>
          </cell>
        </row>
        <row r="174">
          <cell r="A174">
            <v>1173</v>
          </cell>
          <cell r="B174" t="str">
            <v>OSASCO</v>
          </cell>
          <cell r="C174">
            <v>6628.4447955444311</v>
          </cell>
          <cell r="D174">
            <v>6454.8877234821839</v>
          </cell>
          <cell r="E174">
            <v>6014.0338687608855</v>
          </cell>
          <cell r="F174">
            <v>5807.8431029957164</v>
          </cell>
          <cell r="G174">
            <v>5747.2585808568319</v>
          </cell>
          <cell r="H174">
            <v>5240.7534309839666</v>
          </cell>
          <cell r="I174">
            <v>4894.3219957900401</v>
          </cell>
          <cell r="J174">
            <v>4764.6927777852625</v>
          </cell>
          <cell r="K174">
            <v>4221.2414337952068</v>
          </cell>
          <cell r="L174">
            <v>3959.3895699511513</v>
          </cell>
          <cell r="M174">
            <v>3746.6286214397405</v>
          </cell>
          <cell r="N174">
            <v>3408.6942925268286</v>
          </cell>
          <cell r="O174">
            <v>3017.4075981016836</v>
          </cell>
          <cell r="P174">
            <v>2857.3062999561262</v>
          </cell>
        </row>
        <row r="175">
          <cell r="A175">
            <v>1174</v>
          </cell>
          <cell r="B175" t="str">
            <v>OSASIO</v>
          </cell>
          <cell r="C175">
            <v>3470.6235504813635</v>
          </cell>
          <cell r="D175">
            <v>3379.7498568425895</v>
          </cell>
          <cell r="E175">
            <v>3148.9207834007016</v>
          </cell>
          <cell r="F175">
            <v>3070.9084047116653</v>
          </cell>
          <cell r="G175">
            <v>3062.2750990926288</v>
          </cell>
          <cell r="H175">
            <v>2880.9155609719264</v>
          </cell>
          <cell r="I175">
            <v>2590.7762053436081</v>
          </cell>
          <cell r="J175">
            <v>2407.7598295982034</v>
          </cell>
          <cell r="K175">
            <v>2233.2510008813156</v>
          </cell>
          <cell r="L175">
            <v>2252.6718562085894</v>
          </cell>
          <cell r="M175">
            <v>2133.0958285878451</v>
          </cell>
          <cell r="N175">
            <v>2020.3335647336071</v>
          </cell>
          <cell r="O175">
            <v>1746.2380987815341</v>
          </cell>
          <cell r="P175">
            <v>1682.0700325084983</v>
          </cell>
        </row>
        <row r="176">
          <cell r="A176">
            <v>1175</v>
          </cell>
          <cell r="B176" t="str">
            <v>OULX</v>
          </cell>
          <cell r="C176">
            <v>15613.480435321311</v>
          </cell>
          <cell r="D176">
            <v>15204.662072546822</v>
          </cell>
          <cell r="E176">
            <v>14166.218931230504</v>
          </cell>
          <cell r="F176">
            <v>13778.490624421875</v>
          </cell>
          <cell r="G176">
            <v>13548.39478656585</v>
          </cell>
          <cell r="H176">
            <v>12737.574874751255</v>
          </cell>
          <cell r="I176">
            <v>11686.249067823341</v>
          </cell>
          <cell r="J176">
            <v>11097.83260860134</v>
          </cell>
          <cell r="K176">
            <v>10363.519798038722</v>
          </cell>
          <cell r="L176">
            <v>9724.0625193544711</v>
          </cell>
          <cell r="M176">
            <v>9241.7291696560314</v>
          </cell>
          <cell r="N176">
            <v>8487.0863316444629</v>
          </cell>
          <cell r="O176">
            <v>7349.8724511620821</v>
          </cell>
          <cell r="P176">
            <v>6874.0481715979349</v>
          </cell>
        </row>
        <row r="177">
          <cell r="A177">
            <v>1176</v>
          </cell>
          <cell r="B177" t="str">
            <v>OZEGNA</v>
          </cell>
          <cell r="C177">
            <v>8658.5838358630044</v>
          </cell>
          <cell r="D177">
            <v>8431.8702544557909</v>
          </cell>
          <cell r="E177">
            <v>7855.9930799134927</v>
          </cell>
          <cell r="F177">
            <v>7611.5243444574135</v>
          </cell>
          <cell r="G177">
            <v>7015.0781258128918</v>
          </cell>
          <cell r="H177">
            <v>6616.0442938037322</v>
          </cell>
          <cell r="I177">
            <v>6043.3883762165206</v>
          </cell>
          <cell r="J177">
            <v>5752.0896183815312</v>
          </cell>
          <cell r="K177">
            <v>5253.463412897263</v>
          </cell>
          <cell r="L177">
            <v>4873.0439061668376</v>
          </cell>
          <cell r="M177">
            <v>4501.9383151946104</v>
          </cell>
          <cell r="N177">
            <v>4150.4649865707261</v>
          </cell>
          <cell r="O177">
            <v>3548.709729639213</v>
          </cell>
          <cell r="P177">
            <v>3313.6756507490263</v>
          </cell>
        </row>
        <row r="178">
          <cell r="A178">
            <v>1177</v>
          </cell>
          <cell r="B178" t="str">
            <v>PALAZZO CANAVESE</v>
          </cell>
          <cell r="C178">
            <v>4583.9012676125194</v>
          </cell>
          <cell r="D178">
            <v>4463.8778673778179</v>
          </cell>
          <cell r="E178">
            <v>4159.0053662373984</v>
          </cell>
          <cell r="F178">
            <v>4080.7391916808874</v>
          </cell>
          <cell r="G178">
            <v>4367.2845586906642</v>
          </cell>
          <cell r="H178">
            <v>4136.652444455709</v>
          </cell>
          <cell r="I178">
            <v>3735.8552395181878</v>
          </cell>
          <cell r="J178">
            <v>3520.8928433355372</v>
          </cell>
          <cell r="K178">
            <v>3181.8323038897443</v>
          </cell>
          <cell r="L178">
            <v>3016.4741328783211</v>
          </cell>
          <cell r="M178">
            <v>2819.1606668219702</v>
          </cell>
          <cell r="N178">
            <v>2644.4520764543217</v>
          </cell>
          <cell r="O178">
            <v>2322.3681090893197</v>
          </cell>
          <cell r="P178">
            <v>2137.1746517103406</v>
          </cell>
        </row>
        <row r="179">
          <cell r="A179">
            <v>1178</v>
          </cell>
          <cell r="B179" t="str">
            <v>PANCALIERI</v>
          </cell>
          <cell r="C179">
            <v>7231.7452820316284</v>
          </cell>
          <cell r="D179">
            <v>7042.3915835753842</v>
          </cell>
          <cell r="E179">
            <v>6561.4125783509253</v>
          </cell>
          <cell r="F179">
            <v>6426.0622804200848</v>
          </cell>
          <cell r="G179">
            <v>6120.2104700406935</v>
          </cell>
          <cell r="H179">
            <v>5729.3872202750354</v>
          </cell>
          <cell r="I179">
            <v>5245.2490951851378</v>
          </cell>
          <cell r="J179">
            <v>4941.6755551636534</v>
          </cell>
          <cell r="K179">
            <v>4524.1108641830597</v>
          </cell>
          <cell r="L179">
            <v>4176.1047360034945</v>
          </cell>
          <cell r="M179">
            <v>3959.8605854713032</v>
          </cell>
          <cell r="N179">
            <v>3704.8947053712641</v>
          </cell>
          <cell r="O179">
            <v>3142.468616860253</v>
          </cell>
          <cell r="P179">
            <v>2920.1800175818494</v>
          </cell>
        </row>
        <row r="180">
          <cell r="A180">
            <v>1179</v>
          </cell>
          <cell r="B180" t="str">
            <v>PARELLA</v>
          </cell>
          <cell r="C180">
            <v>3491.6320272237981</v>
          </cell>
          <cell r="D180">
            <v>3400.2082543697074</v>
          </cell>
          <cell r="E180">
            <v>3167.9819198448049</v>
          </cell>
          <cell r="F180">
            <v>3078.3881831026683</v>
          </cell>
          <cell r="G180">
            <v>2866.2537358569634</v>
          </cell>
          <cell r="H180">
            <v>2594.1114794500136</v>
          </cell>
          <cell r="I180">
            <v>2277.7324392086512</v>
          </cell>
          <cell r="J180">
            <v>2149.732479862425</v>
          </cell>
          <cell r="K180">
            <v>1893.5330332681258</v>
          </cell>
          <cell r="L180">
            <v>1847.6626038858685</v>
          </cell>
          <cell r="M180">
            <v>1747.4510812229892</v>
          </cell>
          <cell r="N180">
            <v>1611.7600018773787</v>
          </cell>
          <cell r="O180">
            <v>1411.2049237343347</v>
          </cell>
          <cell r="P180">
            <v>1313.3080418804948</v>
          </cell>
        </row>
        <row r="181">
          <cell r="A181">
            <v>1180</v>
          </cell>
          <cell r="B181" t="str">
            <v>PAVAROLO</v>
          </cell>
          <cell r="C181">
            <v>6689.7256256685596</v>
          </cell>
          <cell r="D181">
            <v>6514.5639960097797</v>
          </cell>
          <cell r="E181">
            <v>6069.6343903372326</v>
          </cell>
          <cell r="F181">
            <v>5940.6873729837289</v>
          </cell>
          <cell r="G181">
            <v>6023.2942099130778</v>
          </cell>
          <cell r="H181">
            <v>5472.8180942336503</v>
          </cell>
          <cell r="I181">
            <v>5122.7717693470486</v>
          </cell>
          <cell r="J181">
            <v>4881.2686807679174</v>
          </cell>
          <cell r="K181">
            <v>4555.6721171595345</v>
          </cell>
          <cell r="L181">
            <v>4353.3696166516156</v>
          </cell>
          <cell r="M181">
            <v>4126.8346778640425</v>
          </cell>
          <cell r="N181">
            <v>3807.635780308749</v>
          </cell>
          <cell r="O181">
            <v>3272.7181412369268</v>
          </cell>
          <cell r="P181">
            <v>3098.1554117494893</v>
          </cell>
        </row>
        <row r="182">
          <cell r="A182">
            <v>1181</v>
          </cell>
          <cell r="B182" t="str">
            <v>PAVONE CANAVESE</v>
          </cell>
          <cell r="C182">
            <v>25218.68599335703</v>
          </cell>
          <cell r="D182">
            <v>24558.368009686659</v>
          </cell>
          <cell r="E182">
            <v>22881.088455567013</v>
          </cell>
          <cell r="F182">
            <v>21865.428868832692</v>
          </cell>
          <cell r="G182">
            <v>20247.345702442883</v>
          </cell>
          <cell r="H182">
            <v>18421.645599348114</v>
          </cell>
          <cell r="I182">
            <v>17173.885411311054</v>
          </cell>
          <cell r="J182">
            <v>15784.471518160235</v>
          </cell>
          <cell r="K182">
            <v>14112.939151654202</v>
          </cell>
          <cell r="L182">
            <v>13326.795359837797</v>
          </cell>
          <cell r="M182">
            <v>12739.424337675186</v>
          </cell>
          <cell r="N182">
            <v>11603.64014132362</v>
          </cell>
          <cell r="O182">
            <v>10135.765611193478</v>
          </cell>
          <cell r="P182">
            <v>9299.4254258811197</v>
          </cell>
        </row>
        <row r="183">
          <cell r="A183">
            <v>1182</v>
          </cell>
          <cell r="B183" t="str">
            <v>PECCO</v>
          </cell>
          <cell r="C183">
            <v>1822.5774317855683</v>
          </cell>
          <cell r="D183">
            <v>1774.8556490108122</v>
          </cell>
          <cell r="E183">
            <v>1653.6371262480054</v>
          </cell>
          <cell r="F183">
            <v>1486.1735075576512</v>
          </cell>
          <cell r="G183">
            <v>1370.0586601397044</v>
          </cell>
          <cell r="H183">
            <v>1244.3614790274048</v>
          </cell>
          <cell r="I183">
            <v>1171.7226734083438</v>
          </cell>
          <cell r="J183">
            <v>1116.1464912134238</v>
          </cell>
          <cell r="K183">
            <v>1003.3351389693728</v>
          </cell>
          <cell r="L183">
            <v>946.76930770781087</v>
          </cell>
          <cell r="M183">
            <v>861.03912693368591</v>
          </cell>
          <cell r="N183">
            <v>806.63215266523684</v>
          </cell>
          <cell r="O183">
            <v>682.02907135288604</v>
          </cell>
          <cell r="P183">
            <v>615.61735859488329</v>
          </cell>
        </row>
        <row r="184">
          <cell r="A184">
            <v>1183</v>
          </cell>
          <cell r="B184" t="str">
            <v>PECETTO TORINESE</v>
          </cell>
          <cell r="C184">
            <v>23036.282556498558</v>
          </cell>
          <cell r="D184">
            <v>22433.107924284373</v>
          </cell>
          <cell r="E184">
            <v>20900.978702915905</v>
          </cell>
          <cell r="F184">
            <v>19990.537616420395</v>
          </cell>
          <cell r="G184">
            <v>18704.387694009736</v>
          </cell>
          <cell r="H184">
            <v>17203.717141704114</v>
          </cell>
          <cell r="I184">
            <v>16004.814173511859</v>
          </cell>
          <cell r="J184">
            <v>15113.135975720785</v>
          </cell>
          <cell r="K184">
            <v>13409.653308820389</v>
          </cell>
          <cell r="L184">
            <v>12459.987472084635</v>
          </cell>
          <cell r="M184">
            <v>11840.041607549534</v>
          </cell>
          <cell r="N184">
            <v>10968.443817472018</v>
          </cell>
          <cell r="O184">
            <v>9359.274645927042</v>
          </cell>
          <cell r="P184">
            <v>8717.9550417241753</v>
          </cell>
        </row>
        <row r="185">
          <cell r="A185">
            <v>1184</v>
          </cell>
          <cell r="B185" t="str">
            <v>PEROSA ARGENTINA</v>
          </cell>
          <cell r="C185">
            <v>12475.515879796034</v>
          </cell>
          <cell r="D185">
            <v>12148.860974256366</v>
          </cell>
          <cell r="E185">
            <v>11319.121957806865</v>
          </cell>
          <cell r="F185">
            <v>10792.551980858709</v>
          </cell>
          <cell r="G185">
            <v>10029.813282503968</v>
          </cell>
          <cell r="H185">
            <v>9091.5078439700701</v>
          </cell>
          <cell r="I185">
            <v>8305.5114898337724</v>
          </cell>
          <cell r="J185">
            <v>7469.6012921064776</v>
          </cell>
          <cell r="K185">
            <v>6921.4483346618044</v>
          </cell>
          <cell r="L185">
            <v>6356.6092892589813</v>
          </cell>
          <cell r="M185">
            <v>6006.5626285326571</v>
          </cell>
          <cell r="N185">
            <v>5566.5393873266848</v>
          </cell>
          <cell r="O185">
            <v>4874.3422259243125</v>
          </cell>
          <cell r="P185">
            <v>4556.9439158926507</v>
          </cell>
        </row>
        <row r="186">
          <cell r="A186">
            <v>1185</v>
          </cell>
          <cell r="B186" t="str">
            <v>PEROSA CANAVESE</v>
          </cell>
          <cell r="C186">
            <v>3174.447791565537</v>
          </cell>
          <cell r="D186">
            <v>3091.3290689823871</v>
          </cell>
          <cell r="E186">
            <v>2880.1984661501983</v>
          </cell>
          <cell r="F186">
            <v>2817.1881905152209</v>
          </cell>
          <cell r="G186">
            <v>2733.5737073426267</v>
          </cell>
          <cell r="H186">
            <v>2682.2739780584297</v>
          </cell>
          <cell r="I186">
            <v>2490.4494649069934</v>
          </cell>
          <cell r="J186">
            <v>2377.7238772277074</v>
          </cell>
          <cell r="K186">
            <v>2154.6794998033506</v>
          </cell>
          <cell r="L186">
            <v>1992.9517753101707</v>
          </cell>
          <cell r="M186">
            <v>1812.5376626717944</v>
          </cell>
          <cell r="N186">
            <v>1717.8389956477899</v>
          </cell>
          <cell r="O186">
            <v>1426.3361234385841</v>
          </cell>
          <cell r="P186">
            <v>1346.5041122227112</v>
          </cell>
        </row>
        <row r="187">
          <cell r="A187">
            <v>1186</v>
          </cell>
          <cell r="B187" t="str">
            <v>PERRERO</v>
          </cell>
          <cell r="C187">
            <v>3147.7679542117107</v>
          </cell>
          <cell r="D187">
            <v>3065.3478079307029</v>
          </cell>
          <cell r="E187">
            <v>2855.9916649459701</v>
          </cell>
          <cell r="F187">
            <v>2703.3260089839241</v>
          </cell>
          <cell r="G187">
            <v>2518.8853026088359</v>
          </cell>
          <cell r="H187">
            <v>2266.2554596692789</v>
          </cell>
          <cell r="I187">
            <v>2090.5307986564667</v>
          </cell>
          <cell r="J187">
            <v>1917.0784789748147</v>
          </cell>
          <cell r="K187">
            <v>1759.4398180374405</v>
          </cell>
          <cell r="L187">
            <v>1663.5236547740205</v>
          </cell>
          <cell r="M187">
            <v>1573.7590100270845</v>
          </cell>
          <cell r="N187">
            <v>1435.6880188044838</v>
          </cell>
          <cell r="O187">
            <v>1270.7166064576181</v>
          </cell>
          <cell r="P187">
            <v>1164.0023854858853</v>
          </cell>
        </row>
        <row r="188">
          <cell r="A188">
            <v>1187</v>
          </cell>
          <cell r="B188" t="str">
            <v>PERTUSIO</v>
          </cell>
          <cell r="C188">
            <v>4499.924985168168</v>
          </cell>
          <cell r="D188">
            <v>4382.1003929726485</v>
          </cell>
          <cell r="E188">
            <v>4082.8131035919532</v>
          </cell>
          <cell r="F188">
            <v>4038.4108904229288</v>
          </cell>
          <cell r="G188">
            <v>4039.6544070652485</v>
          </cell>
          <cell r="H188">
            <v>3713.0502220055391</v>
          </cell>
          <cell r="I188">
            <v>3489.5950031684702</v>
          </cell>
          <cell r="J188">
            <v>3408.6259772727944</v>
          </cell>
          <cell r="K188">
            <v>3102.2681203054308</v>
          </cell>
          <cell r="L188">
            <v>3006.2007051771561</v>
          </cell>
          <cell r="M188">
            <v>2802.4765411732892</v>
          </cell>
          <cell r="N188">
            <v>2696.5817153651019</v>
          </cell>
          <cell r="O188">
            <v>2336.5452520642443</v>
          </cell>
          <cell r="P188">
            <v>2188.896256218768</v>
          </cell>
        </row>
        <row r="189">
          <cell r="A189">
            <v>1188</v>
          </cell>
          <cell r="B189" t="str">
            <v>PESSINETTO</v>
          </cell>
          <cell r="C189">
            <v>5385.1991557200836</v>
          </cell>
          <cell r="D189">
            <v>5244.1948286466923</v>
          </cell>
          <cell r="E189">
            <v>4886.028489562611</v>
          </cell>
          <cell r="F189">
            <v>4791.4057241627816</v>
          </cell>
          <cell r="G189">
            <v>4643.2378380791151</v>
          </cell>
          <cell r="H189">
            <v>4311.7912892437953</v>
          </cell>
          <cell r="I189">
            <v>3911.9596388825385</v>
          </cell>
          <cell r="J189">
            <v>3637.5482621745114</v>
          </cell>
          <cell r="K189">
            <v>3215.1658262754986</v>
          </cell>
          <cell r="L189">
            <v>3005.2664366070821</v>
          </cell>
          <cell r="M189">
            <v>2807.712014884502</v>
          </cell>
          <cell r="N189">
            <v>2485.1501956825659</v>
          </cell>
          <cell r="O189">
            <v>2146.6444698184673</v>
          </cell>
          <cell r="P189">
            <v>1984.2316394916295</v>
          </cell>
        </row>
        <row r="190">
          <cell r="A190">
            <v>1189</v>
          </cell>
          <cell r="B190" t="str">
            <v>PIANEZZA</v>
          </cell>
          <cell r="C190">
            <v>54249.04773200558</v>
          </cell>
          <cell r="D190">
            <v>52828.608069769747</v>
          </cell>
          <cell r="E190">
            <v>49220.536712867091</v>
          </cell>
          <cell r="F190">
            <v>47224.789598633768</v>
          </cell>
          <cell r="G190">
            <v>47109.726252834305</v>
          </cell>
          <cell r="H190">
            <v>44694.366567280151</v>
          </cell>
          <cell r="I190">
            <v>41787.285869420972</v>
          </cell>
          <cell r="J190">
            <v>39873.506373838783</v>
          </cell>
          <cell r="K190">
            <v>37646.73748229965</v>
          </cell>
          <cell r="L190">
            <v>36720.016144786707</v>
          </cell>
          <cell r="M190">
            <v>34827.910510792302</v>
          </cell>
          <cell r="N190">
            <v>32464.823448098985</v>
          </cell>
          <cell r="O190">
            <v>29034.951473360779</v>
          </cell>
          <cell r="P190">
            <v>27168.04383403563</v>
          </cell>
        </row>
        <row r="191">
          <cell r="A191">
            <v>1190</v>
          </cell>
          <cell r="B191" t="str">
            <v>PINASCA</v>
          </cell>
          <cell r="C191">
            <v>12616.471514544051</v>
          </cell>
          <cell r="D191">
            <v>12286.125871883965</v>
          </cell>
          <cell r="E191">
            <v>11447.011981411963</v>
          </cell>
          <cell r="F191">
            <v>10901.806901893995</v>
          </cell>
          <cell r="G191">
            <v>10664.387172006645</v>
          </cell>
          <cell r="H191">
            <v>9791.9700814820371</v>
          </cell>
          <cell r="I191">
            <v>9038.8211205954412</v>
          </cell>
          <cell r="J191">
            <v>8594.5074052108976</v>
          </cell>
          <cell r="K191">
            <v>7767.8202960901954</v>
          </cell>
          <cell r="L191">
            <v>7346.437134442026</v>
          </cell>
          <cell r="M191">
            <v>7023.5832836258305</v>
          </cell>
          <cell r="N191">
            <v>6464.5846384341157</v>
          </cell>
          <cell r="O191">
            <v>5667.8370674508269</v>
          </cell>
          <cell r="P191">
            <v>5222.0696655352085</v>
          </cell>
        </row>
        <row r="192">
          <cell r="A192">
            <v>1191</v>
          </cell>
          <cell r="B192" t="str">
            <v>PINEROLO</v>
          </cell>
          <cell r="C192">
            <v>163557.24602733218</v>
          </cell>
          <cell r="D192">
            <v>159274.71556797772</v>
          </cell>
          <cell r="E192">
            <v>148396.62204787825</v>
          </cell>
          <cell r="F192">
            <v>143031.44954421461</v>
          </cell>
          <cell r="G192">
            <v>132064.90992291112</v>
          </cell>
          <cell r="H192">
            <v>120992.01395767041</v>
          </cell>
          <cell r="I192">
            <v>110339.35450755995</v>
          </cell>
          <cell r="J192">
            <v>102905.24141904731</v>
          </cell>
          <cell r="K192">
            <v>92471.635845518322</v>
          </cell>
          <cell r="L192">
            <v>87119.514254237656</v>
          </cell>
          <cell r="M192">
            <v>82738.911148898915</v>
          </cell>
          <cell r="N192">
            <v>76045.579826271496</v>
          </cell>
          <cell r="O192">
            <v>65496.480204699161</v>
          </cell>
          <cell r="P192">
            <v>60485.920691553431</v>
          </cell>
        </row>
        <row r="193">
          <cell r="A193">
            <v>1192</v>
          </cell>
          <cell r="B193" t="str">
            <v>PINO TORINESE</v>
          </cell>
          <cell r="C193">
            <v>40467.385223000565</v>
          </cell>
          <cell r="D193">
            <v>39407.800190620103</v>
          </cell>
          <cell r="E193">
            <v>36716.33887256802</v>
          </cell>
          <cell r="F193">
            <v>34749.020016879673</v>
          </cell>
          <cell r="G193">
            <v>33137.504964308762</v>
          </cell>
          <cell r="H193">
            <v>30344.893636228913</v>
          </cell>
          <cell r="I193">
            <v>27014.215156769285</v>
          </cell>
          <cell r="J193">
            <v>24869.947558467342</v>
          </cell>
          <cell r="K193">
            <v>21987.423267920112</v>
          </cell>
          <cell r="L193">
            <v>20812.267191974148</v>
          </cell>
          <cell r="M193">
            <v>19196.29783057906</v>
          </cell>
          <cell r="N193">
            <v>17586.035352029263</v>
          </cell>
          <cell r="O193">
            <v>15028.87258718233</v>
          </cell>
          <cell r="P193">
            <v>13917.70982314811</v>
          </cell>
        </row>
        <row r="194">
          <cell r="A194">
            <v>1193</v>
          </cell>
          <cell r="B194" t="str">
            <v>PIOBESI TORINESE</v>
          </cell>
          <cell r="C194">
            <v>13808.710492658191</v>
          </cell>
          <cell r="D194">
            <v>13447.147647076077</v>
          </cell>
          <cell r="E194">
            <v>12528.738663190321</v>
          </cell>
          <cell r="F194">
            <v>12101.749276748951</v>
          </cell>
          <cell r="G194">
            <v>12206.877344015715</v>
          </cell>
          <cell r="H194">
            <v>11190.892046094046</v>
          </cell>
          <cell r="I194">
            <v>10419.471057593906</v>
          </cell>
          <cell r="J194">
            <v>9438.6698762142532</v>
          </cell>
          <cell r="K194">
            <v>8704.4176323065421</v>
          </cell>
          <cell r="L194">
            <v>8065.0982483771977</v>
          </cell>
          <cell r="M194">
            <v>7605.1486303750944</v>
          </cell>
          <cell r="N194">
            <v>7110.6414414389628</v>
          </cell>
          <cell r="O194">
            <v>6162.9120100863383</v>
          </cell>
          <cell r="P194">
            <v>5702.7026449393479</v>
          </cell>
        </row>
        <row r="195">
          <cell r="A195">
            <v>1194</v>
          </cell>
          <cell r="B195" t="str">
            <v>PIOSSASCO</v>
          </cell>
          <cell r="C195">
            <v>54603.279710495553</v>
          </cell>
          <cell r="D195">
            <v>53173.564951775719</v>
          </cell>
          <cell r="E195">
            <v>49541.933840209676</v>
          </cell>
          <cell r="F195">
            <v>47711.969496053018</v>
          </cell>
          <cell r="G195">
            <v>45939.043484716713</v>
          </cell>
          <cell r="H195">
            <v>42570.940230313507</v>
          </cell>
          <cell r="I195">
            <v>39117.099885673189</v>
          </cell>
          <cell r="J195">
            <v>36109.283348112636</v>
          </cell>
          <cell r="K195">
            <v>33711.430266597941</v>
          </cell>
          <cell r="L195">
            <v>31759.150509874795</v>
          </cell>
          <cell r="M195">
            <v>30194.468535449683</v>
          </cell>
          <cell r="N195">
            <v>28037.432165184262</v>
          </cell>
          <cell r="O195">
            <v>24447.980122407072</v>
          </cell>
          <cell r="P195">
            <v>23003.028459877438</v>
          </cell>
        </row>
        <row r="196">
          <cell r="A196">
            <v>1195</v>
          </cell>
          <cell r="B196" t="str">
            <v>PISCINA</v>
          </cell>
          <cell r="C196">
            <v>15884.72891054341</v>
          </cell>
          <cell r="D196">
            <v>15468.808264712639</v>
          </cell>
          <cell r="E196">
            <v>14412.324551350021</v>
          </cell>
          <cell r="F196">
            <v>13829.630120876755</v>
          </cell>
          <cell r="G196">
            <v>13397.008837720583</v>
          </cell>
          <cell r="H196">
            <v>12325.229107702655</v>
          </cell>
          <cell r="I196">
            <v>11406.861539325369</v>
          </cell>
          <cell r="J196">
            <v>10767.494033096176</v>
          </cell>
          <cell r="K196">
            <v>9954.1333282005307</v>
          </cell>
          <cell r="L196">
            <v>9370.4592431100118</v>
          </cell>
          <cell r="M196">
            <v>8859.9735453701178</v>
          </cell>
          <cell r="N196">
            <v>8210.9933141936308</v>
          </cell>
          <cell r="O196">
            <v>7181.7623289393268</v>
          </cell>
          <cell r="P196">
            <v>6599.715150564597</v>
          </cell>
        </row>
        <row r="197">
          <cell r="A197">
            <v>1196</v>
          </cell>
          <cell r="B197" t="str">
            <v>PIVERONE</v>
          </cell>
          <cell r="C197">
            <v>7992.9799027996578</v>
          </cell>
          <cell r="D197">
            <v>7783.6942812440875</v>
          </cell>
          <cell r="E197">
            <v>7252.0860217579848</v>
          </cell>
          <cell r="F197">
            <v>7036.9726986421547</v>
          </cell>
          <cell r="G197">
            <v>6957.8686636156453</v>
          </cell>
          <cell r="H197">
            <v>6446.0985943634478</v>
          </cell>
          <cell r="I197">
            <v>6038.7003875329574</v>
          </cell>
          <cell r="J197">
            <v>5657.1608261969477</v>
          </cell>
          <cell r="K197">
            <v>5251.834592487291</v>
          </cell>
          <cell r="L197">
            <v>4864.6656945889918</v>
          </cell>
          <cell r="M197">
            <v>4601.3783623403588</v>
          </cell>
          <cell r="N197">
            <v>4219.1783147435472</v>
          </cell>
          <cell r="O197">
            <v>3688.7077738752578</v>
          </cell>
          <cell r="P197">
            <v>3427.3974803416545</v>
          </cell>
        </row>
        <row r="198">
          <cell r="A198">
            <v>1197</v>
          </cell>
          <cell r="B198" t="str">
            <v>POIRINO</v>
          </cell>
          <cell r="C198">
            <v>37404.754311891738</v>
          </cell>
          <cell r="D198">
            <v>36425.360224768403</v>
          </cell>
          <cell r="E198">
            <v>33937.592636451918</v>
          </cell>
          <cell r="F198">
            <v>32620.292513925422</v>
          </cell>
          <cell r="G198">
            <v>31425.237607793253</v>
          </cell>
          <cell r="H198">
            <v>29195.065867352532</v>
          </cell>
          <cell r="I198">
            <v>27351.946885307916</v>
          </cell>
          <cell r="J198">
            <v>25733.988236275047</v>
          </cell>
          <cell r="K198">
            <v>24027.37881165693</v>
          </cell>
          <cell r="L198">
            <v>22770.710964663376</v>
          </cell>
          <cell r="M198">
            <v>21717.533395694569</v>
          </cell>
          <cell r="N198">
            <v>20195.182668841095</v>
          </cell>
          <cell r="O198">
            <v>17399.65168465034</v>
          </cell>
          <cell r="P198">
            <v>16195.004277840955</v>
          </cell>
        </row>
        <row r="199">
          <cell r="A199">
            <v>1198</v>
          </cell>
          <cell r="B199" t="str">
            <v>POMARETTO</v>
          </cell>
          <cell r="C199">
            <v>3674.6366556542584</v>
          </cell>
          <cell r="D199">
            <v>3578.4211483188637</v>
          </cell>
          <cell r="E199">
            <v>3334.023286631264</v>
          </cell>
          <cell r="F199">
            <v>3146.0683382700881</v>
          </cell>
          <cell r="G199">
            <v>2924.8868171414456</v>
          </cell>
          <cell r="H199">
            <v>2617.2362956469706</v>
          </cell>
          <cell r="I199">
            <v>2437.0992094528342</v>
          </cell>
          <cell r="J199">
            <v>2267.1067689323677</v>
          </cell>
          <cell r="K199">
            <v>2049.5974012340675</v>
          </cell>
          <cell r="L199">
            <v>1917.7665824838771</v>
          </cell>
          <cell r="M199">
            <v>1776.6359479559273</v>
          </cell>
          <cell r="N199">
            <v>1604.9152156815001</v>
          </cell>
          <cell r="O199">
            <v>1361.1611429926868</v>
          </cell>
          <cell r="P199">
            <v>1263.0625499423422</v>
          </cell>
        </row>
        <row r="200">
          <cell r="A200">
            <v>1199</v>
          </cell>
          <cell r="B200" t="str">
            <v>PONT CANAVESE</v>
          </cell>
          <cell r="C200">
            <v>16012.647522413934</v>
          </cell>
          <cell r="D200">
            <v>15593.377496687379</v>
          </cell>
          <cell r="E200">
            <v>14528.385993809545</v>
          </cell>
          <cell r="F200">
            <v>13822.850561181354</v>
          </cell>
          <cell r="G200">
            <v>13339.872347739327</v>
          </cell>
          <cell r="H200">
            <v>12181.450201358346</v>
          </cell>
          <cell r="I200">
            <v>10996.982749847077</v>
          </cell>
          <cell r="J200">
            <v>10280.514476042539</v>
          </cell>
          <cell r="K200">
            <v>9485.0222213322922</v>
          </cell>
          <cell r="L200">
            <v>8760.8379283916856</v>
          </cell>
          <cell r="M200">
            <v>8189.1294815249403</v>
          </cell>
          <cell r="N200">
            <v>7571.6942523771631</v>
          </cell>
          <cell r="O200">
            <v>6510.5284685616307</v>
          </cell>
          <cell r="P200">
            <v>6090.0647944242028</v>
          </cell>
        </row>
        <row r="201">
          <cell r="A201">
            <v>1200</v>
          </cell>
          <cell r="B201" t="str">
            <v>PORTE</v>
          </cell>
          <cell r="C201">
            <v>6362.971870051374</v>
          </cell>
          <cell r="D201">
            <v>6196.3658559041514</v>
          </cell>
          <cell r="E201">
            <v>5773.1684449095064</v>
          </cell>
          <cell r="F201">
            <v>5490.2284342908979</v>
          </cell>
          <cell r="G201">
            <v>5018.2617507081932</v>
          </cell>
          <cell r="H201">
            <v>4602.5247498802783</v>
          </cell>
          <cell r="I201">
            <v>4191.307242236704</v>
          </cell>
          <cell r="J201">
            <v>4030.1740657538121</v>
          </cell>
          <cell r="K201">
            <v>3618.5137769029288</v>
          </cell>
          <cell r="L201">
            <v>3495.1941669146277</v>
          </cell>
          <cell r="M201">
            <v>3272.6775359446192</v>
          </cell>
          <cell r="N201">
            <v>3085.3355701700621</v>
          </cell>
          <cell r="O201">
            <v>2756.2042943321617</v>
          </cell>
          <cell r="P201">
            <v>2592.8956403502448</v>
          </cell>
        </row>
        <row r="202">
          <cell r="A202">
            <v>1201</v>
          </cell>
          <cell r="B202" t="str">
            <v>PRAGELATO</v>
          </cell>
          <cell r="C202">
            <v>5963.608070177811</v>
          </cell>
          <cell r="D202">
            <v>5807.4588696470037</v>
          </cell>
          <cell r="E202">
            <v>5410.822903461969</v>
          </cell>
          <cell r="F202">
            <v>5502.9395662977213</v>
          </cell>
          <cell r="G202">
            <v>5427.4327644043924</v>
          </cell>
          <cell r="H202">
            <v>5275.6731482530613</v>
          </cell>
          <cell r="I202">
            <v>5102.566412751501</v>
          </cell>
          <cell r="J202">
            <v>4951.1393001483439</v>
          </cell>
          <cell r="K202">
            <v>4562.1017750158617</v>
          </cell>
          <cell r="L202">
            <v>4266.8471599341965</v>
          </cell>
          <cell r="M202">
            <v>4087.8108274827882</v>
          </cell>
          <cell r="N202">
            <v>3794.6374257601783</v>
          </cell>
          <cell r="O202">
            <v>3301.7262245448951</v>
          </cell>
          <cell r="P202">
            <v>3057.5391034522127</v>
          </cell>
        </row>
        <row r="203">
          <cell r="A203">
            <v>1202</v>
          </cell>
          <cell r="B203" t="str">
            <v>PRALI</v>
          </cell>
          <cell r="C203">
            <v>1916.4670553694284</v>
          </cell>
          <cell r="D203">
            <v>1866.2868968113821</v>
          </cell>
          <cell r="E203">
            <v>1738.8238319648729</v>
          </cell>
          <cell r="F203">
            <v>1662.4060685605975</v>
          </cell>
          <cell r="G203">
            <v>1651.0178581644377</v>
          </cell>
          <cell r="H203">
            <v>1511.7508100204022</v>
          </cell>
          <cell r="I203">
            <v>1469.8043307172013</v>
          </cell>
          <cell r="J203">
            <v>1346.3250418874418</v>
          </cell>
          <cell r="K203">
            <v>1261.0259284899573</v>
          </cell>
          <cell r="L203">
            <v>1155.1976393907355</v>
          </cell>
          <cell r="M203">
            <v>1093.7791591925397</v>
          </cell>
          <cell r="N203">
            <v>1035.1463212012782</v>
          </cell>
          <cell r="O203">
            <v>900.20167152402644</v>
          </cell>
          <cell r="P203">
            <v>801.98495807523716</v>
          </cell>
        </row>
        <row r="204">
          <cell r="A204">
            <v>1203</v>
          </cell>
          <cell r="B204" t="str">
            <v>PRALORMO</v>
          </cell>
          <cell r="C204">
            <v>7452.4646599261259</v>
          </cell>
          <cell r="D204">
            <v>7257.3317160878387</v>
          </cell>
          <cell r="E204">
            <v>6761.6727985222706</v>
          </cell>
          <cell r="F204">
            <v>6621.4706925292858</v>
          </cell>
          <cell r="G204">
            <v>6471.3262167189851</v>
          </cell>
          <cell r="H204">
            <v>5893.2434779655478</v>
          </cell>
          <cell r="I204">
            <v>5437.6572379686686</v>
          </cell>
          <cell r="J204">
            <v>5132.3010844335004</v>
          </cell>
          <cell r="K204">
            <v>4742.959680070443</v>
          </cell>
          <cell r="L204">
            <v>4455.3850702648006</v>
          </cell>
          <cell r="M204">
            <v>4317.6408709872803</v>
          </cell>
          <cell r="N204">
            <v>3950.3179124602843</v>
          </cell>
          <cell r="O204">
            <v>3415.6095871890129</v>
          </cell>
          <cell r="P204">
            <v>3196.7199586738243</v>
          </cell>
        </row>
        <row r="205">
          <cell r="A205">
            <v>1204</v>
          </cell>
          <cell r="B205" t="str">
            <v>PRAMOLLO</v>
          </cell>
          <cell r="C205">
            <v>1632.2629726655266</v>
          </cell>
          <cell r="D205">
            <v>1589.5243226337914</v>
          </cell>
          <cell r="E205">
            <v>1480.9634994521393</v>
          </cell>
          <cell r="F205">
            <v>1382.2121610403292</v>
          </cell>
          <cell r="G205">
            <v>1293.3305772228932</v>
          </cell>
          <cell r="H205">
            <v>1191.2680783875339</v>
          </cell>
          <cell r="I205">
            <v>1044.6118163943231</v>
          </cell>
          <cell r="J205">
            <v>1029.0790582459658</v>
          </cell>
          <cell r="K205">
            <v>976.41930221252437</v>
          </cell>
          <cell r="L205">
            <v>900.03438780730869</v>
          </cell>
          <cell r="M205">
            <v>855.36598111464878</v>
          </cell>
          <cell r="N205">
            <v>812.74655926577134</v>
          </cell>
          <cell r="O205">
            <v>684.12959090720585</v>
          </cell>
          <cell r="P205">
            <v>652.76693671742566</v>
          </cell>
        </row>
        <row r="206">
          <cell r="A206">
            <v>1205</v>
          </cell>
          <cell r="B206" t="str">
            <v>PRAROSTINO</v>
          </cell>
          <cell r="C206">
            <v>9609.7879089704365</v>
          </cell>
          <cell r="D206">
            <v>9358.1683052677381</v>
          </cell>
          <cell r="E206">
            <v>8719.027123074975</v>
          </cell>
          <cell r="F206">
            <v>8359.8293727723049</v>
          </cell>
          <cell r="G206">
            <v>8015.5771070120472</v>
          </cell>
          <cell r="H206">
            <v>7405.9900567495924</v>
          </cell>
          <cell r="I206">
            <v>6781.0865940269605</v>
          </cell>
          <cell r="J206">
            <v>6267.5765025465707</v>
          </cell>
          <cell r="K206">
            <v>5726.8359636127934</v>
          </cell>
          <cell r="L206">
            <v>5461.3152739305488</v>
          </cell>
          <cell r="M206">
            <v>5221.2232160995163</v>
          </cell>
          <cell r="N206">
            <v>4834.0557028707626</v>
          </cell>
          <cell r="O206">
            <v>4260.0982730349615</v>
          </cell>
          <cell r="P206">
            <v>3979.3882377165396</v>
          </cell>
        </row>
        <row r="207">
          <cell r="A207">
            <v>1206</v>
          </cell>
          <cell r="B207" t="str">
            <v>PRASCORSANO</v>
          </cell>
          <cell r="C207">
            <v>5707.3663082880166</v>
          </cell>
          <cell r="D207">
            <v>5557.9264598458858</v>
          </cell>
          <cell r="E207">
            <v>5178.3329782789069</v>
          </cell>
          <cell r="F207">
            <v>5081.3748435127391</v>
          </cell>
          <cell r="G207">
            <v>4968.2164676233933</v>
          </cell>
          <cell r="H207">
            <v>4693.9226903733133</v>
          </cell>
          <cell r="I207">
            <v>4296.7777717827621</v>
          </cell>
          <cell r="J207">
            <v>4084.3439296214492</v>
          </cell>
          <cell r="K207">
            <v>3762.9338623376234</v>
          </cell>
          <cell r="L207">
            <v>3528.187786068675</v>
          </cell>
          <cell r="M207">
            <v>3315.7556730862984</v>
          </cell>
          <cell r="N207">
            <v>3044.5334111255211</v>
          </cell>
          <cell r="O207">
            <v>2649.5685905478185</v>
          </cell>
          <cell r="P207">
            <v>2465.8392773566184</v>
          </cell>
        </row>
        <row r="208">
          <cell r="A208">
            <v>1207</v>
          </cell>
          <cell r="B208" t="str">
            <v>PRATIGLIONE</v>
          </cell>
          <cell r="C208">
            <v>4356.7268741001189</v>
          </cell>
          <cell r="D208">
            <v>4242.6517353055715</v>
          </cell>
          <cell r="E208">
            <v>3952.8884656912624</v>
          </cell>
          <cell r="F208">
            <v>3813.8047095635206</v>
          </cell>
          <cell r="G208">
            <v>3685.2382080425946</v>
          </cell>
          <cell r="H208">
            <v>3377.9208968424227</v>
          </cell>
          <cell r="I208">
            <v>3052.5600308402427</v>
          </cell>
          <cell r="J208">
            <v>2885.3233457721622</v>
          </cell>
          <cell r="K208">
            <v>2660.6559273374587</v>
          </cell>
          <cell r="L208">
            <v>2419.170565877268</v>
          </cell>
          <cell r="M208">
            <v>2290.3516934912213</v>
          </cell>
          <cell r="N208">
            <v>2124.1642049616698</v>
          </cell>
          <cell r="O208">
            <v>1829.4249155294267</v>
          </cell>
          <cell r="P208">
            <v>1639.3693784187624</v>
          </cell>
        </row>
        <row r="209">
          <cell r="A209">
            <v>1208</v>
          </cell>
          <cell r="B209" t="str">
            <v>QUAGLIUZZO</v>
          </cell>
          <cell r="C209">
            <v>2144.9867795985842</v>
          </cell>
          <cell r="D209">
            <v>2088.8231338924902</v>
          </cell>
          <cell r="E209">
            <v>1946.1613603875048</v>
          </cell>
          <cell r="F209">
            <v>1898.9908867146487</v>
          </cell>
          <cell r="G209">
            <v>1855.7863956941103</v>
          </cell>
          <cell r="H209">
            <v>1693.9666655202232</v>
          </cell>
          <cell r="I209">
            <v>1597.7617384523874</v>
          </cell>
          <cell r="J209">
            <v>1506.9316601373728</v>
          </cell>
          <cell r="K209">
            <v>1271.8958406307795</v>
          </cell>
          <cell r="L209">
            <v>1229.3160797263158</v>
          </cell>
          <cell r="M209">
            <v>1149.0162008867524</v>
          </cell>
          <cell r="N209">
            <v>1047.4892978412972</v>
          </cell>
          <cell r="O209">
            <v>891.79131201452583</v>
          </cell>
          <cell r="P209">
            <v>854.92059540940431</v>
          </cell>
        </row>
        <row r="210">
          <cell r="A210">
            <v>1209</v>
          </cell>
          <cell r="B210" t="str">
            <v>QUASSOLO</v>
          </cell>
          <cell r="C210">
            <v>3161.9545905068553</v>
          </cell>
          <cell r="D210">
            <v>3079.1629858922952</v>
          </cell>
          <cell r="E210">
            <v>2868.8632983071088</v>
          </cell>
          <cell r="F210">
            <v>2622.4314059632279</v>
          </cell>
          <cell r="G210">
            <v>2449.8306744845395</v>
          </cell>
          <cell r="H210">
            <v>2310.1665731356866</v>
          </cell>
          <cell r="I210">
            <v>1909.6589025964054</v>
          </cell>
          <cell r="J210">
            <v>1759.8524643267101</v>
          </cell>
          <cell r="K210">
            <v>1579.9097940084778</v>
          </cell>
          <cell r="L210">
            <v>1570.2084858583301</v>
          </cell>
          <cell r="M210">
            <v>1426.9216432292162</v>
          </cell>
          <cell r="N210">
            <v>1303.9865258160216</v>
          </cell>
          <cell r="O210">
            <v>1152.5820526591826</v>
          </cell>
          <cell r="P210">
            <v>1082.7797185825098</v>
          </cell>
        </row>
        <row r="211">
          <cell r="A211">
            <v>1210</v>
          </cell>
          <cell r="B211" t="str">
            <v>QUINCINETTO</v>
          </cell>
          <cell r="C211">
            <v>6801.4873130639116</v>
          </cell>
          <cell r="D211">
            <v>6623.3993512365187</v>
          </cell>
          <cell r="E211">
            <v>6171.0365433245088</v>
          </cell>
          <cell r="F211">
            <v>5896.8990571806344</v>
          </cell>
          <cell r="G211">
            <v>5696.3653721018754</v>
          </cell>
          <cell r="H211">
            <v>5333.1197592245508</v>
          </cell>
          <cell r="I211">
            <v>4899.296658152939</v>
          </cell>
          <cell r="J211">
            <v>4546.7379108813293</v>
          </cell>
          <cell r="K211">
            <v>4130.4486012067664</v>
          </cell>
          <cell r="L211">
            <v>4023.7287389887574</v>
          </cell>
          <cell r="M211">
            <v>3784.8358711886158</v>
          </cell>
          <cell r="N211">
            <v>3469.886591934272</v>
          </cell>
          <cell r="O211">
            <v>2869.4182198433086</v>
          </cell>
          <cell r="P211">
            <v>2632.6326350762156</v>
          </cell>
        </row>
        <row r="212">
          <cell r="A212">
            <v>1211</v>
          </cell>
          <cell r="B212" t="str">
            <v>REANO</v>
          </cell>
          <cell r="C212">
            <v>8836.9612752491375</v>
          </cell>
          <cell r="D212">
            <v>8605.577116194112</v>
          </cell>
          <cell r="E212">
            <v>8017.8361660341079</v>
          </cell>
          <cell r="F212">
            <v>7854.701202925241</v>
          </cell>
          <cell r="G212">
            <v>7654.2299774674057</v>
          </cell>
          <cell r="H212">
            <v>7035.8351483808483</v>
          </cell>
          <cell r="I212">
            <v>6546.1103024267677</v>
          </cell>
          <cell r="J212">
            <v>6098.5598482625091</v>
          </cell>
          <cell r="K212">
            <v>5528.0033213182714</v>
          </cell>
          <cell r="L212">
            <v>5225.1597178491102</v>
          </cell>
          <cell r="M212">
            <v>4914.2756194241183</v>
          </cell>
          <cell r="N212">
            <v>4647.2612593661252</v>
          </cell>
          <cell r="O212">
            <v>4051.7113345023877</v>
          </cell>
          <cell r="P212">
            <v>3906.2771134857876</v>
          </cell>
        </row>
        <row r="213">
          <cell r="A213">
            <v>1212</v>
          </cell>
          <cell r="B213" t="str">
            <v>RIBORDONE</v>
          </cell>
          <cell r="C213">
            <v>576.43708264136876</v>
          </cell>
          <cell r="D213">
            <v>561.34383899565125</v>
          </cell>
          <cell r="E213">
            <v>523.00535723631515</v>
          </cell>
          <cell r="F213">
            <v>543.40514979949296</v>
          </cell>
          <cell r="G213">
            <v>484.15755093239869</v>
          </cell>
          <cell r="H213">
            <v>340.63356734132333</v>
          </cell>
          <cell r="I213">
            <v>284.48904314553857</v>
          </cell>
          <cell r="J213">
            <v>265.68456016757415</v>
          </cell>
          <cell r="K213">
            <v>239.23752769974908</v>
          </cell>
          <cell r="L213">
            <v>212.38309570615849</v>
          </cell>
          <cell r="M213">
            <v>194.51598862810096</v>
          </cell>
          <cell r="N213">
            <v>183.18469987492864</v>
          </cell>
          <cell r="O213">
            <v>150.7302272551612</v>
          </cell>
          <cell r="P213">
            <v>132.33197965406788</v>
          </cell>
        </row>
        <row r="214">
          <cell r="A214">
            <v>1215</v>
          </cell>
          <cell r="B214" t="str">
            <v>RIVA PRESSO CHIERI</v>
          </cell>
          <cell r="C214">
            <v>14530.43629136366</v>
          </cell>
          <cell r="D214">
            <v>14149.976009004324</v>
          </cell>
          <cell r="E214">
            <v>13183.565478718876</v>
          </cell>
          <cell r="F214">
            <v>12840.074991609119</v>
          </cell>
          <cell r="G214">
            <v>12462.029177175433</v>
          </cell>
          <cell r="H214">
            <v>11380.948914400416</v>
          </cell>
          <cell r="I214">
            <v>10284.103752881427</v>
          </cell>
          <cell r="J214">
            <v>9756.2305995173101</v>
          </cell>
          <cell r="K214">
            <v>8874.2089227732504</v>
          </cell>
          <cell r="L214">
            <v>8538.3316886162684</v>
          </cell>
          <cell r="M214">
            <v>8128.3842293396738</v>
          </cell>
          <cell r="N214">
            <v>7668.295671252924</v>
          </cell>
          <cell r="O214">
            <v>6830.2760997804689</v>
          </cell>
          <cell r="P214">
            <v>6316.9208169021858</v>
          </cell>
        </row>
        <row r="215">
          <cell r="A215">
            <v>1213</v>
          </cell>
          <cell r="B215" t="str">
            <v>RIVALBA</v>
          </cell>
          <cell r="C215">
            <v>6310.508467752793</v>
          </cell>
          <cell r="D215">
            <v>6145.2761385006279</v>
          </cell>
          <cell r="E215">
            <v>5725.5680366649985</v>
          </cell>
          <cell r="F215">
            <v>5510.7477724842656</v>
          </cell>
          <cell r="G215">
            <v>5451.9101151076484</v>
          </cell>
          <cell r="H215">
            <v>5047.8919276065089</v>
          </cell>
          <cell r="I215">
            <v>4766.7996853867171</v>
          </cell>
          <cell r="J215">
            <v>4518.4786387520053</v>
          </cell>
          <cell r="K215">
            <v>4098.8633365975775</v>
          </cell>
          <cell r="L215">
            <v>4104.8110131825688</v>
          </cell>
          <cell r="M215">
            <v>3932.6261300132719</v>
          </cell>
          <cell r="N215">
            <v>3728.7148719043303</v>
          </cell>
          <cell r="O215">
            <v>3177.0201272450167</v>
          </cell>
          <cell r="P215">
            <v>2914.437750833235</v>
          </cell>
        </row>
        <row r="216">
          <cell r="A216">
            <v>1214</v>
          </cell>
          <cell r="B216" t="str">
            <v>RIVALTA DI TORINO</v>
          </cell>
          <cell r="C216">
            <v>88842.960015305071</v>
          </cell>
          <cell r="D216">
            <v>86516.72445187933</v>
          </cell>
          <cell r="E216">
            <v>80607.832910091907</v>
          </cell>
          <cell r="F216">
            <v>78560.060491099328</v>
          </cell>
          <cell r="G216">
            <v>73983.080909817538</v>
          </cell>
          <cell r="H216">
            <v>67307.788888152732</v>
          </cell>
          <cell r="I216">
            <v>61836.556558883683</v>
          </cell>
          <cell r="J216">
            <v>57441.011994352535</v>
          </cell>
          <cell r="K216">
            <v>52596.851406259579</v>
          </cell>
          <cell r="L216">
            <v>50013.442338491936</v>
          </cell>
          <cell r="M216">
            <v>47574.832781729492</v>
          </cell>
          <cell r="N216">
            <v>43849.182819441594</v>
          </cell>
          <cell r="O216">
            <v>37876.336247736879</v>
          </cell>
          <cell r="P216">
            <v>35546.02406459787</v>
          </cell>
        </row>
        <row r="217">
          <cell r="A217">
            <v>1216</v>
          </cell>
          <cell r="B217" t="str">
            <v>RIVARA</v>
          </cell>
          <cell r="C217">
            <v>16688.625648714147</v>
          </cell>
          <cell r="D217">
            <v>16251.656028588366</v>
          </cell>
          <cell r="E217">
            <v>15141.705629336069</v>
          </cell>
          <cell r="F217">
            <v>14296.406224953427</v>
          </cell>
          <cell r="G217">
            <v>13589.643107830965</v>
          </cell>
          <cell r="H217">
            <v>12546.616573098569</v>
          </cell>
          <cell r="I217">
            <v>11454.565327532329</v>
          </cell>
          <cell r="J217">
            <v>10865.336189125843</v>
          </cell>
          <cell r="K217">
            <v>9834.6914057564954</v>
          </cell>
          <cell r="L217">
            <v>9097.7666782695796</v>
          </cell>
          <cell r="M217">
            <v>8528.7659632104987</v>
          </cell>
          <cell r="N217">
            <v>7902.4271186723981</v>
          </cell>
          <cell r="O217">
            <v>6906.0888001733629</v>
          </cell>
          <cell r="P217">
            <v>6362.1375169007388</v>
          </cell>
        </row>
        <row r="218">
          <cell r="A218">
            <v>1217</v>
          </cell>
          <cell r="B218" t="str">
            <v>RIVAROLO CANAVESE</v>
          </cell>
          <cell r="C218">
            <v>59349.476067655989</v>
          </cell>
          <cell r="D218">
            <v>57795.488426142445</v>
          </cell>
          <cell r="E218">
            <v>53848.190665180024</v>
          </cell>
          <cell r="F218">
            <v>51220.168336677925</v>
          </cell>
          <cell r="G218">
            <v>47874.368818355841</v>
          </cell>
          <cell r="H218">
            <v>43408.557448658037</v>
          </cell>
          <cell r="I218">
            <v>39670.321056672699</v>
          </cell>
          <cell r="J218">
            <v>36807.153353958951</v>
          </cell>
          <cell r="K218">
            <v>33758.315422426233</v>
          </cell>
          <cell r="L218">
            <v>31635.132897955489</v>
          </cell>
          <cell r="M218">
            <v>29678.866680541472</v>
          </cell>
          <cell r="N218">
            <v>27304.938958458901</v>
          </cell>
          <cell r="O218">
            <v>23803.515787332279</v>
          </cell>
          <cell r="P218">
            <v>22427.969747724219</v>
          </cell>
        </row>
        <row r="219">
          <cell r="A219">
            <v>1218</v>
          </cell>
          <cell r="B219" t="str">
            <v>RIVAROSSA</v>
          </cell>
          <cell r="C219">
            <v>6485.7200983736166</v>
          </cell>
          <cell r="D219">
            <v>6315.9000839947321</v>
          </cell>
          <cell r="E219">
            <v>5884.5387625678168</v>
          </cell>
          <cell r="F219">
            <v>5804.8701296861254</v>
          </cell>
          <cell r="G219">
            <v>5765.172496611377</v>
          </cell>
          <cell r="H219">
            <v>5356.9624915565073</v>
          </cell>
          <cell r="I219">
            <v>5034.2985823106665</v>
          </cell>
          <cell r="J219">
            <v>4883.6772752480456</v>
          </cell>
          <cell r="K219">
            <v>4533.3968407401062</v>
          </cell>
          <cell r="L219">
            <v>4334.571306404966</v>
          </cell>
          <cell r="M219">
            <v>4047.8102608702484</v>
          </cell>
          <cell r="N219">
            <v>3671.1380494529844</v>
          </cell>
          <cell r="O219">
            <v>3140.3350970512042</v>
          </cell>
          <cell r="P219">
            <v>2954.5297162114639</v>
          </cell>
        </row>
        <row r="220">
          <cell r="A220">
            <v>1219</v>
          </cell>
          <cell r="B220" t="str">
            <v>RIVOLI</v>
          </cell>
          <cell r="C220">
            <v>211747.68767952343</v>
          </cell>
          <cell r="D220">
            <v>206203.35415587205</v>
          </cell>
          <cell r="E220">
            <v>192120.1435052247</v>
          </cell>
          <cell r="F220">
            <v>182017.0959943303</v>
          </cell>
          <cell r="G220">
            <v>168403.69305575913</v>
          </cell>
          <cell r="H220">
            <v>152569.30092809821</v>
          </cell>
          <cell r="I220">
            <v>138463.38890504887</v>
          </cell>
          <cell r="J220">
            <v>127460.95074806607</v>
          </cell>
          <cell r="K220">
            <v>113997.89453202741</v>
          </cell>
          <cell r="L220">
            <v>105900.22171728121</v>
          </cell>
          <cell r="M220">
            <v>99616.377553137587</v>
          </cell>
          <cell r="N220">
            <v>91758.749097001011</v>
          </cell>
          <cell r="O220">
            <v>78802.630558017874</v>
          </cell>
          <cell r="P220">
            <v>73489.218275627893</v>
          </cell>
        </row>
        <row r="221">
          <cell r="A221">
            <v>1220</v>
          </cell>
          <cell r="B221" t="str">
            <v>ROBASSOMERO</v>
          </cell>
          <cell r="C221">
            <v>19898.789617676692</v>
          </cell>
          <cell r="D221">
            <v>19377.766094036866</v>
          </cell>
          <cell r="E221">
            <v>18054.309630593489</v>
          </cell>
          <cell r="F221">
            <v>17157.336481492832</v>
          </cell>
          <cell r="G221">
            <v>16005.83854354462</v>
          </cell>
          <cell r="H221">
            <v>14995.466597421462</v>
          </cell>
          <cell r="I221">
            <v>13627.928889826853</v>
          </cell>
          <cell r="J221">
            <v>12784.045444893458</v>
          </cell>
          <cell r="K221">
            <v>11419.83307058119</v>
          </cell>
          <cell r="L221">
            <v>10671.332174059209</v>
          </cell>
          <cell r="M221">
            <v>10309.365349153892</v>
          </cell>
          <cell r="N221">
            <v>9399.4438583038154</v>
          </cell>
          <cell r="O221">
            <v>8305.2557163236179</v>
          </cell>
          <cell r="P221">
            <v>7530.5011293794923</v>
          </cell>
        </row>
        <row r="222">
          <cell r="A222">
            <v>1221</v>
          </cell>
          <cell r="B222" t="str">
            <v>ROCCA CANAVESE</v>
          </cell>
          <cell r="C222">
            <v>12073.127049453231</v>
          </cell>
          <cell r="D222">
            <v>11757.008163957327</v>
          </cell>
          <cell r="E222">
            <v>10954.031785264524</v>
          </cell>
          <cell r="F222">
            <v>10385.397352356624</v>
          </cell>
          <cell r="G222">
            <v>10132.777708693253</v>
          </cell>
          <cell r="H222">
            <v>9446.2478687699277</v>
          </cell>
          <cell r="I222">
            <v>8560.3668587765987</v>
          </cell>
          <cell r="J222">
            <v>8192.6717832670292</v>
          </cell>
          <cell r="K222">
            <v>7678.9828387611396</v>
          </cell>
          <cell r="L222">
            <v>7324.3023472026071</v>
          </cell>
          <cell r="M222">
            <v>7092.2955978232367</v>
          </cell>
          <cell r="N222">
            <v>6563.0128147648202</v>
          </cell>
          <cell r="O222">
            <v>5655.6509797273829</v>
          </cell>
          <cell r="P222">
            <v>5447.4733070692491</v>
          </cell>
        </row>
        <row r="223">
          <cell r="A223">
            <v>1222</v>
          </cell>
          <cell r="B223" t="str">
            <v>ROLETTO</v>
          </cell>
          <cell r="C223">
            <v>15348.700962394956</v>
          </cell>
          <cell r="D223">
            <v>14946.815500395951</v>
          </cell>
          <cell r="E223">
            <v>13925.982681695446</v>
          </cell>
          <cell r="F223">
            <v>13830.364729575615</v>
          </cell>
          <cell r="G223">
            <v>13532.090265745413</v>
          </cell>
          <cell r="H223">
            <v>12439.118834632794</v>
          </cell>
          <cell r="I223">
            <v>11304.846235845975</v>
          </cell>
          <cell r="J223">
            <v>10485.785168554881</v>
          </cell>
          <cell r="K223">
            <v>9369.1241654069981</v>
          </cell>
          <cell r="L223">
            <v>8458.2007481263026</v>
          </cell>
          <cell r="M223">
            <v>7855.8119181460615</v>
          </cell>
          <cell r="N223">
            <v>7151.2252552386963</v>
          </cell>
          <cell r="O223">
            <v>6210.1315958113819</v>
          </cell>
          <cell r="P223">
            <v>5662.3026678606902</v>
          </cell>
        </row>
        <row r="224">
          <cell r="A224">
            <v>1223</v>
          </cell>
          <cell r="B224" t="str">
            <v>ROMANO CANAVESE</v>
          </cell>
          <cell r="C224">
            <v>16963.14040192754</v>
          </cell>
          <cell r="D224">
            <v>16518.982975570405</v>
          </cell>
          <cell r="E224">
            <v>15390.774766097929</v>
          </cell>
          <cell r="F224">
            <v>15008.666278815537</v>
          </cell>
          <cell r="G224">
            <v>14133.963314196701</v>
          </cell>
          <cell r="H224">
            <v>12694.088218183379</v>
          </cell>
          <cell r="I224">
            <v>11978.422393818666</v>
          </cell>
          <cell r="J224">
            <v>11018.040115462811</v>
          </cell>
          <cell r="K224">
            <v>9747.2517467550224</v>
          </cell>
          <cell r="L224">
            <v>9202.1888573615815</v>
          </cell>
          <cell r="M224">
            <v>8370.8737022110836</v>
          </cell>
          <cell r="N224">
            <v>7703.5078807420587</v>
          </cell>
          <cell r="O224">
            <v>6653.9707604329351</v>
          </cell>
          <cell r="P224">
            <v>6266.3354265818934</v>
          </cell>
        </row>
        <row r="225">
          <cell r="A225">
            <v>1224</v>
          </cell>
          <cell r="B225" t="str">
            <v>RONCO CANAVESE</v>
          </cell>
          <cell r="C225">
            <v>636.67817314350145</v>
          </cell>
          <cell r="D225">
            <v>620.00759610995601</v>
          </cell>
          <cell r="E225">
            <v>577.66251585283476</v>
          </cell>
          <cell r="F225">
            <v>555.59226760783463</v>
          </cell>
          <cell r="G225">
            <v>493.63280099685051</v>
          </cell>
          <cell r="H225">
            <v>447.31728624226696</v>
          </cell>
          <cell r="I225">
            <v>419.19437367846905</v>
          </cell>
          <cell r="J225">
            <v>372.07637465306357</v>
          </cell>
          <cell r="K225">
            <v>334.68388498154781</v>
          </cell>
          <cell r="L225">
            <v>323.22578448123267</v>
          </cell>
          <cell r="M225">
            <v>297.16462954836635</v>
          </cell>
          <cell r="N225">
            <v>275.51231452934201</v>
          </cell>
          <cell r="O225">
            <v>242.35069285244418</v>
          </cell>
          <cell r="P225">
            <v>221.72464018434908</v>
          </cell>
        </row>
        <row r="226">
          <cell r="A226">
            <v>1225</v>
          </cell>
          <cell r="B226" t="str">
            <v>RONDISSONE</v>
          </cell>
          <cell r="C226">
            <v>11118.509900449948</v>
          </cell>
          <cell r="D226">
            <v>10827.386404133838</v>
          </cell>
          <cell r="E226">
            <v>10087.901034705237</v>
          </cell>
          <cell r="F226">
            <v>9972.0549541350319</v>
          </cell>
          <cell r="G226">
            <v>9307.7281197918492</v>
          </cell>
          <cell r="H226">
            <v>8781.049818380483</v>
          </cell>
          <cell r="I226">
            <v>8043.6335836606504</v>
          </cell>
          <cell r="J226">
            <v>7520.7797494742617</v>
          </cell>
          <cell r="K226">
            <v>6761.6948924512371</v>
          </cell>
          <cell r="L226">
            <v>6426.2059725754089</v>
          </cell>
          <cell r="M226">
            <v>6133.3038503747075</v>
          </cell>
          <cell r="N226">
            <v>5678.3586214499983</v>
          </cell>
          <cell r="O226">
            <v>4885.6828049724882</v>
          </cell>
          <cell r="P226">
            <v>4599.5946251394744</v>
          </cell>
        </row>
        <row r="227">
          <cell r="A227">
            <v>1226</v>
          </cell>
          <cell r="B227" t="str">
            <v>RORA'</v>
          </cell>
          <cell r="C227">
            <v>3037.4004472199204</v>
          </cell>
          <cell r="D227">
            <v>2957.8701283351038</v>
          </cell>
          <cell r="E227">
            <v>2755.8544614943407</v>
          </cell>
          <cell r="F227">
            <v>2617.1358144766309</v>
          </cell>
          <cell r="G227">
            <v>2334.4053360797679</v>
          </cell>
          <cell r="H227">
            <v>2179.2189996374191</v>
          </cell>
          <cell r="I227">
            <v>1957.5465106575541</v>
          </cell>
          <cell r="J227">
            <v>1766.7608321785824</v>
          </cell>
          <cell r="K227">
            <v>1667.6694863548025</v>
          </cell>
          <cell r="L227">
            <v>1629.7893320354308</v>
          </cell>
          <cell r="M227">
            <v>1508.945000940919</v>
          </cell>
          <cell r="N227">
            <v>1342.5583336703664</v>
          </cell>
          <cell r="O227">
            <v>1164.9423705811855</v>
          </cell>
          <cell r="P227">
            <v>1074.3506448578044</v>
          </cell>
        </row>
        <row r="228">
          <cell r="A228">
            <v>1228</v>
          </cell>
          <cell r="B228" t="str">
            <v>ROSTA</v>
          </cell>
          <cell r="C228">
            <v>25164.849776945211</v>
          </cell>
          <cell r="D228">
            <v>24505.941423494227</v>
          </cell>
          <cell r="E228">
            <v>22832.242483570044</v>
          </cell>
          <cell r="F228">
            <v>21993.295238717852</v>
          </cell>
          <cell r="G228">
            <v>21076.047952136534</v>
          </cell>
          <cell r="H228">
            <v>19541.806959461283</v>
          </cell>
          <cell r="I228">
            <v>18118.935271359183</v>
          </cell>
          <cell r="J228">
            <v>18379.565376231563</v>
          </cell>
          <cell r="K228">
            <v>16751.867435753393</v>
          </cell>
          <cell r="L228">
            <v>15740.07989963012</v>
          </cell>
          <cell r="M228">
            <v>14732.341276866122</v>
          </cell>
          <cell r="N228">
            <v>13697.812305456371</v>
          </cell>
          <cell r="O228">
            <v>11911.038211559689</v>
          </cell>
          <cell r="P228">
            <v>10842.723612719066</v>
          </cell>
        </row>
        <row r="229">
          <cell r="A229">
            <v>1227</v>
          </cell>
          <cell r="B229" t="str">
            <v>ROURE</v>
          </cell>
          <cell r="C229">
            <v>4070.2534216449008</v>
          </cell>
          <cell r="D229">
            <v>3963.6792118261988</v>
          </cell>
          <cell r="E229">
            <v>3692.9691182864785</v>
          </cell>
          <cell r="F229">
            <v>3518.0435743873763</v>
          </cell>
          <cell r="G229">
            <v>3327.2307585664221</v>
          </cell>
          <cell r="H229">
            <v>3079.7394058259738</v>
          </cell>
          <cell r="I229">
            <v>2804.4091181716458</v>
          </cell>
          <cell r="J229">
            <v>2569.024220135193</v>
          </cell>
          <cell r="K229">
            <v>2305.1165716413075</v>
          </cell>
          <cell r="L229">
            <v>2176.3166708172216</v>
          </cell>
          <cell r="M229">
            <v>2042.8411999507748</v>
          </cell>
          <cell r="N229">
            <v>1844.0053796365974</v>
          </cell>
          <cell r="O229">
            <v>1612.2398234745492</v>
          </cell>
          <cell r="P229">
            <v>1484.5254770021554</v>
          </cell>
        </row>
        <row r="230">
          <cell r="A230">
            <v>1229</v>
          </cell>
          <cell r="B230" t="str">
            <v>RUBIANA</v>
          </cell>
          <cell r="C230">
            <v>10276.187004513455</v>
          </cell>
          <cell r="D230">
            <v>10007.118620679839</v>
          </cell>
          <cell r="E230">
            <v>9323.6556376552417</v>
          </cell>
          <cell r="F230">
            <v>9112.2701585395716</v>
          </cell>
          <cell r="G230">
            <v>9023.9226793000762</v>
          </cell>
          <cell r="H230">
            <v>8433.8047747097953</v>
          </cell>
          <cell r="I230">
            <v>7997.4211257087309</v>
          </cell>
          <cell r="J230">
            <v>7478.2653518473426</v>
          </cell>
          <cell r="K230">
            <v>6949.927840198784</v>
          </cell>
          <cell r="L230">
            <v>6613.098093927877</v>
          </cell>
          <cell r="M230">
            <v>6245.4193817624046</v>
          </cell>
          <cell r="N230">
            <v>5825.3486155341297</v>
          </cell>
          <cell r="O230">
            <v>5058.6254264949366</v>
          </cell>
          <cell r="P230">
            <v>4662.2941754532631</v>
          </cell>
        </row>
        <row r="231">
          <cell r="A231">
            <v>1230</v>
          </cell>
          <cell r="B231" t="str">
            <v>RUEGLIO</v>
          </cell>
          <cell r="C231">
            <v>4838.4644812371616</v>
          </cell>
          <cell r="D231">
            <v>4711.7756794830648</v>
          </cell>
          <cell r="E231">
            <v>4389.9723329545841</v>
          </cell>
          <cell r="F231">
            <v>4051.7294594446789</v>
          </cell>
          <cell r="G231">
            <v>3847.3210502346992</v>
          </cell>
          <cell r="H231">
            <v>3652.7096896476919</v>
          </cell>
          <cell r="I231">
            <v>3323.8816054989716</v>
          </cell>
          <cell r="J231">
            <v>3165.7805280385514</v>
          </cell>
          <cell r="K231">
            <v>2882.1248427860983</v>
          </cell>
          <cell r="L231">
            <v>2794.8961390160625</v>
          </cell>
          <cell r="M231">
            <v>2670.1020433038275</v>
          </cell>
          <cell r="N231">
            <v>2424.2465706263542</v>
          </cell>
          <cell r="O231">
            <v>2057.463459030082</v>
          </cell>
          <cell r="P231">
            <v>1894.6164818783134</v>
          </cell>
        </row>
        <row r="232">
          <cell r="A232">
            <v>1231</v>
          </cell>
          <cell r="B232" t="str">
            <v>SALASSA</v>
          </cell>
          <cell r="C232">
            <v>10169.86200289133</v>
          </cell>
          <cell r="D232">
            <v>9903.5775987901779</v>
          </cell>
          <cell r="E232">
            <v>9227.1862273221668</v>
          </cell>
          <cell r="F232">
            <v>8764.932653758593</v>
          </cell>
          <cell r="G232">
            <v>8400.976436437848</v>
          </cell>
          <cell r="H232">
            <v>7798.4135519638103</v>
          </cell>
          <cell r="I232">
            <v>7274.8273311515022</v>
          </cell>
          <cell r="J232">
            <v>6859.3803092251273</v>
          </cell>
          <cell r="K232">
            <v>6256.7754802309</v>
          </cell>
          <cell r="L232">
            <v>5962.8504035404903</v>
          </cell>
          <cell r="M232">
            <v>5551.9051457653759</v>
          </cell>
          <cell r="N232">
            <v>5187.659913303296</v>
          </cell>
          <cell r="O232">
            <v>4494.7847053484584</v>
          </cell>
          <cell r="P232">
            <v>4220.2795800538261</v>
          </cell>
        </row>
        <row r="233">
          <cell r="A233">
            <v>1232</v>
          </cell>
          <cell r="B233" t="str">
            <v>SALBERTRAND</v>
          </cell>
          <cell r="C233">
            <v>3336.6457667801474</v>
          </cell>
          <cell r="D233">
            <v>3249.2801044485368</v>
          </cell>
          <cell r="E233">
            <v>3027.3618123759679</v>
          </cell>
          <cell r="F233">
            <v>2941.5997673339584</v>
          </cell>
          <cell r="G233">
            <v>2727.6882145939153</v>
          </cell>
          <cell r="H233">
            <v>2571.0539286486073</v>
          </cell>
          <cell r="I233">
            <v>2437.18919602804</v>
          </cell>
          <cell r="J233">
            <v>2288.910547086412</v>
          </cell>
          <cell r="K233">
            <v>2086.3211074233468</v>
          </cell>
          <cell r="L233">
            <v>1951.2400988625786</v>
          </cell>
          <cell r="M233">
            <v>1889.3956684846121</v>
          </cell>
          <cell r="N233">
            <v>1731.5645183963686</v>
          </cell>
          <cell r="O233">
            <v>1465.0777087533279</v>
          </cell>
          <cell r="P233">
            <v>1416.7232523405178</v>
          </cell>
        </row>
        <row r="234">
          <cell r="A234">
            <v>1233</v>
          </cell>
          <cell r="B234" t="str">
            <v>SALERANO CANAVESE</v>
          </cell>
          <cell r="C234">
            <v>3591.5578285107672</v>
          </cell>
          <cell r="D234">
            <v>3497.5176305328678</v>
          </cell>
          <cell r="E234">
            <v>3258.6452913956787</v>
          </cell>
          <cell r="F234">
            <v>3010.098207981865</v>
          </cell>
          <cell r="G234">
            <v>2862.8973641156958</v>
          </cell>
          <cell r="H234">
            <v>2684.713574970574</v>
          </cell>
          <cell r="I234">
            <v>2492.6033935848468</v>
          </cell>
          <cell r="J234">
            <v>2301.9073003254284</v>
          </cell>
          <cell r="K234">
            <v>2045.598352114356</v>
          </cell>
          <cell r="L234">
            <v>1955.150759582277</v>
          </cell>
          <cell r="M234">
            <v>1851.4053193927789</v>
          </cell>
          <cell r="N234">
            <v>1653.4460245084178</v>
          </cell>
          <cell r="O234">
            <v>1378.0733337825061</v>
          </cell>
          <cell r="P234">
            <v>1339.2663438644756</v>
          </cell>
        </row>
        <row r="235">
          <cell r="A235">
            <v>1234</v>
          </cell>
          <cell r="B235" t="str">
            <v>SALZA DI PINEROLO</v>
          </cell>
          <cell r="C235">
            <v>282.39390508932343</v>
          </cell>
          <cell r="D235">
            <v>274.99979367295134</v>
          </cell>
          <cell r="E235">
            <v>256.21794582651347</v>
          </cell>
          <cell r="F235">
            <v>256.55425358000821</v>
          </cell>
          <cell r="G235">
            <v>195.11833089343907</v>
          </cell>
          <cell r="H235">
            <v>162.32277308822128</v>
          </cell>
          <cell r="I235">
            <v>154.14023324397351</v>
          </cell>
          <cell r="J235">
            <v>139.73545441832687</v>
          </cell>
          <cell r="K235">
            <v>147.50401377883136</v>
          </cell>
          <cell r="L235">
            <v>139.88252555003163</v>
          </cell>
          <cell r="M235">
            <v>129.5055299579922</v>
          </cell>
          <cell r="N235">
            <v>131.95422766262257</v>
          </cell>
          <cell r="O235">
            <v>122.34239509996543</v>
          </cell>
          <cell r="P235">
            <v>112.74270976186617</v>
          </cell>
        </row>
        <row r="236">
          <cell r="A236">
            <v>1235</v>
          </cell>
          <cell r="B236" t="str">
            <v>SAMONE</v>
          </cell>
          <cell r="C236">
            <v>9755.2588875308575</v>
          </cell>
          <cell r="D236">
            <v>9499.8303183939224</v>
          </cell>
          <cell r="E236">
            <v>8851.0139493923998</v>
          </cell>
          <cell r="F236">
            <v>8319.7690241386936</v>
          </cell>
          <cell r="G236">
            <v>7797.7623192973124</v>
          </cell>
          <cell r="H236">
            <v>7280.1795783096377</v>
          </cell>
          <cell r="I236">
            <v>6818.6724701731828</v>
          </cell>
          <cell r="J236">
            <v>6617.0865857603849</v>
          </cell>
          <cell r="K236">
            <v>5743.2763811779714</v>
          </cell>
          <cell r="L236">
            <v>5433.3232855348961</v>
          </cell>
          <cell r="M236">
            <v>5048.4383460084919</v>
          </cell>
          <cell r="N236">
            <v>4710.2255945154275</v>
          </cell>
          <cell r="O236">
            <v>4089.0874503458153</v>
          </cell>
          <cell r="P236">
            <v>3781.1639776474922</v>
          </cell>
        </row>
        <row r="237">
          <cell r="A237">
            <v>1236</v>
          </cell>
          <cell r="B237" t="str">
            <v>SAN BENIGNO CANAVESE</v>
          </cell>
          <cell r="C237">
            <v>22919.744033647301</v>
          </cell>
          <cell r="D237">
            <v>22319.620808728858</v>
          </cell>
          <cell r="E237">
            <v>20795.242494037175</v>
          </cell>
          <cell r="F237">
            <v>20088.23149662451</v>
          </cell>
          <cell r="G237">
            <v>19245.895026870858</v>
          </cell>
          <cell r="H237">
            <v>17695.511615302181</v>
          </cell>
          <cell r="I237">
            <v>16268.744120354675</v>
          </cell>
          <cell r="J237">
            <v>15477.754886712757</v>
          </cell>
          <cell r="K237">
            <v>13952.74407479038</v>
          </cell>
          <cell r="L237">
            <v>13045.358785536479</v>
          </cell>
          <cell r="M237">
            <v>12486.805385073081</v>
          </cell>
          <cell r="N237">
            <v>11524.085682624958</v>
          </cell>
          <cell r="O237">
            <v>10156.882055577857</v>
          </cell>
          <cell r="P237">
            <v>9567.462597150261</v>
          </cell>
        </row>
        <row r="238">
          <cell r="A238">
            <v>1237</v>
          </cell>
          <cell r="B238" t="str">
            <v>SAN CARLO CANAVESE</v>
          </cell>
          <cell r="C238">
            <v>19707.287610044685</v>
          </cell>
          <cell r="D238">
            <v>19191.278313537139</v>
          </cell>
          <cell r="E238">
            <v>17880.558532808263</v>
          </cell>
          <cell r="F238">
            <v>16894.859661405033</v>
          </cell>
          <cell r="G238">
            <v>16161.125247375201</v>
          </cell>
          <cell r="H238">
            <v>14879.206156099197</v>
          </cell>
          <cell r="I238">
            <v>13479.081467769938</v>
          </cell>
          <cell r="J238">
            <v>12834.764644131334</v>
          </cell>
          <cell r="K238">
            <v>11818.234548827968</v>
          </cell>
          <cell r="L238">
            <v>11140.406341082602</v>
          </cell>
          <cell r="M238">
            <v>10496.169699150865</v>
          </cell>
          <cell r="N238">
            <v>9709.0541872988742</v>
          </cell>
          <cell r="O238">
            <v>8516.7002351683877</v>
          </cell>
          <cell r="P238">
            <v>7809.9815829089785</v>
          </cell>
        </row>
        <row r="239">
          <cell r="A239">
            <v>1238</v>
          </cell>
          <cell r="B239" t="str">
            <v>SAN COLOMBANO BELMONTE</v>
          </cell>
          <cell r="C239">
            <v>3665.0891016213309</v>
          </cell>
          <cell r="D239">
            <v>3569.1235843777936</v>
          </cell>
          <cell r="E239">
            <v>3325.3607247349278</v>
          </cell>
          <cell r="F239">
            <v>3287.5124807894858</v>
          </cell>
          <cell r="G239">
            <v>2738.84647880079</v>
          </cell>
          <cell r="H239">
            <v>2572.7507960474281</v>
          </cell>
          <cell r="I239">
            <v>2330.9818605332102</v>
          </cell>
          <cell r="J239">
            <v>2112.4883254703018</v>
          </cell>
          <cell r="K239">
            <v>1931.1093110459171</v>
          </cell>
          <cell r="L239">
            <v>1784.295692032108</v>
          </cell>
          <cell r="M239">
            <v>1669.2415876109803</v>
          </cell>
          <cell r="N239">
            <v>1515.5087741277089</v>
          </cell>
          <cell r="O239">
            <v>1304.0554380718654</v>
          </cell>
          <cell r="P239">
            <v>1178.7104797769562</v>
          </cell>
        </row>
        <row r="240">
          <cell r="A240">
            <v>1239</v>
          </cell>
          <cell r="B240" t="str">
            <v>SAN DIDERO</v>
          </cell>
          <cell r="C240">
            <v>2915.8064928353288</v>
          </cell>
          <cell r="D240">
            <v>2839.4599510436915</v>
          </cell>
          <cell r="E240">
            <v>2645.5314245736658</v>
          </cell>
          <cell r="F240">
            <v>2751.0357304279464</v>
          </cell>
          <cell r="G240">
            <v>2920.3273008997535</v>
          </cell>
          <cell r="H240">
            <v>2735.1812086718478</v>
          </cell>
          <cell r="I240">
            <v>2747.5294193867403</v>
          </cell>
          <cell r="J240">
            <v>2795.3437134620212</v>
          </cell>
          <cell r="K240">
            <v>2507.683766118213</v>
          </cell>
          <cell r="L240">
            <v>2361.6565460154575</v>
          </cell>
          <cell r="M240">
            <v>2249.505832914811</v>
          </cell>
          <cell r="N240">
            <v>2060.1852442608856</v>
          </cell>
          <cell r="O240">
            <v>1839.6554379587194</v>
          </cell>
          <cell r="P240">
            <v>1691.8180464417994</v>
          </cell>
        </row>
        <row r="241">
          <cell r="A241">
            <v>1240</v>
          </cell>
          <cell r="B241" t="str">
            <v>SAN FRANCESCO AL CAMPO</v>
          </cell>
          <cell r="C241">
            <v>25137.982156801983</v>
          </cell>
          <cell r="D241">
            <v>24479.777296497457</v>
          </cell>
          <cell r="E241">
            <v>22807.865305740488</v>
          </cell>
          <cell r="F241">
            <v>22165.878849059904</v>
          </cell>
          <cell r="G241">
            <v>21130.283228982611</v>
          </cell>
          <cell r="H241">
            <v>19234.117351091947</v>
          </cell>
          <cell r="I241">
            <v>17772.724932203539</v>
          </cell>
          <cell r="J241">
            <v>16686.87132657817</v>
          </cell>
          <cell r="K241">
            <v>15503.101722954927</v>
          </cell>
          <cell r="L241">
            <v>14639.976838743973</v>
          </cell>
          <cell r="M241">
            <v>13724.955464883669</v>
          </cell>
          <cell r="N241">
            <v>12677.209088166732</v>
          </cell>
          <cell r="O241">
            <v>10941.573686111698</v>
          </cell>
          <cell r="P241">
            <v>10160.319589006876</v>
          </cell>
        </row>
        <row r="242">
          <cell r="A242">
            <v>1242</v>
          </cell>
          <cell r="B242" t="str">
            <v>SAN GERMANO CHISONE</v>
          </cell>
          <cell r="C242">
            <v>9821.5054466396541</v>
          </cell>
          <cell r="D242">
            <v>9564.3422988515031</v>
          </cell>
          <cell r="E242">
            <v>8911.1199112670438</v>
          </cell>
          <cell r="F242">
            <v>8599.248765016413</v>
          </cell>
          <cell r="G242">
            <v>7968.6464144578622</v>
          </cell>
          <cell r="H242">
            <v>7429.8165697624436</v>
          </cell>
          <cell r="I242">
            <v>6840.8934747530375</v>
          </cell>
          <cell r="J242">
            <v>6338.7128096203287</v>
          </cell>
          <cell r="K242">
            <v>5875.8098083963569</v>
          </cell>
          <cell r="L242">
            <v>5670.3208740089021</v>
          </cell>
          <cell r="M242">
            <v>5301.357594538671</v>
          </cell>
          <cell r="N242">
            <v>4798.1404469453691</v>
          </cell>
          <cell r="O242">
            <v>4156.904429618141</v>
          </cell>
          <cell r="P242">
            <v>3971.9504312740032</v>
          </cell>
        </row>
        <row r="243">
          <cell r="A243">
            <v>1243</v>
          </cell>
          <cell r="B243" t="str">
            <v>SAN GILLIO</v>
          </cell>
          <cell r="C243">
            <v>15988.794192253765</v>
          </cell>
          <cell r="D243">
            <v>15570.148734471763</v>
          </cell>
          <cell r="E243">
            <v>14506.743702157297</v>
          </cell>
          <cell r="F243">
            <v>13967.856996530283</v>
          </cell>
          <cell r="G243">
            <v>13209.302834043148</v>
          </cell>
          <cell r="H243">
            <v>12274.689629440791</v>
          </cell>
          <cell r="I243">
            <v>11273.68368447713</v>
          </cell>
          <cell r="J243">
            <v>10684.568089634193</v>
          </cell>
          <cell r="K243">
            <v>9930.4164610196294</v>
          </cell>
          <cell r="L243">
            <v>9618.1390265803511</v>
          </cell>
          <cell r="M243">
            <v>9095.352130607931</v>
          </cell>
          <cell r="N243">
            <v>8396.2183859856523</v>
          </cell>
          <cell r="O243">
            <v>7378.1623408071355</v>
          </cell>
          <cell r="P243">
            <v>7090.3578916657834</v>
          </cell>
        </row>
        <row r="244">
          <cell r="A244">
            <v>1244</v>
          </cell>
          <cell r="B244" t="str">
            <v>SAN GIORGIO CANAVESE</v>
          </cell>
          <cell r="C244">
            <v>13062.099259711409</v>
          </cell>
          <cell r="D244">
            <v>12720.085443133223</v>
          </cell>
          <cell r="E244">
            <v>11851.333120828785</v>
          </cell>
          <cell r="F244">
            <v>11585.169478302132</v>
          </cell>
          <cell r="G244">
            <v>11473.34983726646</v>
          </cell>
          <cell r="H244">
            <v>10725.527194932851</v>
          </cell>
          <cell r="I244">
            <v>9930.756794319017</v>
          </cell>
          <cell r="J244">
            <v>9087.9923851804069</v>
          </cell>
          <cell r="K244">
            <v>8486.3063998288562</v>
          </cell>
          <cell r="L244">
            <v>8148.4707641162931</v>
          </cell>
          <cell r="M244">
            <v>7777.6860196815323</v>
          </cell>
          <cell r="N244">
            <v>7135.5343393732373</v>
          </cell>
          <cell r="O244">
            <v>6322.4068587400743</v>
          </cell>
          <cell r="P244">
            <v>5897.9180678038747</v>
          </cell>
        </row>
        <row r="245">
          <cell r="A245">
            <v>1245</v>
          </cell>
          <cell r="B245" t="str">
            <v>SAN GIORIO DI SUSA</v>
          </cell>
          <cell r="C245">
            <v>3202.8239635309737</v>
          </cell>
          <cell r="D245">
            <v>3118.9622483644098</v>
          </cell>
          <cell r="E245">
            <v>2905.944363495626</v>
          </cell>
          <cell r="F245">
            <v>2869.1668159171886</v>
          </cell>
          <cell r="G245">
            <v>2787.7226844808911</v>
          </cell>
          <cell r="H245">
            <v>2526.2828135878854</v>
          </cell>
          <cell r="I245">
            <v>2356.6275767039683</v>
          </cell>
          <cell r="J245">
            <v>2246.0659703896408</v>
          </cell>
          <cell r="K245">
            <v>2063.2521556250704</v>
          </cell>
          <cell r="L245">
            <v>1966.832222102988</v>
          </cell>
          <cell r="M245">
            <v>1842.2606165651835</v>
          </cell>
          <cell r="N245">
            <v>1683.9322392919908</v>
          </cell>
          <cell r="O245">
            <v>1510.6860075906654</v>
          </cell>
          <cell r="P245">
            <v>1418.4283364389503</v>
          </cell>
        </row>
        <row r="246">
          <cell r="A246">
            <v>1246</v>
          </cell>
          <cell r="B246" t="str">
            <v>SAN GIUSTO CANAVESE</v>
          </cell>
          <cell r="C246">
            <v>22639.139093720547</v>
          </cell>
          <cell r="D246">
            <v>22046.363138528577</v>
          </cell>
          <cell r="E246">
            <v>20540.647688692265</v>
          </cell>
          <cell r="F246">
            <v>19977.676769997026</v>
          </cell>
          <cell r="G246">
            <v>18964.771413012411</v>
          </cell>
          <cell r="H246">
            <v>17801.582214403072</v>
          </cell>
          <cell r="I246">
            <v>16423.39647582121</v>
          </cell>
          <cell r="J246">
            <v>15532.361104745123</v>
          </cell>
          <cell r="K246">
            <v>14340.19932403076</v>
          </cell>
          <cell r="L246">
            <v>13191.71503929035</v>
          </cell>
          <cell r="M246">
            <v>12386.862680359163</v>
          </cell>
          <cell r="N246">
            <v>11381.382022502861</v>
          </cell>
          <cell r="O246">
            <v>9772.4784850547439</v>
          </cell>
          <cell r="P246">
            <v>9164.6046957630551</v>
          </cell>
        </row>
        <row r="247">
          <cell r="A247">
            <v>1247</v>
          </cell>
          <cell r="B247" t="str">
            <v>SAN MARTINO CANAVESE</v>
          </cell>
          <cell r="C247">
            <v>4208.4455722009016</v>
          </cell>
          <cell r="D247">
            <v>4098.252983445318</v>
          </cell>
          <cell r="E247">
            <v>3818.3518135454547</v>
          </cell>
          <cell r="F247">
            <v>3757.0542984917051</v>
          </cell>
          <cell r="G247">
            <v>3831.4499376405106</v>
          </cell>
          <cell r="H247">
            <v>3608.9233124593979</v>
          </cell>
          <cell r="I247">
            <v>3355.2890508228202</v>
          </cell>
          <cell r="J247">
            <v>3107.7363668706184</v>
          </cell>
          <cell r="K247">
            <v>2840.4018474154759</v>
          </cell>
          <cell r="L247">
            <v>2683.6586788396526</v>
          </cell>
          <cell r="M247">
            <v>2483.4312138500663</v>
          </cell>
          <cell r="N247">
            <v>2285.1941913570554</v>
          </cell>
          <cell r="O247">
            <v>2034.5221060343563</v>
          </cell>
          <cell r="P247">
            <v>1909.2707305202844</v>
          </cell>
        </row>
        <row r="248">
          <cell r="A248">
            <v>1248</v>
          </cell>
          <cell r="B248" t="str">
            <v>SAN MAURIZIO CANAVESE</v>
          </cell>
          <cell r="C248">
            <v>37018.557843705712</v>
          </cell>
          <cell r="D248">
            <v>36049.275801010081</v>
          </cell>
          <cell r="E248">
            <v>33587.193906235763</v>
          </cell>
          <cell r="F248">
            <v>32590.162563332597</v>
          </cell>
          <cell r="G248">
            <v>31604.782240772754</v>
          </cell>
          <cell r="H248">
            <v>29684.187103586351</v>
          </cell>
          <cell r="I248">
            <v>28840.58471663154</v>
          </cell>
          <cell r="J248">
            <v>27993.879505884925</v>
          </cell>
          <cell r="K248">
            <v>25855.482503112551</v>
          </cell>
          <cell r="L248">
            <v>25007.390305623019</v>
          </cell>
          <cell r="M248">
            <v>24410.53406661818</v>
          </cell>
          <cell r="N248">
            <v>22816.124962146514</v>
          </cell>
          <cell r="O248">
            <v>19835.721162141268</v>
          </cell>
          <cell r="P248">
            <v>17710.00353162329</v>
          </cell>
        </row>
        <row r="249">
          <cell r="A249">
            <v>1249</v>
          </cell>
          <cell r="B249" t="str">
            <v>SAN MAURO TORINESE</v>
          </cell>
          <cell r="C249">
            <v>82832.638608439229</v>
          </cell>
          <cell r="D249">
            <v>80663.775372566073</v>
          </cell>
          <cell r="E249">
            <v>75154.626672736369</v>
          </cell>
          <cell r="F249">
            <v>71230.020559104945</v>
          </cell>
          <cell r="G249">
            <v>67252.52548670856</v>
          </cell>
          <cell r="H249">
            <v>61288.51004230234</v>
          </cell>
          <cell r="I249">
            <v>55423.238650017629</v>
          </cell>
          <cell r="J249">
            <v>51598.799588209738</v>
          </cell>
          <cell r="K249">
            <v>47078.357712586745</v>
          </cell>
          <cell r="L249">
            <v>44084.074391922615</v>
          </cell>
          <cell r="M249">
            <v>41022.09667665149</v>
          </cell>
          <cell r="N249">
            <v>37688.80417871903</v>
          </cell>
          <cell r="O249">
            <v>32515.197973130966</v>
          </cell>
          <cell r="P249">
            <v>30142.465991605619</v>
          </cell>
        </row>
        <row r="250">
          <cell r="A250">
            <v>1250</v>
          </cell>
          <cell r="B250" t="str">
            <v>SAN PIETRO VAL LEMINA</v>
          </cell>
          <cell r="C250">
            <v>8880.0738835119901</v>
          </cell>
          <cell r="D250">
            <v>8647.5608777531197</v>
          </cell>
          <cell r="E250">
            <v>8056.9525340904138</v>
          </cell>
          <cell r="F250">
            <v>7619.799901521279</v>
          </cell>
          <cell r="G250">
            <v>7425.5642083864404</v>
          </cell>
          <cell r="H250">
            <v>6800.9874134278152</v>
          </cell>
          <cell r="I250">
            <v>6081.5655265355081</v>
          </cell>
          <cell r="J250">
            <v>5653.091497755353</v>
          </cell>
          <cell r="K250">
            <v>5122.2764737004336</v>
          </cell>
          <cell r="L250">
            <v>4666.5346326787676</v>
          </cell>
          <cell r="M250">
            <v>4533.826358384913</v>
          </cell>
          <cell r="N250">
            <v>4147.470281322845</v>
          </cell>
          <cell r="O250">
            <v>3580.681286752058</v>
          </cell>
          <cell r="P250">
            <v>3308.3427346512485</v>
          </cell>
        </row>
        <row r="251">
          <cell r="A251">
            <v>1251</v>
          </cell>
          <cell r="B251" t="str">
            <v>SAN PONSO</v>
          </cell>
          <cell r="C251">
            <v>1436.5411574051716</v>
          </cell>
          <cell r="D251">
            <v>1398.9272245949073</v>
          </cell>
          <cell r="E251">
            <v>1303.3837409811395</v>
          </cell>
          <cell r="F251">
            <v>1305.8550301802777</v>
          </cell>
          <cell r="G251">
            <v>1273.9346764040149</v>
          </cell>
          <cell r="H251">
            <v>1163.0054853955166</v>
          </cell>
          <cell r="I251">
            <v>1108.1255553057249</v>
          </cell>
          <cell r="J251">
            <v>1061.4023929270531</v>
          </cell>
          <cell r="K251">
            <v>954.03203442339168</v>
          </cell>
          <cell r="L251">
            <v>897.91288245762223</v>
          </cell>
          <cell r="M251">
            <v>861.42975089927813</v>
          </cell>
          <cell r="N251">
            <v>782.73190582874838</v>
          </cell>
          <cell r="O251">
            <v>694.19386293409752</v>
          </cell>
          <cell r="P251">
            <v>657.21227779618755</v>
          </cell>
        </row>
        <row r="252">
          <cell r="A252">
            <v>1252</v>
          </cell>
          <cell r="B252" t="str">
            <v>SAN RAFFAELE CIMENA</v>
          </cell>
          <cell r="C252">
            <v>17938.883372391916</v>
          </cell>
          <cell r="D252">
            <v>17469.177405123199</v>
          </cell>
          <cell r="E252">
            <v>16276.073120777235</v>
          </cell>
          <cell r="F252">
            <v>16395.084018237339</v>
          </cell>
          <cell r="G252">
            <v>15773.442555184483</v>
          </cell>
          <cell r="H252">
            <v>14704.320535562762</v>
          </cell>
          <cell r="I252">
            <v>13263.087913819529</v>
          </cell>
          <cell r="J252">
            <v>12252.61791516415</v>
          </cell>
          <cell r="K252">
            <v>11041.824210587865</v>
          </cell>
          <cell r="L252">
            <v>10249.039330761852</v>
          </cell>
          <cell r="M252">
            <v>9895.3012698219718</v>
          </cell>
          <cell r="N252">
            <v>9273.0018154284589</v>
          </cell>
          <cell r="O252">
            <v>7939.3084010900748</v>
          </cell>
          <cell r="P252">
            <v>7354.4526913240661</v>
          </cell>
        </row>
        <row r="253">
          <cell r="A253">
            <v>1253</v>
          </cell>
          <cell r="B253" t="str">
            <v>SAN SEBASTIANO DA PO</v>
          </cell>
          <cell r="C253">
            <v>10640.48010496797</v>
          </cell>
          <cell r="D253">
            <v>10361.873187460533</v>
          </cell>
          <cell r="E253">
            <v>9654.1812906352661</v>
          </cell>
          <cell r="F253">
            <v>9261.8836884695102</v>
          </cell>
          <cell r="G253">
            <v>9057.7789901072738</v>
          </cell>
          <cell r="H253">
            <v>8074.0863091659785</v>
          </cell>
          <cell r="I253">
            <v>7398.5326438458742</v>
          </cell>
          <cell r="J253">
            <v>6833.9401548480218</v>
          </cell>
          <cell r="K253">
            <v>6295.8107899224215</v>
          </cell>
          <cell r="L253">
            <v>6062.1077598540624</v>
          </cell>
          <cell r="M253">
            <v>5776.3810585007823</v>
          </cell>
          <cell r="N253">
            <v>5216.4365898269471</v>
          </cell>
          <cell r="O253">
            <v>4567.5876001668012</v>
          </cell>
          <cell r="P253">
            <v>4349.6247199137742</v>
          </cell>
        </row>
        <row r="254">
          <cell r="A254">
            <v>1254</v>
          </cell>
          <cell r="B254" t="str">
            <v>SAN SECONDO DI PINEROLO</v>
          </cell>
          <cell r="C254">
            <v>26953.023175317947</v>
          </cell>
          <cell r="D254">
            <v>26247.293863265964</v>
          </cell>
          <cell r="E254">
            <v>24454.664592035017</v>
          </cell>
          <cell r="F254">
            <v>23250.094733678241</v>
          </cell>
          <cell r="G254">
            <v>22515.072315840571</v>
          </cell>
          <cell r="H254">
            <v>20688.219948037204</v>
          </cell>
          <cell r="I254">
            <v>18597.744038267392</v>
          </cell>
          <cell r="J254">
            <v>17191.961598391073</v>
          </cell>
          <cell r="K254">
            <v>15506.096455912888</v>
          </cell>
          <cell r="L254">
            <v>14748.272425924406</v>
          </cell>
          <cell r="M254">
            <v>13961.762009097214</v>
          </cell>
          <cell r="N254">
            <v>13069.324776336125</v>
          </cell>
          <cell r="O254">
            <v>11128.096160241381</v>
          </cell>
          <cell r="P254">
            <v>10269.078996872802</v>
          </cell>
        </row>
        <row r="255">
          <cell r="A255">
            <v>1241</v>
          </cell>
          <cell r="B255" t="str">
            <v>SANGANO</v>
          </cell>
          <cell r="C255">
            <v>17088.491192327216</v>
          </cell>
          <cell r="D255">
            <v>16641.051621087907</v>
          </cell>
          <cell r="E255">
            <v>15504.506406353321</v>
          </cell>
          <cell r="F255">
            <v>14693.591907845956</v>
          </cell>
          <cell r="G255">
            <v>14168.963049394973</v>
          </cell>
          <cell r="H255">
            <v>12837.760091020626</v>
          </cell>
          <cell r="I255">
            <v>11627.647864400255</v>
          </cell>
          <cell r="J255">
            <v>10899.819235708575</v>
          </cell>
          <cell r="K255">
            <v>9848.5374404457161</v>
          </cell>
          <cell r="L255">
            <v>9111.6487889606215</v>
          </cell>
          <cell r="M255">
            <v>8643.7984971237383</v>
          </cell>
          <cell r="N255">
            <v>7903.4668493101408</v>
          </cell>
          <cell r="O255">
            <v>6786.6841972703223</v>
          </cell>
          <cell r="P255">
            <v>6261.7711927335376</v>
          </cell>
        </row>
        <row r="256">
          <cell r="A256">
            <v>1255</v>
          </cell>
          <cell r="B256" t="str">
            <v>SANT'AMBROGIO DI TORINO</v>
          </cell>
          <cell r="C256">
            <v>24108.092667816542</v>
          </cell>
          <cell r="D256">
            <v>23476.854103493864</v>
          </cell>
          <cell r="E256">
            <v>21873.439439811471</v>
          </cell>
          <cell r="F256">
            <v>21244.496604608164</v>
          </cell>
          <cell r="G256">
            <v>19412.641784373078</v>
          </cell>
          <cell r="H256">
            <v>18326.112445863193</v>
          </cell>
          <cell r="I256">
            <v>17003.72726169489</v>
          </cell>
          <cell r="J256">
            <v>15603.145750121825</v>
          </cell>
          <cell r="K256">
            <v>14507.668273443416</v>
          </cell>
          <cell r="L256">
            <v>14191.619109061377</v>
          </cell>
          <cell r="M256">
            <v>13335.157177507317</v>
          </cell>
          <cell r="N256">
            <v>12296.813833506234</v>
          </cell>
          <cell r="O256">
            <v>10639.421999943332</v>
          </cell>
          <cell r="P256">
            <v>9914.4909411897661</v>
          </cell>
        </row>
        <row r="257">
          <cell r="A257">
            <v>1256</v>
          </cell>
          <cell r="B257" t="str">
            <v>SANT'ANTONINO DI SUSA</v>
          </cell>
          <cell r="C257">
            <v>14182.938249821085</v>
          </cell>
          <cell r="D257">
            <v>13811.576744701026</v>
          </cell>
          <cell r="E257">
            <v>12868.278099005025</v>
          </cell>
          <cell r="F257">
            <v>12349.273937140772</v>
          </cell>
          <cell r="G257">
            <v>11597.359049110421</v>
          </cell>
          <cell r="H257">
            <v>10679.172358739148</v>
          </cell>
          <cell r="I257">
            <v>9835.9383168842996</v>
          </cell>
          <cell r="J257">
            <v>9287.1182757391871</v>
          </cell>
          <cell r="K257">
            <v>8524.1562813929031</v>
          </cell>
          <cell r="L257">
            <v>7988.3602973093884</v>
          </cell>
          <cell r="M257">
            <v>7643.2501825837735</v>
          </cell>
          <cell r="N257">
            <v>7014.1857550909408</v>
          </cell>
          <cell r="O257">
            <v>6042.9517926351009</v>
          </cell>
          <cell r="P257">
            <v>5564.3340603685119</v>
          </cell>
        </row>
        <row r="258">
          <cell r="A258">
            <v>1257</v>
          </cell>
          <cell r="B258" t="str">
            <v>SANTENA</v>
          </cell>
          <cell r="C258">
            <v>49669.183495483951</v>
          </cell>
          <cell r="D258">
            <v>48368.661529155848</v>
          </cell>
          <cell r="E258">
            <v>45065.194172897201</v>
          </cell>
          <cell r="F258">
            <v>43150.846815461009</v>
          </cell>
          <cell r="G258">
            <v>41368.336682855654</v>
          </cell>
          <cell r="H258">
            <v>37830.738013421469</v>
          </cell>
          <cell r="I258">
            <v>34278.172292154268</v>
          </cell>
          <cell r="J258">
            <v>32076.145304832575</v>
          </cell>
          <cell r="K258">
            <v>28901.298132853382</v>
          </cell>
          <cell r="L258">
            <v>27345.041910206422</v>
          </cell>
          <cell r="M258">
            <v>25688.552689698292</v>
          </cell>
          <cell r="N258">
            <v>23943.596755597202</v>
          </cell>
          <cell r="O258">
            <v>20881.206234566002</v>
          </cell>
          <cell r="P258">
            <v>19542.236543628995</v>
          </cell>
        </row>
        <row r="259">
          <cell r="A259">
            <v>1258</v>
          </cell>
          <cell r="B259" t="str">
            <v>SAUZE DI CESANA</v>
          </cell>
          <cell r="C259">
            <v>2290.807577384262</v>
          </cell>
          <cell r="D259">
            <v>2230.8258066895619</v>
          </cell>
          <cell r="E259">
            <v>2078.4655801107028</v>
          </cell>
          <cell r="F259">
            <v>2094.8024896194215</v>
          </cell>
          <cell r="G259">
            <v>2073.0767001867021</v>
          </cell>
          <cell r="H259">
            <v>1936.4666989764844</v>
          </cell>
          <cell r="I259">
            <v>1838.4190283862647</v>
          </cell>
          <cell r="J259">
            <v>1847.6481022383712</v>
          </cell>
          <cell r="K259">
            <v>1686.3050347871429</v>
          </cell>
          <cell r="L259">
            <v>1590.7007476671936</v>
          </cell>
          <cell r="M259">
            <v>1557.5758311691493</v>
          </cell>
          <cell r="N259">
            <v>1337.7320309228728</v>
          </cell>
          <cell r="O259">
            <v>1157.6160909007788</v>
          </cell>
          <cell r="P259">
            <v>1043.4493188633667</v>
          </cell>
        </row>
        <row r="260">
          <cell r="A260">
            <v>1259</v>
          </cell>
          <cell r="B260" t="str">
            <v>SAUZE D'OULX</v>
          </cell>
          <cell r="C260">
            <v>19079.578741141315</v>
          </cell>
          <cell r="D260">
            <v>18580.005172282526</v>
          </cell>
          <cell r="E260">
            <v>17311.033928810051</v>
          </cell>
          <cell r="F260">
            <v>16993.648204466546</v>
          </cell>
          <cell r="G260">
            <v>16651.760441813149</v>
          </cell>
          <cell r="H260">
            <v>15455.352228824386</v>
          </cell>
          <cell r="I260">
            <v>14330.391694300557</v>
          </cell>
          <cell r="J260">
            <v>13758.679424702841</v>
          </cell>
          <cell r="K260">
            <v>12579.227057291579</v>
          </cell>
          <cell r="L260">
            <v>11673.373496572956</v>
          </cell>
          <cell r="M260">
            <v>10812.626700479554</v>
          </cell>
          <cell r="N260">
            <v>9789.1906474056032</v>
          </cell>
          <cell r="O260">
            <v>8393.0249720450411</v>
          </cell>
          <cell r="P260">
            <v>7790.9385608287266</v>
          </cell>
        </row>
        <row r="261">
          <cell r="A261">
            <v>1260</v>
          </cell>
          <cell r="B261" t="str">
            <v>SCALENGHE</v>
          </cell>
          <cell r="C261">
            <v>14589.59979872202</v>
          </cell>
          <cell r="D261">
            <v>14207.590398066193</v>
          </cell>
          <cell r="E261">
            <v>13237.244938686174</v>
          </cell>
          <cell r="F261">
            <v>12794.0273920281</v>
          </cell>
          <cell r="G261">
            <v>12103.394808646173</v>
          </cell>
          <cell r="H261">
            <v>11094.823503235308</v>
          </cell>
          <cell r="I261">
            <v>10262.491612278907</v>
          </cell>
          <cell r="J261">
            <v>9688.0303260173569</v>
          </cell>
          <cell r="K261">
            <v>8737.3078036303014</v>
          </cell>
          <cell r="L261">
            <v>8287.6565926960211</v>
          </cell>
          <cell r="M261">
            <v>7828.6529006700221</v>
          </cell>
          <cell r="N261">
            <v>7366.0539091039745</v>
          </cell>
          <cell r="O261">
            <v>6271.9951625954009</v>
          </cell>
          <cell r="P261">
            <v>5983.9772813432528</v>
          </cell>
        </row>
        <row r="262">
          <cell r="A262">
            <v>1261</v>
          </cell>
          <cell r="B262" t="str">
            <v>SCARMAGNO</v>
          </cell>
          <cell r="C262">
            <v>7143.9778258805245</v>
          </cell>
          <cell r="D262">
            <v>6956.9222023395569</v>
          </cell>
          <cell r="E262">
            <v>6481.7805575453012</v>
          </cell>
          <cell r="F262">
            <v>6494.4106136617302</v>
          </cell>
          <cell r="G262">
            <v>6335.7807219602209</v>
          </cell>
          <cell r="H262">
            <v>6153.3596192017558</v>
          </cell>
          <cell r="I262">
            <v>5598.2338584446316</v>
          </cell>
          <cell r="J262">
            <v>4899.7700341839818</v>
          </cell>
          <cell r="K262">
            <v>4601.3560840454347</v>
          </cell>
          <cell r="L262">
            <v>4476.4590404893088</v>
          </cell>
          <cell r="M262">
            <v>4258.1122696468392</v>
          </cell>
          <cell r="N262">
            <v>3631.4049948146776</v>
          </cell>
          <cell r="O262">
            <v>3096.2969979325371</v>
          </cell>
          <cell r="P262">
            <v>2978.1402102039092</v>
          </cell>
        </row>
        <row r="263">
          <cell r="A263">
            <v>1262</v>
          </cell>
          <cell r="B263" t="str">
            <v>SCIOLZE</v>
          </cell>
          <cell r="C263">
            <v>9266.1278055146813</v>
          </cell>
          <cell r="D263">
            <v>9023.5064877116383</v>
          </cell>
          <cell r="E263">
            <v>8407.221931167207</v>
          </cell>
          <cell r="F263">
            <v>8344.5556475020057</v>
          </cell>
          <cell r="G263">
            <v>7920.1664097335442</v>
          </cell>
          <cell r="H263">
            <v>7269.4127049389745</v>
          </cell>
          <cell r="I263">
            <v>6937.8761591589846</v>
          </cell>
          <cell r="J263">
            <v>6433.9295934366282</v>
          </cell>
          <cell r="K263">
            <v>5927.2697750197412</v>
          </cell>
          <cell r="L263">
            <v>5612.358881082162</v>
          </cell>
          <cell r="M263">
            <v>5230.0940162009092</v>
          </cell>
          <cell r="N263">
            <v>4834.6335642734794</v>
          </cell>
          <cell r="O263">
            <v>4067.2563918893193</v>
          </cell>
          <cell r="P263">
            <v>3714.6834519907006</v>
          </cell>
        </row>
        <row r="264">
          <cell r="A264">
            <v>1263</v>
          </cell>
          <cell r="B264" t="str">
            <v>SESTRIERE</v>
          </cell>
          <cell r="C264">
            <v>26089.906983792982</v>
          </cell>
          <cell r="D264">
            <v>25406.777229204508</v>
          </cell>
          <cell r="E264">
            <v>23671.553293892164</v>
          </cell>
          <cell r="F264">
            <v>22675.849465742871</v>
          </cell>
          <cell r="G264">
            <v>22429.144436531868</v>
          </cell>
          <cell r="H264">
            <v>20686.324597706098</v>
          </cell>
          <cell r="I264">
            <v>19080.727719895214</v>
          </cell>
          <cell r="J264">
            <v>17449.376564070037</v>
          </cell>
          <cell r="K264">
            <v>15821.900349703921</v>
          </cell>
          <cell r="L264">
            <v>14650.631490352969</v>
          </cell>
          <cell r="M264">
            <v>13350.303316011878</v>
          </cell>
          <cell r="N264">
            <v>12358.732754499961</v>
          </cell>
          <cell r="O264">
            <v>10941.979335245831</v>
          </cell>
          <cell r="P264">
            <v>10518.043083793134</v>
          </cell>
        </row>
        <row r="265">
          <cell r="A265">
            <v>1264</v>
          </cell>
          <cell r="B265" t="str">
            <v>SETTIMO ROTTARO</v>
          </cell>
          <cell r="C265">
            <v>2866.5946808059603</v>
          </cell>
          <cell r="D265">
            <v>2791.5366853129112</v>
          </cell>
          <cell r="E265">
            <v>2600.8812066995338</v>
          </cell>
          <cell r="F265">
            <v>2429.936346991733</v>
          </cell>
          <cell r="G265">
            <v>2445.1449141936409</v>
          </cell>
          <cell r="H265">
            <v>2172.5037592977233</v>
          </cell>
          <cell r="I265">
            <v>2029.5712444478186</v>
          </cell>
          <cell r="J265">
            <v>1877.8342909822779</v>
          </cell>
          <cell r="K265">
            <v>1713.7952085826416</v>
          </cell>
          <cell r="L265">
            <v>1637.1809071830385</v>
          </cell>
          <cell r="M265">
            <v>1529.5825601533611</v>
          </cell>
          <cell r="N265">
            <v>1447.8162944755568</v>
          </cell>
          <cell r="O265">
            <v>1213.6358836825948</v>
          </cell>
          <cell r="P265">
            <v>1118.4720050577873</v>
          </cell>
        </row>
        <row r="266">
          <cell r="A266">
            <v>1265</v>
          </cell>
          <cell r="B266" t="str">
            <v>SETTIMO TORINESE</v>
          </cell>
          <cell r="C266">
            <v>191532.4902374114</v>
          </cell>
          <cell r="D266">
            <v>186517.46495836842</v>
          </cell>
          <cell r="E266">
            <v>173778.75486421629</v>
          </cell>
          <cell r="F266">
            <v>166576.09372059128</v>
          </cell>
          <cell r="G266">
            <v>157405.90509929456</v>
          </cell>
          <cell r="H266">
            <v>144427.19003501462</v>
          </cell>
          <cell r="I266">
            <v>131256.93209615792</v>
          </cell>
          <cell r="J266">
            <v>121253.42245838162</v>
          </cell>
          <cell r="K266">
            <v>109303.48523016259</v>
          </cell>
          <cell r="L266">
            <v>101578.41906370032</v>
          </cell>
          <cell r="M266">
            <v>95300.939540691223</v>
          </cell>
          <cell r="N266">
            <v>87273.306295808536</v>
          </cell>
          <cell r="O266">
            <v>75053.803641458406</v>
          </cell>
          <cell r="P266">
            <v>69017.93973037423</v>
          </cell>
        </row>
        <row r="267">
          <cell r="A267">
            <v>1266</v>
          </cell>
          <cell r="B267" t="str">
            <v>SETTIMO VITTONE</v>
          </cell>
          <cell r="C267">
            <v>8703.3216023673303</v>
          </cell>
          <cell r="D267">
            <v>8475.4366216342423</v>
          </cell>
          <cell r="E267">
            <v>7896.5839652974346</v>
          </cell>
          <cell r="F267">
            <v>7661.2755444035465</v>
          </cell>
          <cell r="G267">
            <v>7341.5064691562038</v>
          </cell>
          <cell r="H267">
            <v>6861.2013681867329</v>
          </cell>
          <cell r="I267">
            <v>6258.1824234484429</v>
          </cell>
          <cell r="J267">
            <v>5899.3520452332286</v>
          </cell>
          <cell r="K267">
            <v>5505.1636295910384</v>
          </cell>
          <cell r="L267">
            <v>5153.568047492914</v>
          </cell>
          <cell r="M267">
            <v>4947.7175933184462</v>
          </cell>
          <cell r="N267">
            <v>4620.3190153632349</v>
          </cell>
          <cell r="O267">
            <v>4068.3994749449594</v>
          </cell>
          <cell r="P267">
            <v>3859.1013382040455</v>
          </cell>
        </row>
        <row r="268">
          <cell r="A268">
            <v>1267</v>
          </cell>
          <cell r="B268" t="str">
            <v>SPARONE</v>
          </cell>
          <cell r="C268">
            <v>4094.0391958476648</v>
          </cell>
          <cell r="D268">
            <v>3986.8421869479266</v>
          </cell>
          <cell r="E268">
            <v>3714.5501159507085</v>
          </cell>
          <cell r="F268">
            <v>3484.934309856827</v>
          </cell>
          <cell r="G268">
            <v>3264.3910463995976</v>
          </cell>
          <cell r="H268">
            <v>3047.9454510284468</v>
          </cell>
          <cell r="I268">
            <v>2719.7039303901265</v>
          </cell>
          <cell r="J268">
            <v>2484.4161404250453</v>
          </cell>
          <cell r="K268">
            <v>2256.6084967653096</v>
          </cell>
          <cell r="L268">
            <v>2083.3213235531653</v>
          </cell>
          <cell r="M268">
            <v>1966.6506209899551</v>
          </cell>
          <cell r="N268">
            <v>1778.3537406658095</v>
          </cell>
          <cell r="O268">
            <v>1582.0374258780203</v>
          </cell>
          <cell r="P268">
            <v>1430.2067757025648</v>
          </cell>
        </row>
        <row r="269">
          <cell r="A269">
            <v>1268</v>
          </cell>
          <cell r="B269" t="str">
            <v>STRAMBINELLO</v>
          </cell>
          <cell r="C269">
            <v>1389.8849339094459</v>
          </cell>
          <cell r="D269">
            <v>1353.4926326874604</v>
          </cell>
          <cell r="E269">
            <v>1261.0522262824904</v>
          </cell>
          <cell r="F269">
            <v>1262.1322477867418</v>
          </cell>
          <cell r="G269">
            <v>1155.4756347293951</v>
          </cell>
          <cell r="H269">
            <v>1095.5002084329944</v>
          </cell>
          <cell r="I269">
            <v>974.46003420051693</v>
          </cell>
          <cell r="J269">
            <v>984.81141072121704</v>
          </cell>
          <cell r="K269">
            <v>913.45096521288258</v>
          </cell>
          <cell r="L269">
            <v>845.27988441601303</v>
          </cell>
          <cell r="M269">
            <v>805.87616531756225</v>
          </cell>
          <cell r="N269">
            <v>730.94143711330037</v>
          </cell>
          <cell r="O269">
            <v>658.60967166564683</v>
          </cell>
          <cell r="P269">
            <v>632.81829522425232</v>
          </cell>
        </row>
        <row r="270">
          <cell r="A270">
            <v>1269</v>
          </cell>
          <cell r="B270" t="str">
            <v>STRAMBINO</v>
          </cell>
          <cell r="C270">
            <v>26875.859032221757</v>
          </cell>
          <cell r="D270">
            <v>26172.15016133766</v>
          </cell>
          <cell r="E270">
            <v>24384.653030598114</v>
          </cell>
          <cell r="F270">
            <v>23223.930378403958</v>
          </cell>
          <cell r="G270">
            <v>22311.144133655464</v>
          </cell>
          <cell r="H270">
            <v>20599.251143944217</v>
          </cell>
          <cell r="I270">
            <v>19041.20367290753</v>
          </cell>
          <cell r="J270">
            <v>18308.874024021286</v>
          </cell>
          <cell r="K270">
            <v>16496.953048237756</v>
          </cell>
          <cell r="L270">
            <v>15778.060698425288</v>
          </cell>
          <cell r="M270">
            <v>14881.87864745383</v>
          </cell>
          <cell r="N270">
            <v>13823.374906312225</v>
          </cell>
          <cell r="O270">
            <v>12098.054023575527</v>
          </cell>
          <cell r="P270">
            <v>11324.538429534972</v>
          </cell>
        </row>
        <row r="271">
          <cell r="A271">
            <v>1270</v>
          </cell>
          <cell r="B271" t="str">
            <v>SUSA</v>
          </cell>
          <cell r="C271">
            <v>37437.459710374678</v>
          </cell>
          <cell r="D271">
            <v>36457.209275589645</v>
          </cell>
          <cell r="E271">
            <v>33967.266470999035</v>
          </cell>
          <cell r="F271">
            <v>33118.279160101723</v>
          </cell>
          <cell r="G271">
            <v>31960.704189621694</v>
          </cell>
          <cell r="H271">
            <v>29972.634316562398</v>
          </cell>
          <cell r="I271">
            <v>27672.125986431391</v>
          </cell>
          <cell r="J271">
            <v>26281.601496754276</v>
          </cell>
          <cell r="K271">
            <v>24355.927465789329</v>
          </cell>
          <cell r="L271">
            <v>22304.024073271798</v>
          </cell>
          <cell r="M271">
            <v>20651.733325921468</v>
          </cell>
          <cell r="N271">
            <v>18619.469191086027</v>
          </cell>
          <cell r="O271">
            <v>16221.894025723033</v>
          </cell>
          <cell r="P271">
            <v>15047.846270831767</v>
          </cell>
        </row>
        <row r="272">
          <cell r="A272">
            <v>1271</v>
          </cell>
          <cell r="B272" t="str">
            <v>TAVAGNASCO</v>
          </cell>
          <cell r="C272">
            <v>5188.5468871885687</v>
          </cell>
          <cell r="D272">
            <v>5052.6916400266027</v>
          </cell>
          <cell r="E272">
            <v>4707.6045243947683</v>
          </cell>
          <cell r="F272">
            <v>4554.8791913025379</v>
          </cell>
          <cell r="G272">
            <v>4276.5772553508959</v>
          </cell>
          <cell r="H272">
            <v>3881.7742101551489</v>
          </cell>
          <cell r="I272">
            <v>3420.9678054142942</v>
          </cell>
          <cell r="J272">
            <v>3243.5730573308933</v>
          </cell>
          <cell r="K272">
            <v>2880.5364213815765</v>
          </cell>
          <cell r="L272">
            <v>2728.4997455626763</v>
          </cell>
          <cell r="M272">
            <v>2575.5306511651797</v>
          </cell>
          <cell r="N272">
            <v>2424.3232212728612</v>
          </cell>
          <cell r="O272">
            <v>2047.8388142488973</v>
          </cell>
          <cell r="P272">
            <v>1862.4398493862234</v>
          </cell>
        </row>
        <row r="273">
          <cell r="A273">
            <v>1272</v>
          </cell>
          <cell r="B273" t="str">
            <v>TORINO</v>
          </cell>
          <cell r="C273">
            <v>1865238.6006246568</v>
          </cell>
          <cell r="D273">
            <v>1816399.791491102</v>
          </cell>
          <cell r="E273">
            <v>1692343.9001886537</v>
          </cell>
          <cell r="F273">
            <v>1575865.4377413401</v>
          </cell>
          <cell r="G273">
            <v>1412947.1853148257</v>
          </cell>
          <cell r="H273">
            <v>1276449.8587765484</v>
          </cell>
          <cell r="I273">
            <v>1167718.8412167823</v>
          </cell>
          <cell r="J273">
            <v>1077559.7317639554</v>
          </cell>
          <cell r="K273">
            <v>973061.51163609466</v>
          </cell>
          <cell r="L273">
            <v>897568.85149916052</v>
          </cell>
          <cell r="M273">
            <v>815716.40709191549</v>
          </cell>
          <cell r="N273">
            <v>743208.82782967901</v>
          </cell>
          <cell r="O273">
            <v>636835.56075989152</v>
          </cell>
          <cell r="P273">
            <v>606777.49021778814</v>
          </cell>
        </row>
        <row r="274">
          <cell r="A274">
            <v>1273</v>
          </cell>
          <cell r="B274" t="str">
            <v>TORRAZZA PIEMONTE</v>
          </cell>
          <cell r="C274">
            <v>9261.6723390710449</v>
          </cell>
          <cell r="D274">
            <v>9019.167681772009</v>
          </cell>
          <cell r="E274">
            <v>8403.1794556062468</v>
          </cell>
          <cell r="F274">
            <v>8140.7427298223802</v>
          </cell>
          <cell r="G274">
            <v>8010.9550670726767</v>
          </cell>
          <cell r="H274">
            <v>7481.2956533307824</v>
          </cell>
          <cell r="I274">
            <v>6846.6670870508897</v>
          </cell>
          <cell r="J274">
            <v>6362.4384309136231</v>
          </cell>
          <cell r="K274">
            <v>6018.1015230017729</v>
          </cell>
          <cell r="L274">
            <v>5767.7674188545961</v>
          </cell>
          <cell r="M274">
            <v>5596.880672054861</v>
          </cell>
          <cell r="N274">
            <v>5379.3140653030759</v>
          </cell>
          <cell r="O274">
            <v>4663.9040217118472</v>
          </cell>
          <cell r="P274">
            <v>4408.4610561072795</v>
          </cell>
        </row>
        <row r="275">
          <cell r="A275">
            <v>1274</v>
          </cell>
          <cell r="B275" t="str">
            <v>TORRE CANAVESE</v>
          </cell>
          <cell r="C275">
            <v>4657.9722991408189</v>
          </cell>
          <cell r="D275">
            <v>4536.0094467792287</v>
          </cell>
          <cell r="E275">
            <v>4226.2105261271945</v>
          </cell>
          <cell r="F275">
            <v>4034.7606650641387</v>
          </cell>
          <cell r="G275">
            <v>3833.8225610605164</v>
          </cell>
          <cell r="H275">
            <v>3587.6611823204739</v>
          </cell>
          <cell r="I275">
            <v>3182.9358213812261</v>
          </cell>
          <cell r="J275">
            <v>2901.8186594448366</v>
          </cell>
          <cell r="K275">
            <v>2674.2551489027514</v>
          </cell>
          <cell r="L275">
            <v>2568.6387372628224</v>
          </cell>
          <cell r="M275">
            <v>2433.1270928769263</v>
          </cell>
          <cell r="N275">
            <v>2227.1571961348732</v>
          </cell>
          <cell r="O275">
            <v>1904.6838971269217</v>
          </cell>
          <cell r="P275">
            <v>1760.0076479983313</v>
          </cell>
        </row>
        <row r="276">
          <cell r="A276">
            <v>1275</v>
          </cell>
          <cell r="B276" t="str">
            <v>TORRE PELLICE</v>
          </cell>
          <cell r="C276">
            <v>22154.895424175134</v>
          </cell>
          <cell r="D276">
            <v>21574.798749876845</v>
          </cell>
          <cell r="E276">
            <v>20101.290053649915</v>
          </cell>
          <cell r="F276">
            <v>19128.292916968981</v>
          </cell>
          <cell r="G276">
            <v>17545.437044102466</v>
          </cell>
          <cell r="H276">
            <v>15930.357525194291</v>
          </cell>
          <cell r="I276">
            <v>14251.151863618621</v>
          </cell>
          <cell r="J276">
            <v>13080.088950680765</v>
          </cell>
          <cell r="K276">
            <v>12081.082058655242</v>
          </cell>
          <cell r="L276">
            <v>11339.868660678379</v>
          </cell>
          <cell r="M276">
            <v>10806.073836146081</v>
          </cell>
          <cell r="N276">
            <v>9960.7798809478609</v>
          </cell>
          <cell r="O276">
            <v>8514.1317445149216</v>
          </cell>
          <cell r="P276">
            <v>7963.1995240503693</v>
          </cell>
        </row>
        <row r="277">
          <cell r="A277">
            <v>1276</v>
          </cell>
          <cell r="B277" t="str">
            <v>TRANA</v>
          </cell>
          <cell r="C277">
            <v>14666.873136324408</v>
          </cell>
          <cell r="D277">
            <v>14282.840435386777</v>
          </cell>
          <cell r="E277">
            <v>13307.355573054787</v>
          </cell>
          <cell r="F277">
            <v>12957.978367216354</v>
          </cell>
          <cell r="G277">
            <v>12385.436378101856</v>
          </cell>
          <cell r="H277">
            <v>11647.656881718875</v>
          </cell>
          <cell r="I277">
            <v>10641.616833537682</v>
          </cell>
          <cell r="J277">
            <v>10244.414413218909</v>
          </cell>
          <cell r="K277">
            <v>9256.3140262745892</v>
          </cell>
          <cell r="L277">
            <v>8599.5791738027838</v>
          </cell>
          <cell r="M277">
            <v>8057.744314760158</v>
          </cell>
          <cell r="N277">
            <v>7470.818037332122</v>
          </cell>
          <cell r="O277">
            <v>6397.1506194951644</v>
          </cell>
          <cell r="P277">
            <v>6007.3176247549254</v>
          </cell>
        </row>
        <row r="278">
          <cell r="A278">
            <v>1277</v>
          </cell>
          <cell r="B278" t="str">
            <v>TRAUSELLA</v>
          </cell>
          <cell r="C278">
            <v>617.11000022604674</v>
          </cell>
          <cell r="D278">
            <v>600.95178995452727</v>
          </cell>
          <cell r="E278">
            <v>559.90817704406197</v>
          </cell>
          <cell r="F278">
            <v>549.74123278693583</v>
          </cell>
          <cell r="G278">
            <v>509.23303195771877</v>
          </cell>
          <cell r="H278">
            <v>466.23839410829629</v>
          </cell>
          <cell r="I278">
            <v>401.17187875421098</v>
          </cell>
          <cell r="J278">
            <v>348.0877225850532</v>
          </cell>
          <cell r="K278">
            <v>302.00202255734689</v>
          </cell>
          <cell r="L278">
            <v>289.21316061415865</v>
          </cell>
          <cell r="M278">
            <v>243.86477425018333</v>
          </cell>
          <cell r="N278">
            <v>237.89338797403349</v>
          </cell>
          <cell r="O278">
            <v>199.01635745481516</v>
          </cell>
          <cell r="P278">
            <v>189.30702766759799</v>
          </cell>
        </row>
        <row r="279">
          <cell r="A279">
            <v>1278</v>
          </cell>
          <cell r="B279" t="str">
            <v>TRAVERSELLA</v>
          </cell>
          <cell r="C279">
            <v>1140.8841010900037</v>
          </cell>
          <cell r="D279">
            <v>1111.0115577928716</v>
          </cell>
          <cell r="E279">
            <v>1035.132046192525</v>
          </cell>
          <cell r="F279">
            <v>996.13363465624752</v>
          </cell>
          <cell r="G279">
            <v>958.72163761889396</v>
          </cell>
          <cell r="H279">
            <v>901.54785919006304</v>
          </cell>
          <cell r="I279">
            <v>805.74578382694392</v>
          </cell>
          <cell r="J279">
            <v>741.89120510067767</v>
          </cell>
          <cell r="K279">
            <v>687.11716395638825</v>
          </cell>
          <cell r="L279">
            <v>632.75671329653835</v>
          </cell>
          <cell r="M279">
            <v>609.84242183225524</v>
          </cell>
          <cell r="N279">
            <v>577.31155565248059</v>
          </cell>
          <cell r="O279">
            <v>486.10367793236117</v>
          </cell>
          <cell r="P279">
            <v>463.68138483934183</v>
          </cell>
        </row>
        <row r="280">
          <cell r="A280">
            <v>1279</v>
          </cell>
          <cell r="B280" t="str">
            <v>TRAVES</v>
          </cell>
          <cell r="C280">
            <v>2379.4137625797803</v>
          </cell>
          <cell r="D280">
            <v>2317.1119559575764</v>
          </cell>
          <cell r="E280">
            <v>2158.8585855870015</v>
          </cell>
          <cell r="F280">
            <v>2074.9559819954661</v>
          </cell>
          <cell r="G280">
            <v>1873.0397380002157</v>
          </cell>
          <cell r="H280">
            <v>1777.2701610938752</v>
          </cell>
          <cell r="I280">
            <v>1624.8130187222328</v>
          </cell>
          <cell r="J280">
            <v>1604.6558653292013</v>
          </cell>
          <cell r="K280">
            <v>1434.1014789500623</v>
          </cell>
          <cell r="L280">
            <v>1360.247675393382</v>
          </cell>
          <cell r="M280">
            <v>1309.6812769595006</v>
          </cell>
          <cell r="N280">
            <v>1187.0998135371044</v>
          </cell>
          <cell r="O280">
            <v>1018.3717323277868</v>
          </cell>
          <cell r="P280">
            <v>931.8371591254097</v>
          </cell>
        </row>
        <row r="281">
          <cell r="A281">
            <v>1280</v>
          </cell>
          <cell r="B281" t="str">
            <v>TROFARELLO</v>
          </cell>
          <cell r="C281">
            <v>46334.56359861989</v>
          </cell>
          <cell r="D281">
            <v>45121.354249895434</v>
          </cell>
          <cell r="E281">
            <v>42039.670446326403</v>
          </cell>
          <cell r="F281">
            <v>40411.101292297317</v>
          </cell>
          <cell r="G281">
            <v>39630.568086727588</v>
          </cell>
          <cell r="H281">
            <v>35959.93228630146</v>
          </cell>
          <cell r="I281">
            <v>33123.657940355646</v>
          </cell>
          <cell r="J281">
            <v>31348.237217732036</v>
          </cell>
          <cell r="K281">
            <v>28226.006109447859</v>
          </cell>
          <cell r="L281">
            <v>26499.613968438531</v>
          </cell>
          <cell r="M281">
            <v>24870.238251228035</v>
          </cell>
          <cell r="N281">
            <v>22749.761941558565</v>
          </cell>
          <cell r="O281">
            <v>18499.404388456296</v>
          </cell>
          <cell r="P281">
            <v>16797.926517542928</v>
          </cell>
        </row>
        <row r="282">
          <cell r="A282">
            <v>1281</v>
          </cell>
          <cell r="B282" t="str">
            <v>USSEAUX</v>
          </cell>
          <cell r="C282">
            <v>963.7743825328663</v>
          </cell>
          <cell r="D282">
            <v>938.53922328805481</v>
          </cell>
          <cell r="E282">
            <v>874.43917195974711</v>
          </cell>
          <cell r="F282">
            <v>837.28982034539229</v>
          </cell>
          <cell r="G282">
            <v>732.03504849296587</v>
          </cell>
          <cell r="H282">
            <v>672.38709678886585</v>
          </cell>
          <cell r="I282">
            <v>588.88946534390072</v>
          </cell>
          <cell r="J282">
            <v>530.55763742840691</v>
          </cell>
          <cell r="K282">
            <v>497.81745531012206</v>
          </cell>
          <cell r="L282">
            <v>472.01584078284787</v>
          </cell>
          <cell r="M282">
            <v>454.73750994971499</v>
          </cell>
          <cell r="N282">
            <v>400.25920668610263</v>
          </cell>
          <cell r="O282">
            <v>350.4940336192156</v>
          </cell>
          <cell r="P282">
            <v>324.42853049079326</v>
          </cell>
        </row>
        <row r="283">
          <cell r="A283">
            <v>1282</v>
          </cell>
          <cell r="B283" t="str">
            <v>USSEGLIO</v>
          </cell>
          <cell r="C283">
            <v>773.25300132151335</v>
          </cell>
          <cell r="D283">
            <v>753.00639280137943</v>
          </cell>
          <cell r="E283">
            <v>701.57780331738081</v>
          </cell>
          <cell r="F283">
            <v>694.96467090549174</v>
          </cell>
          <cell r="G283">
            <v>656.15937262689181</v>
          </cell>
          <cell r="H283">
            <v>622.50916148854583</v>
          </cell>
          <cell r="I283">
            <v>574.79609548134022</v>
          </cell>
          <cell r="J283">
            <v>532.99086401038994</v>
          </cell>
          <cell r="K283">
            <v>473.04584975318596</v>
          </cell>
          <cell r="L283">
            <v>431.33329675458964</v>
          </cell>
          <cell r="M283">
            <v>417.68408832686504</v>
          </cell>
          <cell r="N283">
            <v>395.2026156827485</v>
          </cell>
          <cell r="O283">
            <v>328.84596940625562</v>
          </cell>
          <cell r="P283">
            <v>293.64340903330441</v>
          </cell>
        </row>
        <row r="284">
          <cell r="A284">
            <v>1283</v>
          </cell>
          <cell r="B284" t="str">
            <v>VAIE</v>
          </cell>
          <cell r="C284">
            <v>5024.1448358901771</v>
          </cell>
          <cell r="D284">
            <v>4892.5942392977613</v>
          </cell>
          <cell r="E284">
            <v>4558.4414046736993</v>
          </cell>
          <cell r="F284">
            <v>4404.5754543143885</v>
          </cell>
          <cell r="G284">
            <v>4332.420971177683</v>
          </cell>
          <cell r="H284">
            <v>3933.510936624732</v>
          </cell>
          <cell r="I284">
            <v>3687.775324632828</v>
          </cell>
          <cell r="J284">
            <v>3533.722092293614</v>
          </cell>
          <cell r="K284">
            <v>3194.6672899079836</v>
          </cell>
          <cell r="L284">
            <v>2935.1817590985106</v>
          </cell>
          <cell r="M284">
            <v>2691.3873614385861</v>
          </cell>
          <cell r="N284">
            <v>2465.658164284107</v>
          </cell>
          <cell r="O284">
            <v>2143.7644181567794</v>
          </cell>
          <cell r="P284">
            <v>1979.0253103936984</v>
          </cell>
        </row>
        <row r="285">
          <cell r="A285">
            <v>1284</v>
          </cell>
          <cell r="B285" t="str">
            <v>VAL DELLA TORRE</v>
          </cell>
          <cell r="C285">
            <v>16512.569983921949</v>
          </cell>
          <cell r="D285">
            <v>16080.210148842856</v>
          </cell>
          <cell r="E285">
            <v>14981.969105384145</v>
          </cell>
          <cell r="F285">
            <v>14567.329881041571</v>
          </cell>
          <cell r="G285">
            <v>14099.032182029083</v>
          </cell>
          <cell r="H285">
            <v>12894.560442742189</v>
          </cell>
          <cell r="I285">
            <v>12049.327277849543</v>
          </cell>
          <cell r="J285">
            <v>11505.556807216877</v>
          </cell>
          <cell r="K285">
            <v>10336.567232839372</v>
          </cell>
          <cell r="L285">
            <v>9701.7808236885267</v>
          </cell>
          <cell r="M285">
            <v>9079.9956590397433</v>
          </cell>
          <cell r="N285">
            <v>8294.9000832776728</v>
          </cell>
          <cell r="O285">
            <v>7375.2981028220984</v>
          </cell>
          <cell r="P285">
            <v>6851.7663857029056</v>
          </cell>
        </row>
        <row r="286">
          <cell r="A286">
            <v>1285</v>
          </cell>
          <cell r="B286" t="str">
            <v>VALGIOIE</v>
          </cell>
          <cell r="C286">
            <v>4284.6085408729368</v>
          </cell>
          <cell r="D286">
            <v>4172.421725379405</v>
          </cell>
          <cell r="E286">
            <v>3887.4550024936207</v>
          </cell>
          <cell r="F286">
            <v>3765.9588848165067</v>
          </cell>
          <cell r="G286">
            <v>3633.2023436858258</v>
          </cell>
          <cell r="H286">
            <v>3479.2977768162782</v>
          </cell>
          <cell r="I286">
            <v>3283.6604856402405</v>
          </cell>
          <cell r="J286">
            <v>3035.451929332392</v>
          </cell>
          <cell r="K286">
            <v>2774.2249618331152</v>
          </cell>
          <cell r="L286">
            <v>2703.8479572864403</v>
          </cell>
          <cell r="M286">
            <v>2553.7618851191096</v>
          </cell>
          <cell r="N286">
            <v>2445.2239662040552</v>
          </cell>
          <cell r="O286">
            <v>2155.3149868156456</v>
          </cell>
          <cell r="P286">
            <v>1992.434744439413</v>
          </cell>
        </row>
        <row r="287">
          <cell r="A287">
            <v>1286</v>
          </cell>
          <cell r="B287" t="str">
            <v>VALLO TORINESE</v>
          </cell>
          <cell r="C287">
            <v>2516.0675644047196</v>
          </cell>
          <cell r="D287">
            <v>2450.1876584752918</v>
          </cell>
          <cell r="E287">
            <v>2282.8455263883425</v>
          </cell>
          <cell r="F287">
            <v>2146.109188351279</v>
          </cell>
          <cell r="G287">
            <v>2036.9686093139574</v>
          </cell>
          <cell r="H287">
            <v>1903.886180577166</v>
          </cell>
          <cell r="I287">
            <v>1738.9373458406747</v>
          </cell>
          <cell r="J287">
            <v>1597.9833327484596</v>
          </cell>
          <cell r="K287">
            <v>1456.7947703271809</v>
          </cell>
          <cell r="L287">
            <v>1391.4242034151666</v>
          </cell>
          <cell r="M287">
            <v>1341.0796769665528</v>
          </cell>
          <cell r="N287">
            <v>1211.7607356107608</v>
          </cell>
          <cell r="O287">
            <v>1059.3065694354523</v>
          </cell>
          <cell r="P287">
            <v>990.54335813615819</v>
          </cell>
        </row>
        <row r="288">
          <cell r="A288">
            <v>1287</v>
          </cell>
          <cell r="B288" t="str">
            <v>VALPERGA</v>
          </cell>
          <cell r="C288">
            <v>18449.683322716028</v>
          </cell>
          <cell r="D288">
            <v>17966.60273341721</v>
          </cell>
          <cell r="E288">
            <v>16739.525453287497</v>
          </cell>
          <cell r="F288">
            <v>15782.051416639937</v>
          </cell>
          <cell r="G288">
            <v>15014.989583575203</v>
          </cell>
          <cell r="H288">
            <v>13764.777019607856</v>
          </cell>
          <cell r="I288">
            <v>12714.456736270449</v>
          </cell>
          <cell r="J288">
            <v>11863.570365085419</v>
          </cell>
          <cell r="K288">
            <v>10634.652946321423</v>
          </cell>
          <cell r="L288">
            <v>10080.570602046313</v>
          </cell>
          <cell r="M288">
            <v>9492.6611350717394</v>
          </cell>
          <cell r="N288">
            <v>8724.3332832508677</v>
          </cell>
          <cell r="O288">
            <v>7588.0352770401205</v>
          </cell>
          <cell r="P288">
            <v>7093.0227591785151</v>
          </cell>
        </row>
        <row r="289">
          <cell r="A289">
            <v>1288</v>
          </cell>
          <cell r="B289" t="str">
            <v>VALPRATO SOANA</v>
          </cell>
          <cell r="C289">
            <v>402.47817288710053</v>
          </cell>
          <cell r="D289">
            <v>391.93981352681698</v>
          </cell>
          <cell r="E289">
            <v>365.17123365152975</v>
          </cell>
          <cell r="F289">
            <v>353.52925461844291</v>
          </cell>
          <cell r="G289">
            <v>320.70168062109252</v>
          </cell>
          <cell r="H289">
            <v>292.7610699564151</v>
          </cell>
          <cell r="I289">
            <v>282.82869148492523</v>
          </cell>
          <cell r="J289">
            <v>252.44629352460416</v>
          </cell>
          <cell r="K289">
            <v>223.09301591179957</v>
          </cell>
          <cell r="L289">
            <v>211.53469173616787</v>
          </cell>
          <cell r="M289">
            <v>200.75662869028625</v>
          </cell>
          <cell r="N289">
            <v>178.82717214996035</v>
          </cell>
          <cell r="O289">
            <v>153.72418333659866</v>
          </cell>
          <cell r="P289">
            <v>145.432806002315</v>
          </cell>
        </row>
        <row r="290">
          <cell r="A290">
            <v>1289</v>
          </cell>
          <cell r="B290" t="str">
            <v>VARISELLA</v>
          </cell>
          <cell r="C290">
            <v>1713.4960833856906</v>
          </cell>
          <cell r="D290">
            <v>1668.630451643166</v>
          </cell>
          <cell r="E290">
            <v>1554.6668633941999</v>
          </cell>
          <cell r="F290">
            <v>1507.1510055431718</v>
          </cell>
          <cell r="G290">
            <v>1498.6986269680201</v>
          </cell>
          <cell r="H290">
            <v>1360.025648046231</v>
          </cell>
          <cell r="I290">
            <v>1269.728857066088</v>
          </cell>
          <cell r="J290">
            <v>1266.3940529727192</v>
          </cell>
          <cell r="K290">
            <v>1141.0319254594071</v>
          </cell>
          <cell r="L290">
            <v>1082.0803456623764</v>
          </cell>
          <cell r="M290">
            <v>994.18558778384147</v>
          </cell>
          <cell r="N290">
            <v>959.35771324735128</v>
          </cell>
          <cell r="O290">
            <v>837.4991569740489</v>
          </cell>
          <cell r="P290">
            <v>770.49527147055267</v>
          </cell>
        </row>
        <row r="291">
          <cell r="A291">
            <v>1290</v>
          </cell>
          <cell r="B291" t="str">
            <v>VAUDA CANAVESE</v>
          </cell>
          <cell r="C291">
            <v>8081.2563795763035</v>
          </cell>
          <cell r="D291">
            <v>7869.6593550726957</v>
          </cell>
          <cell r="E291">
            <v>7332.1798805024209</v>
          </cell>
          <cell r="F291">
            <v>7003.419003182019</v>
          </cell>
          <cell r="G291">
            <v>6927.9814529427549</v>
          </cell>
          <cell r="H291">
            <v>6386.2510222465662</v>
          </cell>
          <cell r="I291">
            <v>5990.0489898430969</v>
          </cell>
          <cell r="J291">
            <v>5553.0473238730137</v>
          </cell>
          <cell r="K291">
            <v>5107.5975892417109</v>
          </cell>
          <cell r="L291">
            <v>4755.9995767529999</v>
          </cell>
          <cell r="M291">
            <v>4398.2892250548721</v>
          </cell>
          <cell r="N291">
            <v>4135.737260797614</v>
          </cell>
          <cell r="O291">
            <v>3545.11377294882</v>
          </cell>
          <cell r="P291">
            <v>3258.5304722101491</v>
          </cell>
        </row>
        <row r="292">
          <cell r="A292">
            <v>1292</v>
          </cell>
          <cell r="B292" t="str">
            <v>VENARIA REALE</v>
          </cell>
          <cell r="C292">
            <v>104167.63012345678</v>
          </cell>
          <cell r="D292">
            <v>101440.13831421023</v>
          </cell>
          <cell r="E292">
            <v>94512.012231305067</v>
          </cell>
          <cell r="F292">
            <v>90147.08014034509</v>
          </cell>
          <cell r="G292">
            <v>84295.191637486496</v>
          </cell>
          <cell r="H292">
            <v>75990.069631503255</v>
          </cell>
          <cell r="I292">
            <v>68496.549997986454</v>
          </cell>
          <cell r="J292">
            <v>63221.141918952671</v>
          </cell>
          <cell r="K292">
            <v>55916.162185606387</v>
          </cell>
          <cell r="L292">
            <v>52334.750679078112</v>
          </cell>
          <cell r="M292">
            <v>48492.803992036243</v>
          </cell>
          <cell r="N292">
            <v>44408.86339832528</v>
          </cell>
          <cell r="O292">
            <v>38133.878744659087</v>
          </cell>
          <cell r="P292">
            <v>35112.438395713645</v>
          </cell>
        </row>
        <row r="293">
          <cell r="A293">
            <v>1291</v>
          </cell>
          <cell r="B293" t="str">
            <v>VENAUS</v>
          </cell>
          <cell r="C293">
            <v>4203.5861417587848</v>
          </cell>
          <cell r="D293">
            <v>4093.5207907709482</v>
          </cell>
          <cell r="E293">
            <v>3813.9428186509926</v>
          </cell>
          <cell r="F293">
            <v>3676.7451145851605</v>
          </cell>
          <cell r="G293">
            <v>3572.5805279029687</v>
          </cell>
          <cell r="H293">
            <v>3272.5486617647234</v>
          </cell>
          <cell r="I293">
            <v>3007.2551727206073</v>
          </cell>
          <cell r="J293">
            <v>2782.252785572095</v>
          </cell>
          <cell r="K293">
            <v>2577.3030576652341</v>
          </cell>
          <cell r="L293">
            <v>2431.8188886002017</v>
          </cell>
          <cell r="M293">
            <v>2239.9839254904055</v>
          </cell>
          <cell r="N293">
            <v>2110.592006153257</v>
          </cell>
          <cell r="O293">
            <v>1860.1747711997825</v>
          </cell>
          <cell r="P293">
            <v>1721.630697577265</v>
          </cell>
        </row>
        <row r="294">
          <cell r="A294">
            <v>1293</v>
          </cell>
          <cell r="B294" t="str">
            <v>VEROLENGO</v>
          </cell>
          <cell r="C294">
            <v>22405.698454688005</v>
          </cell>
          <cell r="D294">
            <v>21819.034834298622</v>
          </cell>
          <cell r="E294">
            <v>20328.845380188377</v>
          </cell>
          <cell r="F294">
            <v>19579.17115623959</v>
          </cell>
          <cell r="G294">
            <v>19190.819117145373</v>
          </cell>
          <cell r="H294">
            <v>18072.137449658556</v>
          </cell>
          <cell r="I294">
            <v>16581.888434699351</v>
          </cell>
          <cell r="J294">
            <v>15854.484348893364</v>
          </cell>
          <cell r="K294">
            <v>14367.618067147825</v>
          </cell>
          <cell r="L294">
            <v>13759.161524780473</v>
          </cell>
          <cell r="M294">
            <v>12868.683623572048</v>
          </cell>
          <cell r="N294">
            <v>11782.063114909268</v>
          </cell>
          <cell r="O294">
            <v>10079.066435683941</v>
          </cell>
          <cell r="P294">
            <v>9515.7886632780865</v>
          </cell>
        </row>
        <row r="295">
          <cell r="A295">
            <v>1294</v>
          </cell>
          <cell r="B295" t="str">
            <v>VERRUA SAVOIA</v>
          </cell>
          <cell r="C295">
            <v>6121.5707194608804</v>
          </cell>
          <cell r="D295">
            <v>5961.2854755970729</v>
          </cell>
          <cell r="E295">
            <v>5554.1435091380017</v>
          </cell>
          <cell r="F295">
            <v>5332.9384010784679</v>
          </cell>
          <cell r="G295">
            <v>5115.0881711937573</v>
          </cell>
          <cell r="H295">
            <v>4619.6528406717189</v>
          </cell>
          <cell r="I295">
            <v>4262.4943912366671</v>
          </cell>
          <cell r="J295">
            <v>3942.5300159049384</v>
          </cell>
          <cell r="K295">
            <v>3709.1546117455478</v>
          </cell>
          <cell r="L295">
            <v>3523.140815739207</v>
          </cell>
          <cell r="M295">
            <v>3327.7015130642021</v>
          </cell>
          <cell r="N295">
            <v>3101.8160799718071</v>
          </cell>
          <cell r="O295">
            <v>2735.2948835735806</v>
          </cell>
          <cell r="P295">
            <v>2603.3285069562221</v>
          </cell>
        </row>
        <row r="296">
          <cell r="A296">
            <v>1295</v>
          </cell>
          <cell r="B296" t="str">
            <v>VESTIGNE'</v>
          </cell>
          <cell r="C296">
            <v>4293.7428687993361</v>
          </cell>
          <cell r="D296">
            <v>4181.3168829937531</v>
          </cell>
          <cell r="E296">
            <v>3895.7426414816769</v>
          </cell>
          <cell r="F296">
            <v>3786.3651570755719</v>
          </cell>
          <cell r="G296">
            <v>3451.2498791494027</v>
          </cell>
          <cell r="H296">
            <v>3256.0769659235111</v>
          </cell>
          <cell r="I296">
            <v>2977.0371864808071</v>
          </cell>
          <cell r="J296">
            <v>2818.9938708614904</v>
          </cell>
          <cell r="K296">
            <v>2532.2122785415295</v>
          </cell>
          <cell r="L296">
            <v>2358.6943970688963</v>
          </cell>
          <cell r="M296">
            <v>2219.0977774950388</v>
          </cell>
          <cell r="N296">
            <v>2111.4820434068101</v>
          </cell>
          <cell r="O296">
            <v>1858.9519147312783</v>
          </cell>
          <cell r="P296">
            <v>1734.1494808975326</v>
          </cell>
        </row>
        <row r="297">
          <cell r="A297">
            <v>1296</v>
          </cell>
          <cell r="B297" t="str">
            <v>VIALFRE'</v>
          </cell>
          <cell r="C297">
            <v>1316.9049777027158</v>
          </cell>
          <cell r="D297">
            <v>1282.4235602414255</v>
          </cell>
          <cell r="E297">
            <v>1194.8370065882739</v>
          </cell>
          <cell r="F297">
            <v>1223.3380257409067</v>
          </cell>
          <cell r="G297">
            <v>1126.5430645682575</v>
          </cell>
          <cell r="H297">
            <v>1022.0292210969</v>
          </cell>
          <cell r="I297">
            <v>952.57619374935996</v>
          </cell>
          <cell r="J297">
            <v>1037.4871973680577</v>
          </cell>
          <cell r="K297">
            <v>966.10916999399092</v>
          </cell>
          <cell r="L297">
            <v>931.20066613979088</v>
          </cell>
          <cell r="M297">
            <v>889.47830009194251</v>
          </cell>
          <cell r="N297">
            <v>821.41601414067509</v>
          </cell>
          <cell r="O297">
            <v>701.98552973062192</v>
          </cell>
          <cell r="P297">
            <v>623.75889447494797</v>
          </cell>
        </row>
        <row r="298">
          <cell r="A298">
            <v>1297</v>
          </cell>
          <cell r="B298" t="str">
            <v>VICO CANAVESE</v>
          </cell>
          <cell r="C298">
            <v>3931.8355352153485</v>
          </cell>
          <cell r="D298">
            <v>3828.8856149292237</v>
          </cell>
          <cell r="E298">
            <v>3567.3816113060793</v>
          </cell>
          <cell r="F298">
            <v>3402.4296395041015</v>
          </cell>
          <cell r="G298">
            <v>3174.4031236442838</v>
          </cell>
          <cell r="H298">
            <v>2866.0950343393629</v>
          </cell>
          <cell r="I298">
            <v>2681.1569039918036</v>
          </cell>
          <cell r="J298">
            <v>2524.1460750281985</v>
          </cell>
          <cell r="K298">
            <v>2340.4481292755845</v>
          </cell>
          <cell r="L298">
            <v>2211.9300398893797</v>
          </cell>
          <cell r="M298">
            <v>2054.5503585790875</v>
          </cell>
          <cell r="N298">
            <v>1891.3756880907592</v>
          </cell>
          <cell r="O298">
            <v>1660.6797949096756</v>
          </cell>
          <cell r="P298">
            <v>1534.6533034871957</v>
          </cell>
        </row>
        <row r="299">
          <cell r="A299">
            <v>1298</v>
          </cell>
          <cell r="B299" t="str">
            <v>VIDRACCO</v>
          </cell>
          <cell r="C299">
            <v>2977.2467267357702</v>
          </cell>
          <cell r="D299">
            <v>2899.2914535702598</v>
          </cell>
          <cell r="E299">
            <v>2701.2765743002233</v>
          </cell>
          <cell r="F299">
            <v>2509.9610135446565</v>
          </cell>
          <cell r="G299">
            <v>2447.3298691507289</v>
          </cell>
          <cell r="H299">
            <v>2198.5023440175137</v>
          </cell>
          <cell r="I299">
            <v>2020.4597183129185</v>
          </cell>
          <cell r="J299">
            <v>1913.8784427861615</v>
          </cell>
          <cell r="K299">
            <v>1668.571361749589</v>
          </cell>
          <cell r="L299">
            <v>1587.6499268754603</v>
          </cell>
          <cell r="M299">
            <v>1438.5925888178206</v>
          </cell>
          <cell r="N299">
            <v>1422.8222953805139</v>
          </cell>
          <cell r="O299">
            <v>1256.7950412726843</v>
          </cell>
          <cell r="P299">
            <v>1220.6316625418729</v>
          </cell>
        </row>
        <row r="300">
          <cell r="A300">
            <v>1299</v>
          </cell>
          <cell r="B300" t="str">
            <v>VIGONE</v>
          </cell>
          <cell r="C300">
            <v>20205.598985599929</v>
          </cell>
          <cell r="D300">
            <v>19676.542063897585</v>
          </cell>
          <cell r="E300">
            <v>18332.679894940225</v>
          </cell>
          <cell r="F300">
            <v>17681.201163918158</v>
          </cell>
          <cell r="G300">
            <v>17271.702603921301</v>
          </cell>
          <cell r="H300">
            <v>16010.540742936304</v>
          </cell>
          <cell r="I300">
            <v>14820.404115745905</v>
          </cell>
          <cell r="J300">
            <v>13845.475639958977</v>
          </cell>
          <cell r="K300">
            <v>12857.964488967065</v>
          </cell>
          <cell r="L300">
            <v>11998.99239024591</v>
          </cell>
          <cell r="M300">
            <v>11469.911150834589</v>
          </cell>
          <cell r="N300">
            <v>10503.023423402617</v>
          </cell>
          <cell r="O300">
            <v>9143.9622886454199</v>
          </cell>
          <cell r="P300">
            <v>8570.1170601469457</v>
          </cell>
        </row>
        <row r="301">
          <cell r="A301">
            <v>1300</v>
          </cell>
          <cell r="B301" t="str">
            <v>VILLAFRANCA PIEMONTE</v>
          </cell>
          <cell r="C301">
            <v>21617.30356288244</v>
          </cell>
          <cell r="D301">
            <v>21051.283021415969</v>
          </cell>
          <cell r="E301">
            <v>19613.529234768583</v>
          </cell>
          <cell r="F301">
            <v>18792.693714675883</v>
          </cell>
          <cell r="G301">
            <v>18094.742850944083</v>
          </cell>
          <cell r="H301">
            <v>17006.340354576296</v>
          </cell>
          <cell r="I301">
            <v>15307.202881487521</v>
          </cell>
          <cell r="J301">
            <v>14227.975352467813</v>
          </cell>
          <cell r="K301">
            <v>12977.796581310453</v>
          </cell>
          <cell r="L301">
            <v>12312.906268727678</v>
          </cell>
          <cell r="M301">
            <v>11778.539308761405</v>
          </cell>
          <cell r="N301">
            <v>10839.446750211375</v>
          </cell>
          <cell r="O301">
            <v>9514.5359949413232</v>
          </cell>
          <cell r="P301">
            <v>8917.9744237992709</v>
          </cell>
        </row>
        <row r="302">
          <cell r="A302">
            <v>1301</v>
          </cell>
          <cell r="B302" t="str">
            <v>VILLANOVA CANAVESE</v>
          </cell>
          <cell r="C302">
            <v>5844.0282309180429</v>
          </cell>
          <cell r="D302">
            <v>5691.0100705361338</v>
          </cell>
          <cell r="E302">
            <v>5302.3272871429444</v>
          </cell>
          <cell r="F302">
            <v>5233.6683653393566</v>
          </cell>
          <cell r="G302">
            <v>4858.5065491444111</v>
          </cell>
          <cell r="H302">
            <v>4500.6150861539154</v>
          </cell>
          <cell r="I302">
            <v>4270.427481399166</v>
          </cell>
          <cell r="J302">
            <v>3988.1370330408267</v>
          </cell>
          <cell r="K302">
            <v>3671.2526632316994</v>
          </cell>
          <cell r="L302">
            <v>3471.8114801724259</v>
          </cell>
          <cell r="M302">
            <v>3405.42839517011</v>
          </cell>
          <cell r="N302">
            <v>3119.3406622883222</v>
          </cell>
          <cell r="O302">
            <v>2653.5971562861309</v>
          </cell>
          <cell r="P302">
            <v>2529.9520043314924</v>
          </cell>
        </row>
        <row r="303">
          <cell r="A303">
            <v>1303</v>
          </cell>
          <cell r="B303" t="str">
            <v>VILLAR DORA</v>
          </cell>
          <cell r="C303">
            <v>16232.423459692132</v>
          </cell>
          <cell r="D303">
            <v>15807.398891329967</v>
          </cell>
          <cell r="E303">
            <v>14727.790223775857</v>
          </cell>
          <cell r="F303">
            <v>14578.065929148515</v>
          </cell>
          <cell r="G303">
            <v>13962.537105143783</v>
          </cell>
          <cell r="H303">
            <v>12444.11861100054</v>
          </cell>
          <cell r="I303">
            <v>11357.923380157892</v>
          </cell>
          <cell r="J303">
            <v>10646.412239978301</v>
          </cell>
          <cell r="K303">
            <v>9629.8039209467424</v>
          </cell>
          <cell r="L303">
            <v>8908.6841901879743</v>
          </cell>
          <cell r="M303">
            <v>8392.8913408678563</v>
          </cell>
          <cell r="N303">
            <v>7813.3798176806004</v>
          </cell>
          <cell r="O303">
            <v>6688.8179515371503</v>
          </cell>
          <cell r="P303">
            <v>6247.1129489738278</v>
          </cell>
        </row>
        <row r="304">
          <cell r="A304">
            <v>1305</v>
          </cell>
          <cell r="B304" t="str">
            <v>VILLAR FOCCHIARDO</v>
          </cell>
          <cell r="C304">
            <v>7958.0645928706736</v>
          </cell>
          <cell r="D304">
            <v>7749.6931825891406</v>
          </cell>
          <cell r="E304">
            <v>7220.4071192509682</v>
          </cell>
          <cell r="F304">
            <v>7027.257778919593</v>
          </cell>
          <cell r="G304">
            <v>6675.499783485101</v>
          </cell>
          <cell r="H304">
            <v>6109.5952504823972</v>
          </cell>
          <cell r="I304">
            <v>5637.399672606055</v>
          </cell>
          <cell r="J304">
            <v>5261.5801105999763</v>
          </cell>
          <cell r="K304">
            <v>4754.1454434725129</v>
          </cell>
          <cell r="L304">
            <v>4411.6911952087603</v>
          </cell>
          <cell r="M304">
            <v>4220.9988470701837</v>
          </cell>
          <cell r="N304">
            <v>3904.5729945727958</v>
          </cell>
          <cell r="O304">
            <v>3363.3493092568974</v>
          </cell>
          <cell r="P304">
            <v>3158.6738393064079</v>
          </cell>
        </row>
        <row r="305">
          <cell r="A305">
            <v>1306</v>
          </cell>
          <cell r="B305" t="str">
            <v>VILLAR PELLICE</v>
          </cell>
          <cell r="C305">
            <v>4190.1713315148654</v>
          </cell>
          <cell r="D305">
            <v>4080.4572296148644</v>
          </cell>
          <cell r="E305">
            <v>3801.7714684114667</v>
          </cell>
          <cell r="F305">
            <v>3659.5654421893737</v>
          </cell>
          <cell r="G305">
            <v>3469.9490967839797</v>
          </cell>
          <cell r="H305">
            <v>3206.6916962496421</v>
          </cell>
          <cell r="I305">
            <v>2916.2874831607223</v>
          </cell>
          <cell r="J305">
            <v>2721.2458127261702</v>
          </cell>
          <cell r="K305">
            <v>2482.3811741705867</v>
          </cell>
          <cell r="L305">
            <v>2291.1119147580957</v>
          </cell>
          <cell r="M305">
            <v>2123.1530368306016</v>
          </cell>
          <cell r="N305">
            <v>1933.1703006023934</v>
          </cell>
          <cell r="O305">
            <v>1670.0417850163356</v>
          </cell>
          <cell r="P305">
            <v>1548.4207129229089</v>
          </cell>
        </row>
        <row r="306">
          <cell r="A306">
            <v>1307</v>
          </cell>
          <cell r="B306" t="str">
            <v>VILLAR PEROSA</v>
          </cell>
          <cell r="C306">
            <v>19952.049794136303</v>
          </cell>
          <cell r="D306">
            <v>19429.631723122398</v>
          </cell>
          <cell r="E306">
            <v>18102.632957552414</v>
          </cell>
          <cell r="F306">
            <v>17289.665821274593</v>
          </cell>
          <cell r="G306">
            <v>16456.638387359402</v>
          </cell>
          <cell r="H306">
            <v>15013.684381014291</v>
          </cell>
          <cell r="I306">
            <v>13660.495081538693</v>
          </cell>
          <cell r="J306">
            <v>12990.181228589794</v>
          </cell>
          <cell r="K306">
            <v>11432.044665084703</v>
          </cell>
          <cell r="L306">
            <v>10721.807431709149</v>
          </cell>
          <cell r="M306">
            <v>9939.212749047696</v>
          </cell>
          <cell r="N306">
            <v>9196.7377515697735</v>
          </cell>
          <cell r="O306">
            <v>8048.181883652027</v>
          </cell>
          <cell r="P306">
            <v>7513.6741746652306</v>
          </cell>
        </row>
        <row r="307">
          <cell r="A307">
            <v>1302</v>
          </cell>
          <cell r="B307" t="str">
            <v>VILLARBASSE</v>
          </cell>
          <cell r="C307">
            <v>18320.467542880924</v>
          </cell>
          <cell r="D307">
            <v>17840.770298107735</v>
          </cell>
          <cell r="E307">
            <v>16622.287081350085</v>
          </cell>
          <cell r="F307">
            <v>15979.499364506282</v>
          </cell>
          <cell r="G307">
            <v>15154.798638094235</v>
          </cell>
          <cell r="H307">
            <v>14035.763283710206</v>
          </cell>
          <cell r="I307">
            <v>12968.623720102651</v>
          </cell>
          <cell r="J307">
            <v>12074.408066060641</v>
          </cell>
          <cell r="K307">
            <v>11030.40324613108</v>
          </cell>
          <cell r="L307">
            <v>10492.37630939181</v>
          </cell>
          <cell r="M307">
            <v>10103.708873728487</v>
          </cell>
          <cell r="N307">
            <v>9398.8809702443596</v>
          </cell>
          <cell r="O307">
            <v>8360.4458989628638</v>
          </cell>
          <cell r="P307">
            <v>7724.5576488772931</v>
          </cell>
        </row>
        <row r="308">
          <cell r="A308">
            <v>1304</v>
          </cell>
          <cell r="B308" t="str">
            <v>VILLAREGGIA</v>
          </cell>
          <cell r="C308">
            <v>5459.0540382183417</v>
          </cell>
          <cell r="D308">
            <v>5316.1159185949209</v>
          </cell>
          <cell r="E308">
            <v>4953.0375359404952</v>
          </cell>
          <cell r="F308">
            <v>4867.4545734839585</v>
          </cell>
          <cell r="G308">
            <v>4983.8348684822922</v>
          </cell>
          <cell r="H308">
            <v>4476.2527003210253</v>
          </cell>
          <cell r="I308">
            <v>4032.3998801446864</v>
          </cell>
          <cell r="J308">
            <v>3780.0764348199377</v>
          </cell>
          <cell r="K308">
            <v>3665.1750895200016</v>
          </cell>
          <cell r="L308">
            <v>3471.66178423668</v>
          </cell>
          <cell r="M308">
            <v>3401.4332701699946</v>
          </cell>
          <cell r="N308">
            <v>3115.2672963066834</v>
          </cell>
          <cell r="O308">
            <v>2686.5572355798695</v>
          </cell>
          <cell r="P308">
            <v>2497.4416591975541</v>
          </cell>
        </row>
        <row r="309">
          <cell r="A309">
            <v>1308</v>
          </cell>
          <cell r="B309" t="str">
            <v>VILLASTELLONE</v>
          </cell>
          <cell r="C309">
            <v>18690.156413035322</v>
          </cell>
          <cell r="D309">
            <v>18200.779353485501</v>
          </cell>
          <cell r="E309">
            <v>16957.708353547598</v>
          </cell>
          <cell r="F309">
            <v>16353.439891999042</v>
          </cell>
          <cell r="G309">
            <v>16146.394178563261</v>
          </cell>
          <cell r="H309">
            <v>14995.22065802884</v>
          </cell>
          <cell r="I309">
            <v>13536.229553575376</v>
          </cell>
          <cell r="J309">
            <v>12946.341242133138</v>
          </cell>
          <cell r="K309">
            <v>11643.656763011993</v>
          </cell>
          <cell r="L309">
            <v>10981.467550009331</v>
          </cell>
          <cell r="M309">
            <v>10356.684957757365</v>
          </cell>
          <cell r="N309">
            <v>9596.4525426690216</v>
          </cell>
          <cell r="O309">
            <v>8354.6092390267058</v>
          </cell>
          <cell r="P309">
            <v>7745.3900807335194</v>
          </cell>
        </row>
        <row r="310">
          <cell r="A310">
            <v>1309</v>
          </cell>
          <cell r="B310" t="str">
            <v>VINOVO</v>
          </cell>
          <cell r="C310">
            <v>53565.733257467189</v>
          </cell>
          <cell r="D310">
            <v>52163.185282219281</v>
          </cell>
          <cell r="E310">
            <v>48600.560757775667</v>
          </cell>
          <cell r="F310">
            <v>46173.39489958495</v>
          </cell>
          <cell r="G310">
            <v>43712.479116914248</v>
          </cell>
          <cell r="H310">
            <v>39543.213899787152</v>
          </cell>
          <cell r="I310">
            <v>35841.413862286143</v>
          </cell>
          <cell r="J310">
            <v>33218.869199648558</v>
          </cell>
          <cell r="K310">
            <v>30054.639502949474</v>
          </cell>
          <cell r="L310">
            <v>28303.861151887108</v>
          </cell>
          <cell r="M310">
            <v>27267.187480893681</v>
          </cell>
          <cell r="N310">
            <v>25528.051224761388</v>
          </cell>
          <cell r="O310">
            <v>22329.97243046427</v>
          </cell>
          <cell r="P310">
            <v>20790.314908584885</v>
          </cell>
        </row>
        <row r="311">
          <cell r="A311">
            <v>1310</v>
          </cell>
          <cell r="B311" t="str">
            <v>VIRLE PIEMONTE</v>
          </cell>
          <cell r="C311">
            <v>4658.7490989037924</v>
          </cell>
          <cell r="D311">
            <v>4536.7659070664131</v>
          </cell>
          <cell r="E311">
            <v>4226.9153219319223</v>
          </cell>
          <cell r="F311">
            <v>4070.4373829538163</v>
          </cell>
          <cell r="G311">
            <v>4099.1377763644232</v>
          </cell>
          <cell r="H311">
            <v>3901.681579171624</v>
          </cell>
          <cell r="I311">
            <v>3521.6025281816223</v>
          </cell>
          <cell r="J311">
            <v>3193.5120789874795</v>
          </cell>
          <cell r="K311">
            <v>2907.7167668789243</v>
          </cell>
          <cell r="L311">
            <v>2679.2119672351896</v>
          </cell>
          <cell r="M311">
            <v>2519.6418969519664</v>
          </cell>
          <cell r="N311">
            <v>2304.7115974178159</v>
          </cell>
          <cell r="O311">
            <v>1966.7989133966703</v>
          </cell>
          <cell r="P311">
            <v>1846.7093864154565</v>
          </cell>
        </row>
        <row r="312">
          <cell r="A312">
            <v>1311</v>
          </cell>
          <cell r="B312" t="str">
            <v>VISCHE</v>
          </cell>
          <cell r="C312">
            <v>6719.7939603483755</v>
          </cell>
          <cell r="D312">
            <v>6543.8450310605285</v>
          </cell>
          <cell r="E312">
            <v>6096.9155986326086</v>
          </cell>
          <cell r="F312">
            <v>5849.8845729201967</v>
          </cell>
          <cell r="G312">
            <v>5562.6488159832752</v>
          </cell>
          <cell r="H312">
            <v>5091.5181180862473</v>
          </cell>
          <cell r="I312">
            <v>4736.7610091295082</v>
          </cell>
          <cell r="J312">
            <v>4460.1145334942203</v>
          </cell>
          <cell r="K312">
            <v>3982.04285085832</v>
          </cell>
          <cell r="L312">
            <v>3808.6563134589114</v>
          </cell>
          <cell r="M312">
            <v>3563.0815755812328</v>
          </cell>
          <cell r="N312">
            <v>3243.5164470571308</v>
          </cell>
          <cell r="O312">
            <v>2724.3351802477805</v>
          </cell>
          <cell r="P312">
            <v>2577.9630313865227</v>
          </cell>
        </row>
        <row r="313">
          <cell r="A313">
            <v>1312</v>
          </cell>
          <cell r="B313" t="str">
            <v>VISTRORIO</v>
          </cell>
          <cell r="C313">
            <v>2888.7350844531238</v>
          </cell>
          <cell r="D313">
            <v>2813.097371733817</v>
          </cell>
          <cell r="E313">
            <v>2620.9693482635375</v>
          </cell>
          <cell r="F313">
            <v>2358.2061295451399</v>
          </cell>
          <cell r="G313">
            <v>2242.2174635248371</v>
          </cell>
          <cell r="H313">
            <v>2099.1710913900047</v>
          </cell>
          <cell r="I313">
            <v>1841.5111130207908</v>
          </cell>
          <cell r="J313">
            <v>1747.4302142939218</v>
          </cell>
          <cell r="K313">
            <v>1579.5147106718025</v>
          </cell>
          <cell r="L313">
            <v>1480.8093043743593</v>
          </cell>
          <cell r="M313">
            <v>1374.2561013708898</v>
          </cell>
          <cell r="N313">
            <v>1312.4308014040141</v>
          </cell>
          <cell r="O313">
            <v>1119.621213923152</v>
          </cell>
          <cell r="P313">
            <v>1034.3747983957855</v>
          </cell>
        </row>
        <row r="314">
          <cell r="A314">
            <v>1313</v>
          </cell>
          <cell r="B314" t="str">
            <v>VIU'</v>
          </cell>
          <cell r="C314">
            <v>6622.387814017492</v>
          </cell>
          <cell r="D314">
            <v>6448.9893360164124</v>
          </cell>
          <cell r="E314">
            <v>6008.5383274734395</v>
          </cell>
          <cell r="F314">
            <v>5855.6254776934693</v>
          </cell>
          <cell r="G314">
            <v>5457.6829423361278</v>
          </cell>
          <cell r="H314">
            <v>5118.9063098893439</v>
          </cell>
          <cell r="I314">
            <v>4665.59196230816</v>
          </cell>
          <cell r="J314">
            <v>4228.9650415579126</v>
          </cell>
          <cell r="K314">
            <v>3962.4314789534374</v>
          </cell>
          <cell r="L314">
            <v>3759.9847111248637</v>
          </cell>
          <cell r="M314">
            <v>3598.1954268398804</v>
          </cell>
          <cell r="N314">
            <v>3278.0398526790559</v>
          </cell>
          <cell r="O314">
            <v>2777.2849013835021</v>
          </cell>
          <cell r="P314">
            <v>2644.8432449912211</v>
          </cell>
        </row>
        <row r="315">
          <cell r="A315">
            <v>1314</v>
          </cell>
          <cell r="B315" t="str">
            <v>VOLPIANO</v>
          </cell>
          <cell r="C315">
            <v>68628.547724614837</v>
          </cell>
          <cell r="D315">
            <v>66831.599847644538</v>
          </cell>
          <cell r="E315">
            <v>62267.15664240608</v>
          </cell>
          <cell r="F315">
            <v>61365.918531925548</v>
          </cell>
          <cell r="G315">
            <v>60928.474692278382</v>
          </cell>
          <cell r="H315">
            <v>56912.198756940008</v>
          </cell>
          <cell r="I315">
            <v>53320.667537911235</v>
          </cell>
          <cell r="J315">
            <v>50832.55272814104</v>
          </cell>
          <cell r="K315">
            <v>46738.165714581992</v>
          </cell>
          <cell r="L315">
            <v>44192.47658213527</v>
          </cell>
          <cell r="M315">
            <v>42104.047823870111</v>
          </cell>
          <cell r="N315">
            <v>39059.406648094329</v>
          </cell>
          <cell r="O315">
            <v>33860.314449354024</v>
          </cell>
          <cell r="P315">
            <v>31269.361319602311</v>
          </cell>
        </row>
        <row r="316">
          <cell r="A316">
            <v>1315</v>
          </cell>
          <cell r="B316" t="str">
            <v>VOLVERA</v>
          </cell>
          <cell r="C316">
            <v>37739.308027321662</v>
          </cell>
          <cell r="D316">
            <v>36751.154093041332</v>
          </cell>
          <cell r="E316">
            <v>34241.135539436909</v>
          </cell>
          <cell r="F316">
            <v>32402.871739049962</v>
          </cell>
          <cell r="G316">
            <v>30635.11337659663</v>
          </cell>
          <cell r="H316">
            <v>28429.260084597776</v>
          </cell>
          <cell r="I316">
            <v>26743.768505496813</v>
          </cell>
          <cell r="J316">
            <v>24987.101053186114</v>
          </cell>
          <cell r="K316">
            <v>23284.99767060313</v>
          </cell>
          <cell r="L316">
            <v>21855.133732221417</v>
          </cell>
          <cell r="M316">
            <v>20601.780021369294</v>
          </cell>
          <cell r="N316">
            <v>18979.958124390225</v>
          </cell>
          <cell r="O316">
            <v>16498.137046652533</v>
          </cell>
          <cell r="P316">
            <v>15333.861158947529</v>
          </cell>
        </row>
      </sheetData>
      <sheetData sheetId="5">
        <row r="2">
          <cell r="A2">
            <v>1001</v>
          </cell>
          <cell r="B2" t="str">
            <v>AGLIE'</v>
          </cell>
          <cell r="C2">
            <v>11568.16103940056</v>
          </cell>
          <cell r="D2">
            <v>12847.127117728816</v>
          </cell>
          <cell r="E2">
            <v>11718.49277466791</v>
          </cell>
          <cell r="F2">
            <v>11388.800650959984</v>
          </cell>
          <cell r="G2">
            <v>12907.84154101529</v>
          </cell>
          <cell r="H2">
            <v>13759.364385634557</v>
          </cell>
          <cell r="I2">
            <v>14286.600386584727</v>
          </cell>
          <cell r="J2">
            <v>14994.614245871357</v>
          </cell>
          <cell r="K2">
            <v>12664.059025446668</v>
          </cell>
          <cell r="L2">
            <v>12189.278858834856</v>
          </cell>
          <cell r="M2">
            <v>12984.225829528812</v>
          </cell>
          <cell r="N2">
            <v>12625.128655271008</v>
          </cell>
          <cell r="O2">
            <v>11208.453991136132</v>
          </cell>
          <cell r="P2">
            <v>11187.38320703864</v>
          </cell>
        </row>
        <row r="3">
          <cell r="A3">
            <v>1002</v>
          </cell>
          <cell r="B3" t="str">
            <v>AIRASCA</v>
          </cell>
          <cell r="C3">
            <v>11957.617602094044</v>
          </cell>
          <cell r="D3">
            <v>13279.641667856151</v>
          </cell>
          <cell r="E3">
            <v>12113.01044263833</v>
          </cell>
          <cell r="F3">
            <v>11470.170993812957</v>
          </cell>
          <cell r="G3">
            <v>12595.463225322768</v>
          </cell>
          <cell r="H3">
            <v>13417.309110344737</v>
          </cell>
          <cell r="I3">
            <v>13732.011208510135</v>
          </cell>
          <cell r="J3">
            <v>14277.110537616303</v>
          </cell>
          <cell r="K3">
            <v>12126.611234603462</v>
          </cell>
          <cell r="L3">
            <v>11753.802223478955</v>
          </cell>
          <cell r="M3">
            <v>12337.855079095943</v>
          </cell>
          <cell r="N3">
            <v>11840.990846217919</v>
          </cell>
          <cell r="O3">
            <v>10300.785839844813</v>
          </cell>
          <cell r="P3">
            <v>10120.273756634833</v>
          </cell>
        </row>
        <row r="4">
          <cell r="A4">
            <v>1003</v>
          </cell>
          <cell r="B4" t="str">
            <v>ALA DI STURA</v>
          </cell>
          <cell r="C4">
            <v>960.72803243002079</v>
          </cell>
          <cell r="D4">
            <v>1066.9453092981439</v>
          </cell>
          <cell r="E4">
            <v>973.21298243575427</v>
          </cell>
          <cell r="F4">
            <v>942.78445023736276</v>
          </cell>
          <cell r="G4">
            <v>990.11879885215558</v>
          </cell>
          <cell r="H4">
            <v>996.00891883040288</v>
          </cell>
          <cell r="I4">
            <v>1043.1637633003322</v>
          </cell>
          <cell r="J4">
            <v>1116.8714076554645</v>
          </cell>
          <cell r="K4">
            <v>979.11548064343242</v>
          </cell>
          <cell r="L4">
            <v>920.09946982860777</v>
          </cell>
          <cell r="M4">
            <v>958.72725237977079</v>
          </cell>
          <cell r="N4">
            <v>908.46593509201421</v>
          </cell>
          <cell r="O4">
            <v>786.38551842350648</v>
          </cell>
          <cell r="P4">
            <v>769.65113874926647</v>
          </cell>
        </row>
        <row r="5">
          <cell r="A5">
            <v>1004</v>
          </cell>
          <cell r="B5" t="str">
            <v>ALBIANO D'IVREA</v>
          </cell>
          <cell r="C5">
            <v>6364.8089517752514</v>
          </cell>
          <cell r="D5">
            <v>7068.4968341132371</v>
          </cell>
          <cell r="E5">
            <v>6447.5215602102999</v>
          </cell>
          <cell r="F5">
            <v>6381.8901892661142</v>
          </cell>
          <cell r="G5">
            <v>6986.3800590609844</v>
          </cell>
          <cell r="H5">
            <v>7343.6866212346113</v>
          </cell>
          <cell r="I5">
            <v>7527.3396458414745</v>
          </cell>
          <cell r="J5">
            <v>8023.1676804259023</v>
          </cell>
          <cell r="K5">
            <v>6924.2205733445271</v>
          </cell>
          <cell r="L5">
            <v>6705.0410035578998</v>
          </cell>
          <cell r="M5">
            <v>7142.5194985036578</v>
          </cell>
          <cell r="N5">
            <v>6933.5905017263449</v>
          </cell>
          <cell r="O5">
            <v>6171.4815915633026</v>
          </cell>
          <cell r="P5">
            <v>6171.9653928624575</v>
          </cell>
        </row>
        <row r="6">
          <cell r="A6">
            <v>1005</v>
          </cell>
          <cell r="B6" t="str">
            <v>ALICE SUPERIORE</v>
          </cell>
          <cell r="C6">
            <v>3173.6442068774222</v>
          </cell>
          <cell r="D6">
            <v>3524.5196201306194</v>
          </cell>
          <cell r="E6">
            <v>3214.8866687619061</v>
          </cell>
          <cell r="F6">
            <v>3146.6675502139415</v>
          </cell>
          <cell r="G6">
            <v>3498.8861354866672</v>
          </cell>
          <cell r="H6">
            <v>3675.5530250217594</v>
          </cell>
          <cell r="I6">
            <v>3934.2772451556912</v>
          </cell>
          <cell r="J6">
            <v>4275.6741037190959</v>
          </cell>
          <cell r="K6">
            <v>3567.0633422391593</v>
          </cell>
          <cell r="L6">
            <v>3612.947124065462</v>
          </cell>
          <cell r="M6">
            <v>3840.0605807935312</v>
          </cell>
          <cell r="N6">
            <v>3718.57019117048</v>
          </cell>
          <cell r="O6">
            <v>3360.9198819642406</v>
          </cell>
          <cell r="P6">
            <v>3321.4720833739111</v>
          </cell>
        </row>
        <row r="7">
          <cell r="A7">
            <v>1006</v>
          </cell>
          <cell r="B7" t="str">
            <v>ALMESE</v>
          </cell>
          <cell r="C7">
            <v>18409.831571152674</v>
          </cell>
          <cell r="D7">
            <v>20445.206943871457</v>
          </cell>
          <cell r="E7">
            <v>18649.072874644622</v>
          </cell>
          <cell r="F7">
            <v>18143.717155286842</v>
          </cell>
          <cell r="G7">
            <v>21246.088112475991</v>
          </cell>
          <cell r="H7">
            <v>22526.1993338229</v>
          </cell>
          <cell r="I7">
            <v>23570.103075981453</v>
          </cell>
          <cell r="J7">
            <v>24584.350113657347</v>
          </cell>
          <cell r="K7">
            <v>20684.419566890621</v>
          </cell>
          <cell r="L7">
            <v>20270.250614635763</v>
          </cell>
          <cell r="M7">
            <v>21793.602016005258</v>
          </cell>
          <cell r="N7">
            <v>20944.290842616781</v>
          </cell>
          <cell r="O7">
            <v>18318.636111040247</v>
          </cell>
          <cell r="P7">
            <v>18393.264440058392</v>
          </cell>
        </row>
        <row r="8">
          <cell r="A8">
            <v>1007</v>
          </cell>
          <cell r="B8" t="str">
            <v>ALPETTE</v>
          </cell>
          <cell r="C8">
            <v>1288.8653469799331</v>
          </cell>
          <cell r="D8">
            <v>1431.3612071867278</v>
          </cell>
          <cell r="E8">
            <v>1305.6145401730014</v>
          </cell>
          <cell r="F8">
            <v>1286.40482230931</v>
          </cell>
          <cell r="G8">
            <v>1406.7935064018873</v>
          </cell>
          <cell r="H8">
            <v>1564.4392050735566</v>
          </cell>
          <cell r="I8">
            <v>1519.541159365283</v>
          </cell>
          <cell r="J8">
            <v>1528.2427887942536</v>
          </cell>
          <cell r="K8">
            <v>1307.9358880345947</v>
          </cell>
          <cell r="L8">
            <v>1342.0506422511414</v>
          </cell>
          <cell r="M8">
            <v>1361.0033347841961</v>
          </cell>
          <cell r="N8">
            <v>1342.6051194612812</v>
          </cell>
          <cell r="O8">
            <v>1294.4461381592278</v>
          </cell>
          <cell r="P8">
            <v>1252.9529512433887</v>
          </cell>
        </row>
        <row r="9">
          <cell r="A9">
            <v>1008</v>
          </cell>
          <cell r="B9" t="str">
            <v>ALPIGNANO</v>
          </cell>
          <cell r="C9">
            <v>46110.565731868395</v>
          </cell>
          <cell r="D9">
            <v>51208.510791824177</v>
          </cell>
          <cell r="E9">
            <v>46709.786415002156</v>
          </cell>
          <cell r="F9">
            <v>45075.820613969117</v>
          </cell>
          <cell r="G9">
            <v>49980.863363923425</v>
          </cell>
          <cell r="H9">
            <v>51645.627931542134</v>
          </cell>
          <cell r="I9">
            <v>53620.660845347382</v>
          </cell>
          <cell r="J9">
            <v>55384.936619124048</v>
          </cell>
          <cell r="K9">
            <v>46182.680108505512</v>
          </cell>
          <cell r="L9">
            <v>44397.979614179807</v>
          </cell>
          <cell r="M9">
            <v>46294.089589811338</v>
          </cell>
          <cell r="N9">
            <v>43734.895347305479</v>
          </cell>
          <cell r="O9">
            <v>38026.544800301941</v>
          </cell>
          <cell r="P9">
            <v>36983.27871809504</v>
          </cell>
        </row>
        <row r="10">
          <cell r="A10">
            <v>1009</v>
          </cell>
          <cell r="B10" t="str">
            <v>ANDEZENO</v>
          </cell>
          <cell r="C10">
            <v>7779.2247361568288</v>
          </cell>
          <cell r="D10">
            <v>8639.2892286331735</v>
          </cell>
          <cell r="E10">
            <v>7880.3181035155649</v>
          </cell>
          <cell r="F10">
            <v>7807.8248424818476</v>
          </cell>
          <cell r="G10">
            <v>8980.2115870387534</v>
          </cell>
          <cell r="H10">
            <v>9350.2976501844823</v>
          </cell>
          <cell r="I10">
            <v>9680.7933911724413</v>
          </cell>
          <cell r="J10">
            <v>10161.419817474749</v>
          </cell>
          <cell r="K10">
            <v>8407.3185239595805</v>
          </cell>
          <cell r="L10">
            <v>8155.0013043811587</v>
          </cell>
          <cell r="M10">
            <v>8878.7540755475202</v>
          </cell>
          <cell r="N10">
            <v>8466.4848098247294</v>
          </cell>
          <cell r="O10">
            <v>7389.6336967481184</v>
          </cell>
          <cell r="P10">
            <v>7248.7625116312011</v>
          </cell>
        </row>
        <row r="11">
          <cell r="A11">
            <v>1010</v>
          </cell>
          <cell r="B11" t="str">
            <v>ANDRATE</v>
          </cell>
          <cell r="C11">
            <v>2513.5162927925908</v>
          </cell>
          <cell r="D11">
            <v>2791.4085234468848</v>
          </cell>
          <cell r="E11">
            <v>2546.180193704005</v>
          </cell>
          <cell r="F11">
            <v>2485.9843405149663</v>
          </cell>
          <cell r="G11">
            <v>2858.2001437627041</v>
          </cell>
          <cell r="H11">
            <v>3011.9385362775529</v>
          </cell>
          <cell r="I11">
            <v>3171.0031170282987</v>
          </cell>
          <cell r="J11">
            <v>3363.1003952715264</v>
          </cell>
          <cell r="K11">
            <v>2828.6423918453015</v>
          </cell>
          <cell r="L11">
            <v>2796.8310384510287</v>
          </cell>
          <cell r="M11">
            <v>3028.3469428627614</v>
          </cell>
          <cell r="N11">
            <v>2845.7231967266425</v>
          </cell>
          <cell r="O11">
            <v>2511.5863340236001</v>
          </cell>
          <cell r="P11">
            <v>2479.8626238132611</v>
          </cell>
        </row>
        <row r="12">
          <cell r="A12">
            <v>1011</v>
          </cell>
          <cell r="B12" t="str">
            <v>ANGROGNA</v>
          </cell>
          <cell r="C12">
            <v>3239.1483552173077</v>
          </cell>
          <cell r="D12">
            <v>3597.2658515839016</v>
          </cell>
          <cell r="E12">
            <v>3281.2420632292969</v>
          </cell>
          <cell r="F12">
            <v>3302.403836365706</v>
          </cell>
          <cell r="G12">
            <v>3563.9082724947921</v>
          </cell>
          <cell r="H12">
            <v>3789.000623128657</v>
          </cell>
          <cell r="I12">
            <v>4009.3674294416628</v>
          </cell>
          <cell r="J12">
            <v>4435.8815011074803</v>
          </cell>
          <cell r="K12">
            <v>3650.8641070061785</v>
          </cell>
          <cell r="L12">
            <v>3623.1157988125415</v>
          </cell>
          <cell r="M12">
            <v>3721.167444697197</v>
          </cell>
          <cell r="N12">
            <v>3509.1084679356263</v>
          </cell>
          <cell r="O12">
            <v>3018.6372345536988</v>
          </cell>
          <cell r="P12">
            <v>3005.8946695548111</v>
          </cell>
        </row>
        <row r="13">
          <cell r="A13">
            <v>1012</v>
          </cell>
          <cell r="B13" t="str">
            <v>ARIGNANO</v>
          </cell>
          <cell r="C13">
            <v>3841.9801573850259</v>
          </cell>
          <cell r="D13">
            <v>4266.7462267861765</v>
          </cell>
          <cell r="E13">
            <v>3891.9078461468989</v>
          </cell>
          <cell r="F13">
            <v>3880.6309098076613</v>
          </cell>
          <cell r="G13">
            <v>4554.4534306938003</v>
          </cell>
          <cell r="H13">
            <v>4861.97620619589</v>
          </cell>
          <cell r="I13">
            <v>5220.1786444850222</v>
          </cell>
          <cell r="J13">
            <v>5743.5280086823595</v>
          </cell>
          <cell r="K13">
            <v>4772.2377579348849</v>
          </cell>
          <cell r="L13">
            <v>4781.9544942877801</v>
          </cell>
          <cell r="M13">
            <v>5049.2770293969506</v>
          </cell>
          <cell r="N13">
            <v>4860.6742077135841</v>
          </cell>
          <cell r="O13">
            <v>4310.3539970089623</v>
          </cell>
          <cell r="P13">
            <v>4249.5861687161032</v>
          </cell>
        </row>
        <row r="14">
          <cell r="A14">
            <v>1013</v>
          </cell>
          <cell r="B14" t="str">
            <v>AVIGLIANA</v>
          </cell>
          <cell r="C14">
            <v>46124.559543185365</v>
          </cell>
          <cell r="D14">
            <v>51224.051747057973</v>
          </cell>
          <cell r="E14">
            <v>46723.962080109981</v>
          </cell>
          <cell r="F14">
            <v>46148.362474382688</v>
          </cell>
          <cell r="G14">
            <v>51187.629841768765</v>
          </cell>
          <cell r="H14">
            <v>54153.467294269016</v>
          </cell>
          <cell r="I14">
            <v>57796.072848550626</v>
          </cell>
          <cell r="J14">
            <v>60995.161725718463</v>
          </cell>
          <cell r="K14">
            <v>51217.071131560915</v>
          </cell>
          <cell r="L14">
            <v>49249.185979958093</v>
          </cell>
          <cell r="M14">
            <v>51823.102621968428</v>
          </cell>
          <cell r="N14">
            <v>49725.967560757155</v>
          </cell>
          <cell r="O14">
            <v>43412.304174695964</v>
          </cell>
          <cell r="P14">
            <v>42130.700855004092</v>
          </cell>
        </row>
        <row r="15">
          <cell r="A15">
            <v>1014</v>
          </cell>
          <cell r="B15" t="str">
            <v>AZEGLIO</v>
          </cell>
          <cell r="C15">
            <v>5997.9127866536992</v>
          </cell>
          <cell r="D15">
            <v>6661.0369399892143</v>
          </cell>
          <cell r="E15">
            <v>6075.857468969999</v>
          </cell>
          <cell r="F15">
            <v>6136.225017627281</v>
          </cell>
          <cell r="G15">
            <v>6849.0184648205068</v>
          </cell>
          <cell r="H15">
            <v>7198.1805252773738</v>
          </cell>
          <cell r="I15">
            <v>7553.0703400550501</v>
          </cell>
          <cell r="J15">
            <v>7906.0591444939773</v>
          </cell>
          <cell r="K15">
            <v>6693.4849859599344</v>
          </cell>
          <cell r="L15">
            <v>6491.3012068560156</v>
          </cell>
          <cell r="M15">
            <v>6957.0594194398454</v>
          </cell>
          <cell r="N15">
            <v>6599.6588667001342</v>
          </cell>
          <cell r="O15">
            <v>5845.2807077731668</v>
          </cell>
          <cell r="P15">
            <v>5764.3946233193874</v>
          </cell>
        </row>
        <row r="16">
          <cell r="A16">
            <v>1015</v>
          </cell>
          <cell r="B16" t="str">
            <v>BAIRO</v>
          </cell>
          <cell r="C16">
            <v>4254.3263764045687</v>
          </cell>
          <cell r="D16">
            <v>4724.6810942397005</v>
          </cell>
          <cell r="E16">
            <v>4309.6126284181983</v>
          </cell>
          <cell r="F16">
            <v>4198.5374016520809</v>
          </cell>
          <cell r="G16">
            <v>4843.4605301658121</v>
          </cell>
          <cell r="H16">
            <v>5072.9079438751423</v>
          </cell>
          <cell r="I16">
            <v>5341.7799492461763</v>
          </cell>
          <cell r="J16">
            <v>5916.5906940604127</v>
          </cell>
          <cell r="K16">
            <v>4837.6541946707921</v>
          </cell>
          <cell r="L16">
            <v>4713.1324612952149</v>
          </cell>
          <cell r="M16">
            <v>5053.6771055180707</v>
          </cell>
          <cell r="N16">
            <v>4711.9624473538779</v>
          </cell>
          <cell r="O16">
            <v>4060.7776618380067</v>
          </cell>
          <cell r="P16">
            <v>4045.4618985309653</v>
          </cell>
        </row>
        <row r="17">
          <cell r="A17">
            <v>1016</v>
          </cell>
          <cell r="B17" t="str">
            <v>BALANGERO</v>
          </cell>
          <cell r="C17">
            <v>10944.373209900506</v>
          </cell>
          <cell r="D17">
            <v>12154.37383457651</v>
          </cell>
          <cell r="E17">
            <v>11086.598634534039</v>
          </cell>
          <cell r="F17">
            <v>10647.203611886116</v>
          </cell>
          <cell r="G17">
            <v>11823.694458903276</v>
          </cell>
          <cell r="H17">
            <v>12335.89351282341</v>
          </cell>
          <cell r="I17">
            <v>12527.767686009553</v>
          </cell>
          <cell r="J17">
            <v>12967.239220969466</v>
          </cell>
          <cell r="K17">
            <v>10944.893828232991</v>
          </cell>
          <cell r="L17">
            <v>10757.739297278975</v>
          </cell>
          <cell r="M17">
            <v>11440.326464666889</v>
          </cell>
          <cell r="N17">
            <v>11013.228182225701</v>
          </cell>
          <cell r="O17">
            <v>9665.8330920534372</v>
          </cell>
          <cell r="P17">
            <v>9525.868468740111</v>
          </cell>
        </row>
        <row r="18">
          <cell r="A18">
            <v>1017</v>
          </cell>
          <cell r="B18" t="str">
            <v>BALDISSERO CANAVESE</v>
          </cell>
          <cell r="C18">
            <v>3066.2947456535526</v>
          </cell>
          <cell r="D18">
            <v>3405.301693472657</v>
          </cell>
          <cell r="E18">
            <v>3106.1421689721974</v>
          </cell>
          <cell r="F18">
            <v>2997.0322989240685</v>
          </cell>
          <cell r="G18">
            <v>4271.9308968504292</v>
          </cell>
          <cell r="H18">
            <v>4187.8995829874912</v>
          </cell>
          <cell r="I18">
            <v>4398.8813108964105</v>
          </cell>
          <cell r="J18">
            <v>4377.218852933278</v>
          </cell>
          <cell r="K18">
            <v>3754.8390879272811</v>
          </cell>
          <cell r="L18">
            <v>3693.8074074328874</v>
          </cell>
          <cell r="M18">
            <v>3826.775969511034</v>
          </cell>
          <cell r="N18">
            <v>3587.4537678910337</v>
          </cell>
          <cell r="O18">
            <v>3053.9414730396143</v>
          </cell>
          <cell r="P18">
            <v>3229.1772988138214</v>
          </cell>
        </row>
        <row r="19">
          <cell r="A19">
            <v>1018</v>
          </cell>
          <cell r="B19" t="str">
            <v>BALDISSERO TORINESE</v>
          </cell>
          <cell r="C19">
            <v>12116.929385121693</v>
          </cell>
          <cell r="D19">
            <v>13456.5668265687</v>
          </cell>
          <cell r="E19">
            <v>12274.39253024676</v>
          </cell>
          <cell r="F19">
            <v>12092.985133144844</v>
          </cell>
          <cell r="G19">
            <v>13554.896392953149</v>
          </cell>
          <cell r="H19">
            <v>14279.19353308222</v>
          </cell>
          <cell r="I19">
            <v>14923.866017631808</v>
          </cell>
          <cell r="J19">
            <v>15491.378973575942</v>
          </cell>
          <cell r="K19">
            <v>13054.817088081971</v>
          </cell>
          <cell r="L19">
            <v>12657.648661651629</v>
          </cell>
          <cell r="M19">
            <v>13470.256189166596</v>
          </cell>
          <cell r="N19">
            <v>13016.862947287225</v>
          </cell>
          <cell r="O19">
            <v>11519.747516581676</v>
          </cell>
          <cell r="P19">
            <v>11311.794469943814</v>
          </cell>
        </row>
        <row r="20">
          <cell r="A20">
            <v>1019</v>
          </cell>
          <cell r="B20" t="str">
            <v>BALME</v>
          </cell>
          <cell r="C20">
            <v>144.10634910153843</v>
          </cell>
          <cell r="D20">
            <v>160.03862490102435</v>
          </cell>
          <cell r="E20">
            <v>145.97905449089902</v>
          </cell>
          <cell r="F20">
            <v>138.78296661164924</v>
          </cell>
          <cell r="G20">
            <v>148.66093951092779</v>
          </cell>
          <cell r="H20">
            <v>151.95156211526941</v>
          </cell>
          <cell r="I20">
            <v>168.7950769393031</v>
          </cell>
          <cell r="J20">
            <v>175.82294289659521</v>
          </cell>
          <cell r="K20">
            <v>131.81353481618032</v>
          </cell>
          <cell r="L20">
            <v>131.97753259876711</v>
          </cell>
          <cell r="M20">
            <v>144.90227655961499</v>
          </cell>
          <cell r="N20">
            <v>150.64374775351973</v>
          </cell>
          <cell r="O20">
            <v>139.08106824613026</v>
          </cell>
          <cell r="P20">
            <v>141.75372548923829</v>
          </cell>
        </row>
        <row r="21">
          <cell r="A21">
            <v>1020</v>
          </cell>
          <cell r="B21" t="str">
            <v>BANCHETTE</v>
          </cell>
          <cell r="C21">
            <v>11529.048146787418</v>
          </cell>
          <cell r="D21">
            <v>12803.689936863882</v>
          </cell>
          <cell r="E21">
            <v>11678.871598240439</v>
          </cell>
          <cell r="F21">
            <v>11392.312471893989</v>
          </cell>
          <cell r="G21">
            <v>12611.021677229734</v>
          </cell>
          <cell r="H21">
            <v>13238.987110752954</v>
          </cell>
          <cell r="I21">
            <v>13454.995623493855</v>
          </cell>
          <cell r="J21">
            <v>13653.316659387747</v>
          </cell>
          <cell r="K21">
            <v>11331.00158951664</v>
          </cell>
          <cell r="L21">
            <v>10917.058690588996</v>
          </cell>
          <cell r="M21">
            <v>11465.917603642269</v>
          </cell>
          <cell r="N21">
            <v>10949.051794604502</v>
          </cell>
          <cell r="O21">
            <v>9705.2691000324648</v>
          </cell>
          <cell r="P21">
            <v>9630.4395680266389</v>
          </cell>
        </row>
        <row r="22">
          <cell r="A22">
            <v>1021</v>
          </cell>
          <cell r="B22" t="str">
            <v>BARBANIA</v>
          </cell>
          <cell r="C22">
            <v>6241.2373848242614</v>
          </cell>
          <cell r="D22">
            <v>6931.2632994702444</v>
          </cell>
          <cell r="E22">
            <v>6322.3441435459317</v>
          </cell>
          <cell r="F22">
            <v>6116.1361866184789</v>
          </cell>
          <cell r="G22">
            <v>6842.9423778692008</v>
          </cell>
          <cell r="H22">
            <v>7103.6243710991821</v>
          </cell>
          <cell r="I22">
            <v>7242.8046523768926</v>
          </cell>
          <cell r="J22">
            <v>7715.1356901906138</v>
          </cell>
          <cell r="K22">
            <v>6613.1906260391779</v>
          </cell>
          <cell r="L22">
            <v>6530.680146017392</v>
          </cell>
          <cell r="M22">
            <v>6969.7974780628338</v>
          </cell>
          <cell r="N22">
            <v>6572.7122055997179</v>
          </cell>
          <cell r="O22">
            <v>5841.4993128910492</v>
          </cell>
          <cell r="P22">
            <v>5790.954935761225</v>
          </cell>
        </row>
        <row r="23">
          <cell r="A23">
            <v>1022</v>
          </cell>
          <cell r="B23" t="str">
            <v>BARDONECCHIA</v>
          </cell>
          <cell r="C23">
            <v>14850.322037410393</v>
          </cell>
          <cell r="D23">
            <v>16492.161053431097</v>
          </cell>
          <cell r="E23">
            <v>15043.306442931647</v>
          </cell>
          <cell r="F23">
            <v>14512.094520930459</v>
          </cell>
          <cell r="G23">
            <v>16238.392420445978</v>
          </cell>
          <cell r="H23">
            <v>17177.502467907758</v>
          </cell>
          <cell r="I23">
            <v>17781.802465007473</v>
          </cell>
          <cell r="J23">
            <v>18641.090255739666</v>
          </cell>
          <cell r="K23">
            <v>15433.49690427377</v>
          </cell>
          <cell r="L23">
            <v>15042.351035629046</v>
          </cell>
          <cell r="M23">
            <v>16026.623974276514</v>
          </cell>
          <cell r="N23">
            <v>15216.942577181082</v>
          </cell>
          <cell r="O23">
            <v>13309.916404385498</v>
          </cell>
          <cell r="P23">
            <v>13082.877936879584</v>
          </cell>
        </row>
        <row r="24">
          <cell r="A24">
            <v>1023</v>
          </cell>
          <cell r="B24" t="str">
            <v>BARONE CANAVESE</v>
          </cell>
          <cell r="C24">
            <v>2470.5419088481162</v>
          </cell>
          <cell r="D24">
            <v>2743.6829280423663</v>
          </cell>
          <cell r="E24">
            <v>2502.647344702862</v>
          </cell>
          <cell r="F24">
            <v>2475.9920310046173</v>
          </cell>
          <cell r="G24">
            <v>2773.7640166913989</v>
          </cell>
          <cell r="H24">
            <v>2885.7805287788537</v>
          </cell>
          <cell r="I24">
            <v>2993.8466399306521</v>
          </cell>
          <cell r="J24">
            <v>3084.1363301255769</v>
          </cell>
          <cell r="K24">
            <v>2626.9776260181839</v>
          </cell>
          <cell r="L24">
            <v>2471.5702998993738</v>
          </cell>
          <cell r="M24">
            <v>2608.4574477965689</v>
          </cell>
          <cell r="N24">
            <v>2475.1424219634382</v>
          </cell>
          <cell r="O24">
            <v>2161.6920626983929</v>
          </cell>
          <cell r="P24">
            <v>2141.1829910084375</v>
          </cell>
        </row>
        <row r="25">
          <cell r="A25">
            <v>1024</v>
          </cell>
          <cell r="B25" t="str">
            <v>BEINASCO</v>
          </cell>
          <cell r="C25">
            <v>65397.99228643762</v>
          </cell>
          <cell r="D25">
            <v>72628.33887655224</v>
          </cell>
          <cell r="E25">
            <v>66247.85888407017</v>
          </cell>
          <cell r="F25">
            <v>64918.998499942296</v>
          </cell>
          <cell r="G25">
            <v>71840.248338309379</v>
          </cell>
          <cell r="H25">
            <v>74070.312987830737</v>
          </cell>
          <cell r="I25">
            <v>75377.469409176148</v>
          </cell>
          <cell r="J25">
            <v>76887.682024035472</v>
          </cell>
          <cell r="K25">
            <v>63730.259560233804</v>
          </cell>
          <cell r="L25">
            <v>60716.472732472052</v>
          </cell>
          <cell r="M25">
            <v>63599.112552298138</v>
          </cell>
          <cell r="N25">
            <v>59738.790803927208</v>
          </cell>
          <cell r="O25">
            <v>51887.278607607092</v>
          </cell>
          <cell r="P25">
            <v>50517.747596741603</v>
          </cell>
        </row>
        <row r="26">
          <cell r="A26">
            <v>1025</v>
          </cell>
          <cell r="B26" t="str">
            <v>BIBIANA</v>
          </cell>
          <cell r="C26">
            <v>15302.504683065916</v>
          </cell>
          <cell r="D26">
            <v>16994.336629080626</v>
          </cell>
          <cell r="E26">
            <v>15501.365338195699</v>
          </cell>
          <cell r="F26">
            <v>15340.041027669275</v>
          </cell>
          <cell r="G26">
            <v>17221.797479780736</v>
          </cell>
          <cell r="H26">
            <v>18047.612380108938</v>
          </cell>
          <cell r="I26">
            <v>19016.400363566085</v>
          </cell>
          <cell r="J26">
            <v>20381.03394276174</v>
          </cell>
          <cell r="K26">
            <v>16956.218410520309</v>
          </cell>
          <cell r="L26">
            <v>16911.204396700741</v>
          </cell>
          <cell r="M26">
            <v>17933.299322094277</v>
          </cell>
          <cell r="N26">
            <v>16796.549321970218</v>
          </cell>
          <cell r="O26">
            <v>14964.947958816783</v>
          </cell>
          <cell r="P26">
            <v>14869.829569034611</v>
          </cell>
        </row>
        <row r="27">
          <cell r="A27">
            <v>1026</v>
          </cell>
          <cell r="B27" t="str">
            <v>BOBBIO PELLICE</v>
          </cell>
          <cell r="C27">
            <v>852.84283133591248</v>
          </cell>
          <cell r="D27">
            <v>947.13241182402953</v>
          </cell>
          <cell r="E27">
            <v>863.92578067491047</v>
          </cell>
          <cell r="F27">
            <v>840.30537541588876</v>
          </cell>
          <cell r="G27">
            <v>906.55586794455155</v>
          </cell>
          <cell r="H27">
            <v>922.009939709381</v>
          </cell>
          <cell r="I27">
            <v>921.78999291734908</v>
          </cell>
          <cell r="J27">
            <v>963.79471428171667</v>
          </cell>
          <cell r="K27">
            <v>811.35295877161525</v>
          </cell>
          <cell r="L27">
            <v>792.61768003115844</v>
          </cell>
          <cell r="M27">
            <v>824.7583295424389</v>
          </cell>
          <cell r="N27">
            <v>776.57612679234592</v>
          </cell>
          <cell r="O27">
            <v>667.84604947029493</v>
          </cell>
          <cell r="P27">
            <v>679.88260510537407</v>
          </cell>
        </row>
        <row r="28">
          <cell r="A28">
            <v>1027</v>
          </cell>
          <cell r="B28" t="str">
            <v>BOLLENGO</v>
          </cell>
          <cell r="C28">
            <v>10434.072328938086</v>
          </cell>
          <cell r="D28">
            <v>11587.654520790667</v>
          </cell>
          <cell r="E28">
            <v>10569.666239998955</v>
          </cell>
          <cell r="F28">
            <v>10504.331681089301</v>
          </cell>
          <cell r="G28">
            <v>12205.975994639881</v>
          </cell>
          <cell r="H28">
            <v>12407.345296948071</v>
          </cell>
          <cell r="I28">
            <v>12724.031157899743</v>
          </cell>
          <cell r="J28">
            <v>14367.107334781895</v>
          </cell>
          <cell r="K28">
            <v>12266.097376230318</v>
          </cell>
          <cell r="L28">
            <v>12063.033113868836</v>
          </cell>
          <cell r="M28">
            <v>12904.624448278328</v>
          </cell>
          <cell r="N28">
            <v>12614.841112894317</v>
          </cell>
          <cell r="O28">
            <v>10830.629658006816</v>
          </cell>
          <cell r="P28">
            <v>10359.150777709296</v>
          </cell>
        </row>
        <row r="29">
          <cell r="A29">
            <v>1028</v>
          </cell>
          <cell r="B29" t="str">
            <v>BORGARO TORINESE</v>
          </cell>
          <cell r="C29">
            <v>42683.250220629001</v>
          </cell>
          <cell r="D29">
            <v>47402.274182955371</v>
          </cell>
          <cell r="E29">
            <v>43237.931906911101</v>
          </cell>
          <cell r="F29">
            <v>44112.918343787715</v>
          </cell>
          <cell r="G29">
            <v>49278.068372202171</v>
          </cell>
          <cell r="H29">
            <v>55904.413693856826</v>
          </cell>
          <cell r="I29">
            <v>59098.034987905659</v>
          </cell>
          <cell r="J29">
            <v>59462.02963609669</v>
          </cell>
          <cell r="K29">
            <v>47735.392016133912</v>
          </cell>
          <cell r="L29">
            <v>44290.328191751687</v>
          </cell>
          <cell r="M29">
            <v>46200.740914975519</v>
          </cell>
          <cell r="N29">
            <v>41913.158460042163</v>
          </cell>
          <cell r="O29">
            <v>39159.740926562939</v>
          </cell>
          <cell r="P29">
            <v>39474.239347360264</v>
          </cell>
        </row>
        <row r="30">
          <cell r="A30">
            <v>1029</v>
          </cell>
          <cell r="B30" t="str">
            <v>BORGIALLO</v>
          </cell>
          <cell r="C30">
            <v>2738.3838940493206</v>
          </cell>
          <cell r="D30">
            <v>3041.1372960810581</v>
          </cell>
          <cell r="E30">
            <v>2773.9700171347863</v>
          </cell>
          <cell r="F30">
            <v>2673.8419183010328</v>
          </cell>
          <cell r="G30">
            <v>2754.9884258968814</v>
          </cell>
          <cell r="H30">
            <v>2831.5418776314191</v>
          </cell>
          <cell r="I30">
            <v>2871.1328453284741</v>
          </cell>
          <cell r="J30">
            <v>3176.7073051492266</v>
          </cell>
          <cell r="K30">
            <v>2812.4039596339126</v>
          </cell>
          <cell r="L30">
            <v>2727.2852485826138</v>
          </cell>
          <cell r="M30">
            <v>2958.6287158264545</v>
          </cell>
          <cell r="N30">
            <v>2811.4590518520145</v>
          </cell>
          <cell r="O30">
            <v>2431.9308079947778</v>
          </cell>
          <cell r="P30">
            <v>2384.0029779856327</v>
          </cell>
        </row>
        <row r="31">
          <cell r="A31">
            <v>1030</v>
          </cell>
          <cell r="B31" t="str">
            <v>BORGOFRANCO D'IVREA</v>
          </cell>
          <cell r="C31">
            <v>17063.648366821439</v>
          </cell>
          <cell r="D31">
            <v>18950.190865612312</v>
          </cell>
          <cell r="E31">
            <v>17285.395614308673</v>
          </cell>
          <cell r="F31">
            <v>16710.841134148144</v>
          </cell>
          <cell r="G31">
            <v>18575.373292970558</v>
          </cell>
          <cell r="H31">
            <v>19327.810093772307</v>
          </cell>
          <cell r="I31">
            <v>20011.2314615252</v>
          </cell>
          <cell r="J31">
            <v>21220.568409666095</v>
          </cell>
          <cell r="K31">
            <v>18029.102305414963</v>
          </cell>
          <cell r="L31">
            <v>17509.988142902435</v>
          </cell>
          <cell r="M31">
            <v>18541.302047199271</v>
          </cell>
          <cell r="N31">
            <v>17628.310709423371</v>
          </cell>
          <cell r="O31">
            <v>15118.99048872914</v>
          </cell>
          <cell r="P31">
            <v>15142.884363399609</v>
          </cell>
        </row>
        <row r="32">
          <cell r="A32">
            <v>1031</v>
          </cell>
          <cell r="B32" t="str">
            <v>BORGOMASINO</v>
          </cell>
          <cell r="C32">
            <v>2834.1933455018379</v>
          </cell>
          <cell r="D32">
            <v>3147.5393592696719</v>
          </cell>
          <cell r="E32">
            <v>2871.0245412520781</v>
          </cell>
          <cell r="F32">
            <v>2909.1212847164843</v>
          </cell>
          <cell r="G32">
            <v>3129.7625660002395</v>
          </cell>
          <cell r="H32">
            <v>3251.3971593406368</v>
          </cell>
          <cell r="I32">
            <v>3416.0538960923145</v>
          </cell>
          <cell r="J32">
            <v>3653.0056058741043</v>
          </cell>
          <cell r="K32">
            <v>3209.2741582120398</v>
          </cell>
          <cell r="L32">
            <v>3156.5443354639556</v>
          </cell>
          <cell r="M32">
            <v>3260.5925173994347</v>
          </cell>
          <cell r="N32">
            <v>3074.0544736663974</v>
          </cell>
          <cell r="O32">
            <v>2591.6481981964916</v>
          </cell>
          <cell r="P32">
            <v>2492.4379388517145</v>
          </cell>
        </row>
        <row r="33">
          <cell r="A33">
            <v>1032</v>
          </cell>
          <cell r="B33" t="str">
            <v>BORGONE SUSA</v>
          </cell>
          <cell r="C33">
            <v>13184.84063879813</v>
          </cell>
          <cell r="D33">
            <v>14642.545443196364</v>
          </cell>
          <cell r="E33">
            <v>13356.181612156217</v>
          </cell>
          <cell r="F33">
            <v>12809.377166079097</v>
          </cell>
          <cell r="G33">
            <v>14337.286850449493</v>
          </cell>
          <cell r="H33">
            <v>15216.331507700836</v>
          </cell>
          <cell r="I33">
            <v>15973.378123318202</v>
          </cell>
          <cell r="J33">
            <v>16292.2482377465</v>
          </cell>
          <cell r="K33">
            <v>13614.222889499113</v>
          </cell>
          <cell r="L33">
            <v>13407.404336481764</v>
          </cell>
          <cell r="M33">
            <v>13986.790740642378</v>
          </cell>
          <cell r="N33">
            <v>13386.311796494179</v>
          </cell>
          <cell r="O33">
            <v>11927.615993021011</v>
          </cell>
          <cell r="P33">
            <v>11710.716538937486</v>
          </cell>
        </row>
        <row r="34">
          <cell r="A34">
            <v>1033</v>
          </cell>
          <cell r="B34" t="str">
            <v>BOSCONERO</v>
          </cell>
          <cell r="C34">
            <v>11526.508344396563</v>
          </cell>
          <cell r="D34">
            <v>12800.869336073654</v>
          </cell>
          <cell r="E34">
            <v>11676.298790352916</v>
          </cell>
          <cell r="F34">
            <v>11444.146155527309</v>
          </cell>
          <cell r="G34">
            <v>12653.0277576769</v>
          </cell>
          <cell r="H34">
            <v>13216.867443682644</v>
          </cell>
          <cell r="I34">
            <v>13511.783266753826</v>
          </cell>
          <cell r="J34">
            <v>14209.065353215654</v>
          </cell>
          <cell r="K34">
            <v>11984.619386062248</v>
          </cell>
          <cell r="L34">
            <v>11690.87576128659</v>
          </cell>
          <cell r="M34">
            <v>12482.339345758501</v>
          </cell>
          <cell r="N34">
            <v>11822.740021078669</v>
          </cell>
          <cell r="O34">
            <v>10389.834581391746</v>
          </cell>
          <cell r="P34">
            <v>10136.807824426563</v>
          </cell>
        </row>
        <row r="35">
          <cell r="A35">
            <v>1034</v>
          </cell>
          <cell r="B35" t="str">
            <v>BRANDIZZO</v>
          </cell>
          <cell r="C35">
            <v>29156.53383005322</v>
          </cell>
          <cell r="D35">
            <v>32380.05549466869</v>
          </cell>
          <cell r="E35">
            <v>29535.431764662208</v>
          </cell>
          <cell r="F35">
            <v>28726.302838512314</v>
          </cell>
          <cell r="G35">
            <v>32506.272574942046</v>
          </cell>
          <cell r="H35">
            <v>34265.04379705785</v>
          </cell>
          <cell r="I35">
            <v>35936.534715557078</v>
          </cell>
          <cell r="J35">
            <v>37842.669028821067</v>
          </cell>
          <cell r="K35">
            <v>32207.668616767463</v>
          </cell>
          <cell r="L35">
            <v>31214.696361400671</v>
          </cell>
          <cell r="M35">
            <v>33629.30771772431</v>
          </cell>
          <cell r="N35">
            <v>32245.398034449074</v>
          </cell>
          <cell r="O35">
            <v>28263.787450328928</v>
          </cell>
          <cell r="P35">
            <v>27729.273015903065</v>
          </cell>
        </row>
        <row r="36">
          <cell r="A36">
            <v>1035</v>
          </cell>
          <cell r="B36" t="str">
            <v>BRICHERASIO</v>
          </cell>
          <cell r="C36">
            <v>20837.908001474188</v>
          </cell>
          <cell r="D36">
            <v>23141.729446078789</v>
          </cell>
          <cell r="E36">
            <v>21108.702889143329</v>
          </cell>
          <cell r="F36">
            <v>20716.000403583887</v>
          </cell>
          <cell r="G36">
            <v>23430.163845575709</v>
          </cell>
          <cell r="H36">
            <v>24721.958578174181</v>
          </cell>
          <cell r="I36">
            <v>25449.689663885383</v>
          </cell>
          <cell r="J36">
            <v>26735.728523269132</v>
          </cell>
          <cell r="K36">
            <v>22966.365374922108</v>
          </cell>
          <cell r="L36">
            <v>22538.5893723708</v>
          </cell>
          <cell r="M36">
            <v>23911.192424333491</v>
          </cell>
          <cell r="N36">
            <v>22798.081925994898</v>
          </cell>
          <cell r="O36">
            <v>20084.476303156556</v>
          </cell>
          <cell r="P36">
            <v>19733.118519868669</v>
          </cell>
        </row>
        <row r="37">
          <cell r="A37">
            <v>1036</v>
          </cell>
          <cell r="B37" t="str">
            <v>BROSSO</v>
          </cell>
          <cell r="C37">
            <v>1717.1238432301161</v>
          </cell>
          <cell r="D37">
            <v>1906.96759975287</v>
          </cell>
          <cell r="E37">
            <v>1739.4383845078971</v>
          </cell>
          <cell r="F37">
            <v>1657.0635866839602</v>
          </cell>
          <cell r="G37">
            <v>1734.870648114301</v>
          </cell>
          <cell r="H37">
            <v>1810.8622720570938</v>
          </cell>
          <cell r="I37">
            <v>1940.8451238626706</v>
          </cell>
          <cell r="J37">
            <v>2061.7908130351152</v>
          </cell>
          <cell r="K37">
            <v>1749.474949025235</v>
          </cell>
          <cell r="L37">
            <v>1724.8988174274139</v>
          </cell>
          <cell r="M37">
            <v>1817.452313349381</v>
          </cell>
          <cell r="N37">
            <v>1696.175091006025</v>
          </cell>
          <cell r="O37">
            <v>1498.9946177892261</v>
          </cell>
          <cell r="P37">
            <v>1461.0220879915457</v>
          </cell>
        </row>
        <row r="38">
          <cell r="A38">
            <v>1037</v>
          </cell>
          <cell r="B38" t="str">
            <v>BROZOLO</v>
          </cell>
          <cell r="C38">
            <v>1894.2367777828372</v>
          </cell>
          <cell r="D38">
            <v>2103.6619902132829</v>
          </cell>
          <cell r="E38">
            <v>1918.8529549644509</v>
          </cell>
          <cell r="F38">
            <v>1952.18504752741</v>
          </cell>
          <cell r="G38">
            <v>2168.8081199776902</v>
          </cell>
          <cell r="H38">
            <v>2227.1182026114598</v>
          </cell>
          <cell r="I38">
            <v>2338.2478774519668</v>
          </cell>
          <cell r="J38">
            <v>2496.9815985823002</v>
          </cell>
          <cell r="K38">
            <v>2040.840727347914</v>
          </cell>
          <cell r="L38">
            <v>1941.1863501458117</v>
          </cell>
          <cell r="M38">
            <v>2115.7081295097423</v>
          </cell>
          <cell r="N38">
            <v>1989.442804175294</v>
          </cell>
          <cell r="O38">
            <v>1762.8154076583237</v>
          </cell>
          <cell r="P38">
            <v>1756.0799931235715</v>
          </cell>
        </row>
        <row r="39">
          <cell r="A39">
            <v>1038</v>
          </cell>
          <cell r="B39" t="str">
            <v>BRUINO</v>
          </cell>
          <cell r="C39">
            <v>28990.630028221451</v>
          </cell>
          <cell r="D39">
            <v>32195.80950914101</v>
          </cell>
          <cell r="E39">
            <v>29367.371992980792</v>
          </cell>
          <cell r="F39">
            <v>28844.598484272028</v>
          </cell>
          <cell r="G39">
            <v>33118.771799721217</v>
          </cell>
          <cell r="H39">
            <v>34741.570517354281</v>
          </cell>
          <cell r="I39">
            <v>36454.9141493352</v>
          </cell>
          <cell r="J39">
            <v>37986.010631228062</v>
          </cell>
          <cell r="K39">
            <v>31658.074802963452</v>
          </cell>
          <cell r="L39">
            <v>30746.185964469805</v>
          </cell>
          <cell r="M39">
            <v>31918.999828710061</v>
          </cell>
          <cell r="N39">
            <v>30471.639163806671</v>
          </cell>
          <cell r="O39">
            <v>26160.766516041782</v>
          </cell>
          <cell r="P39">
            <v>25772.505253906311</v>
          </cell>
        </row>
        <row r="40">
          <cell r="A40">
            <v>1039</v>
          </cell>
          <cell r="B40" t="str">
            <v>BRUSASCO</v>
          </cell>
          <cell r="C40">
            <v>4946.7706577689605</v>
          </cell>
          <cell r="D40">
            <v>5493.6814283752365</v>
          </cell>
          <cell r="E40">
            <v>5011.0554316772041</v>
          </cell>
          <cell r="F40">
            <v>4833.1309427410424</v>
          </cell>
          <cell r="G40">
            <v>5415.9812959049978</v>
          </cell>
          <cell r="H40">
            <v>5590.8442157230702</v>
          </cell>
          <cell r="I40">
            <v>5735.2809835575572</v>
          </cell>
          <cell r="J40">
            <v>5954.5562296139597</v>
          </cell>
          <cell r="K40">
            <v>5018.9958025818669</v>
          </cell>
          <cell r="L40">
            <v>4812.6422386260765</v>
          </cell>
          <cell r="M40">
            <v>5188.3262541081658</v>
          </cell>
          <cell r="N40">
            <v>4947.0030288144799</v>
          </cell>
          <cell r="O40">
            <v>4295.4455578445222</v>
          </cell>
          <cell r="P40">
            <v>4203.5213416679062</v>
          </cell>
        </row>
        <row r="41">
          <cell r="A41">
            <v>1040</v>
          </cell>
          <cell r="B41" t="str">
            <v>BRUZOLO</v>
          </cell>
          <cell r="C41">
            <v>5125.3709651095332</v>
          </cell>
          <cell r="D41">
            <v>5692.0276342980987</v>
          </cell>
          <cell r="E41">
            <v>5191.976703778756</v>
          </cell>
          <cell r="F41">
            <v>5061.6550093651185</v>
          </cell>
          <cell r="G41">
            <v>5974.4409508755771</v>
          </cell>
          <cell r="H41">
            <v>6275.8816795340799</v>
          </cell>
          <cell r="I41">
            <v>6473.2682947710127</v>
          </cell>
          <cell r="J41">
            <v>7140.2631252384963</v>
          </cell>
          <cell r="K41">
            <v>5928.4539640608155</v>
          </cell>
          <cell r="L41">
            <v>5711.4638924840347</v>
          </cell>
          <cell r="M41">
            <v>5985.317110998285</v>
          </cell>
          <cell r="N41">
            <v>5675.1421332102818</v>
          </cell>
          <cell r="O41">
            <v>5036.8613761436673</v>
          </cell>
          <cell r="P41">
            <v>5036.7304876901426</v>
          </cell>
        </row>
        <row r="42">
          <cell r="A42">
            <v>1041</v>
          </cell>
          <cell r="B42" t="str">
            <v>BURIASCO</v>
          </cell>
          <cell r="C42">
            <v>5437.9418043371461</v>
          </cell>
          <cell r="D42">
            <v>6039.1560405482596</v>
          </cell>
          <cell r="E42">
            <v>5508.6094951606501</v>
          </cell>
          <cell r="F42">
            <v>5312.2708101199469</v>
          </cell>
          <cell r="G42">
            <v>5796.6933888097064</v>
          </cell>
          <cell r="H42">
            <v>6141.1133830283852</v>
          </cell>
          <cell r="I42">
            <v>6397.0179254415962</v>
          </cell>
          <cell r="J42">
            <v>6808.5418145581425</v>
          </cell>
          <cell r="K42">
            <v>5710.3057458469193</v>
          </cell>
          <cell r="L42">
            <v>5579.3068228751763</v>
          </cell>
          <cell r="M42">
            <v>5857.3111122734135</v>
          </cell>
          <cell r="N42">
            <v>5687.6530177190025</v>
          </cell>
          <cell r="O42">
            <v>5023.5221258731881</v>
          </cell>
          <cell r="P42">
            <v>4909.5762273654373</v>
          </cell>
        </row>
        <row r="43">
          <cell r="A43">
            <v>1042</v>
          </cell>
          <cell r="B43" t="str">
            <v>BUROLO</v>
          </cell>
          <cell r="C43">
            <v>12775.496433046777</v>
          </cell>
          <cell r="D43">
            <v>14187.944489053192</v>
          </cell>
          <cell r="E43">
            <v>12941.517855219274</v>
          </cell>
          <cell r="F43">
            <v>12515.551708817335</v>
          </cell>
          <cell r="G43">
            <v>14052.230236368081</v>
          </cell>
          <cell r="H43">
            <v>14602.394931725483</v>
          </cell>
          <cell r="I43">
            <v>14984.410787536661</v>
          </cell>
          <cell r="J43">
            <v>14371.691761242328</v>
          </cell>
          <cell r="K43">
            <v>12359.733633924778</v>
          </cell>
          <cell r="L43">
            <v>11891.265459209948</v>
          </cell>
          <cell r="M43">
            <v>12102.821149469079</v>
          </cell>
          <cell r="N43">
            <v>11599.237852489605</v>
          </cell>
          <cell r="O43">
            <v>10235.331658773444</v>
          </cell>
          <cell r="P43">
            <v>9722.316689364714</v>
          </cell>
        </row>
        <row r="44">
          <cell r="A44">
            <v>1043</v>
          </cell>
          <cell r="B44" t="str">
            <v>BUSANO</v>
          </cell>
          <cell r="C44">
            <v>7938.8686248255317</v>
          </cell>
          <cell r="D44">
            <v>8816.583210304927</v>
          </cell>
          <cell r="E44">
            <v>8042.0366125778337</v>
          </cell>
          <cell r="F44">
            <v>8048.2540201283709</v>
          </cell>
          <cell r="G44">
            <v>8970.1523233986081</v>
          </cell>
          <cell r="H44">
            <v>9696.6089672256767</v>
          </cell>
          <cell r="I44">
            <v>10109.323752198761</v>
          </cell>
          <cell r="J44">
            <v>10619.592000492501</v>
          </cell>
          <cell r="K44">
            <v>9199.8865471279769</v>
          </cell>
          <cell r="L44">
            <v>8735.4345111313578</v>
          </cell>
          <cell r="M44">
            <v>9263.2666405774689</v>
          </cell>
          <cell r="N44">
            <v>8840.8997590045474</v>
          </cell>
          <cell r="O44">
            <v>7658.8220050476257</v>
          </cell>
          <cell r="P44">
            <v>7491.2630571043228</v>
          </cell>
        </row>
        <row r="45">
          <cell r="A45">
            <v>1044</v>
          </cell>
          <cell r="B45" t="str">
            <v>BUSSOLENO</v>
          </cell>
          <cell r="C45">
            <v>17160.141875383499</v>
          </cell>
          <cell r="D45">
            <v>19057.352614684634</v>
          </cell>
          <cell r="E45">
            <v>17383.143085063581</v>
          </cell>
          <cell r="F45">
            <v>16923.672002123203</v>
          </cell>
          <cell r="G45">
            <v>18828.154881827788</v>
          </cell>
          <cell r="H45">
            <v>20028.161097026863</v>
          </cell>
          <cell r="I45">
            <v>21087.255807204365</v>
          </cell>
          <cell r="J45">
            <v>22487.673963216363</v>
          </cell>
          <cell r="K45">
            <v>18662.949327651982</v>
          </cell>
          <cell r="L45">
            <v>18210.121252873276</v>
          </cell>
          <cell r="M45">
            <v>19353.141084403502</v>
          </cell>
          <cell r="N45">
            <v>18394.513612711118</v>
          </cell>
          <cell r="O45">
            <v>15967.086992730983</v>
          </cell>
          <cell r="P45">
            <v>15692.767430396068</v>
          </cell>
        </row>
        <row r="46">
          <cell r="A46">
            <v>1045</v>
          </cell>
          <cell r="B46" t="str">
            <v>BUTTIGLIERA ALTA</v>
          </cell>
          <cell r="C46">
            <v>27995.081497553572</v>
          </cell>
          <cell r="D46">
            <v>31090.193976836741</v>
          </cell>
          <cell r="E46">
            <v>28358.886009449972</v>
          </cell>
          <cell r="F46">
            <v>27646.014295737186</v>
          </cell>
          <cell r="G46">
            <v>30411.459204879895</v>
          </cell>
          <cell r="H46">
            <v>31294.756461680707</v>
          </cell>
          <cell r="I46">
            <v>31873.761377802854</v>
          </cell>
          <cell r="J46">
            <v>32257.053803210882</v>
          </cell>
          <cell r="K46">
            <v>26866.769895555426</v>
          </cell>
          <cell r="L46">
            <v>25958.052613457501</v>
          </cell>
          <cell r="M46">
            <v>26986.827529894155</v>
          </cell>
          <cell r="N46">
            <v>25482.904805072158</v>
          </cell>
          <cell r="O46">
            <v>22395.76340334773</v>
          </cell>
          <cell r="P46">
            <v>21834.489257367415</v>
          </cell>
        </row>
        <row r="47">
          <cell r="A47">
            <v>1046</v>
          </cell>
          <cell r="B47" t="str">
            <v>CAFASSE</v>
          </cell>
          <cell r="C47">
            <v>14905.905810426242</v>
          </cell>
          <cell r="D47">
            <v>16553.890121273897</v>
          </cell>
          <cell r="E47">
            <v>15099.612543811167</v>
          </cell>
          <cell r="F47">
            <v>14682.97567374139</v>
          </cell>
          <cell r="G47">
            <v>16525.73993064513</v>
          </cell>
          <cell r="H47">
            <v>17346.029537091563</v>
          </cell>
          <cell r="I47">
            <v>18131.272434079332</v>
          </cell>
          <cell r="J47">
            <v>18846.882328171425</v>
          </cell>
          <cell r="K47">
            <v>15290.057592958012</v>
          </cell>
          <cell r="L47">
            <v>14949.161329474466</v>
          </cell>
          <cell r="M47">
            <v>15845.396359425231</v>
          </cell>
          <cell r="N47">
            <v>15209.349857832298</v>
          </cell>
          <cell r="O47">
            <v>13051.108461009477</v>
          </cell>
          <cell r="P47">
            <v>12812.632578454775</v>
          </cell>
        </row>
        <row r="48">
          <cell r="A48">
            <v>1047</v>
          </cell>
          <cell r="B48" t="str">
            <v>CALUSO</v>
          </cell>
          <cell r="C48">
            <v>26562.946801557031</v>
          </cell>
          <cell r="D48">
            <v>29499.723682853793</v>
          </cell>
          <cell r="E48">
            <v>26908.140291939082</v>
          </cell>
          <cell r="F48">
            <v>26282.917141461359</v>
          </cell>
          <cell r="G48">
            <v>29471.922797323376</v>
          </cell>
          <cell r="H48">
            <v>30947.950665598204</v>
          </cell>
          <cell r="I48">
            <v>31748.718518704074</v>
          </cell>
          <cell r="J48">
            <v>33080.371077682183</v>
          </cell>
          <cell r="K48">
            <v>27802.864276936125</v>
          </cell>
          <cell r="L48">
            <v>27325.59738765088</v>
          </cell>
          <cell r="M48">
            <v>29083.58229525543</v>
          </cell>
          <cell r="N48">
            <v>28068.176098203017</v>
          </cell>
          <cell r="O48">
            <v>24422.461078346867</v>
          </cell>
          <cell r="P48">
            <v>24112.552555068654</v>
          </cell>
        </row>
        <row r="49">
          <cell r="A49">
            <v>1048</v>
          </cell>
          <cell r="B49" t="str">
            <v>CAMBIANO</v>
          </cell>
          <cell r="C49">
            <v>26898.266761449406</v>
          </cell>
          <cell r="D49">
            <v>29872.116333265261</v>
          </cell>
          <cell r="E49">
            <v>27247.81783565733</v>
          </cell>
          <cell r="F49">
            <v>26805.916178764928</v>
          </cell>
          <cell r="G49">
            <v>30712.613130157679</v>
          </cell>
          <cell r="H49">
            <v>31771.922356171202</v>
          </cell>
          <cell r="I49">
            <v>33869.902707678892</v>
          </cell>
          <cell r="J49">
            <v>34959.406493583752</v>
          </cell>
          <cell r="K49">
            <v>29236.810382968113</v>
          </cell>
          <cell r="L49">
            <v>28379.826404858431</v>
          </cell>
          <cell r="M49">
            <v>29779.350938033524</v>
          </cell>
          <cell r="N49">
            <v>27684.65986141159</v>
          </cell>
          <cell r="O49">
            <v>23329.469767943163</v>
          </cell>
          <cell r="P49">
            <v>23167.768669752702</v>
          </cell>
        </row>
        <row r="50">
          <cell r="A50">
            <v>1049</v>
          </cell>
          <cell r="B50" t="str">
            <v>CAMPIGLIONE FENILE</v>
          </cell>
          <cell r="C50">
            <v>7393.7729339245589</v>
          </cell>
          <cell r="D50">
            <v>8211.2222018888569</v>
          </cell>
          <cell r="E50">
            <v>7489.8572390741729</v>
          </cell>
          <cell r="F50">
            <v>7297.7924230465487</v>
          </cell>
          <cell r="G50">
            <v>8190.7728606292403</v>
          </cell>
          <cell r="H50">
            <v>8603.6507334707458</v>
          </cell>
          <cell r="I50">
            <v>9049.8008141967402</v>
          </cell>
          <cell r="J50">
            <v>9347.8704324465634</v>
          </cell>
          <cell r="K50">
            <v>7716.1801912763931</v>
          </cell>
          <cell r="L50">
            <v>7385.76103812765</v>
          </cell>
          <cell r="M50">
            <v>7801.3948796214218</v>
          </cell>
          <cell r="N50">
            <v>7409.3439677212782</v>
          </cell>
          <cell r="O50">
            <v>6559.6107787405872</v>
          </cell>
          <cell r="P50">
            <v>6506.1154699387298</v>
          </cell>
        </row>
        <row r="51">
          <cell r="A51">
            <v>1050</v>
          </cell>
          <cell r="B51" t="str">
            <v>CANDIA CANAVESE</v>
          </cell>
          <cell r="C51">
            <v>5768.1439004526464</v>
          </cell>
          <cell r="D51">
            <v>6405.8650005020327</v>
          </cell>
          <cell r="E51">
            <v>5843.1026669215262</v>
          </cell>
          <cell r="F51">
            <v>5740.1697650189135</v>
          </cell>
          <cell r="G51">
            <v>6316.6267799402804</v>
          </cell>
          <cell r="H51">
            <v>6482.0995754883379</v>
          </cell>
          <cell r="I51">
            <v>6731.3232196808276</v>
          </cell>
          <cell r="J51">
            <v>7007.4488829604079</v>
          </cell>
          <cell r="K51">
            <v>5942.4216279640204</v>
          </cell>
          <cell r="L51">
            <v>5869.9318016288817</v>
          </cell>
          <cell r="M51">
            <v>6232.8776936105423</v>
          </cell>
          <cell r="N51">
            <v>6001.8562222430546</v>
          </cell>
          <cell r="O51">
            <v>5110.6594682514069</v>
          </cell>
          <cell r="P51">
            <v>5063.3620464216792</v>
          </cell>
        </row>
        <row r="52">
          <cell r="A52">
            <v>1051</v>
          </cell>
          <cell r="B52" t="str">
            <v>CANDIOLO</v>
          </cell>
          <cell r="C52">
            <v>18126.212799977646</v>
          </cell>
          <cell r="D52">
            <v>20130.231521775469</v>
          </cell>
          <cell r="E52">
            <v>18361.768392155594</v>
          </cell>
          <cell r="F52">
            <v>17732.189047843993</v>
          </cell>
          <cell r="G52">
            <v>20377.906701752465</v>
          </cell>
          <cell r="H52">
            <v>21202.985834361698</v>
          </cell>
          <cell r="I52">
            <v>22279.496109403568</v>
          </cell>
          <cell r="J52">
            <v>23419.193945131065</v>
          </cell>
          <cell r="K52">
            <v>19476.002341383781</v>
          </cell>
          <cell r="L52">
            <v>18876.971326643772</v>
          </cell>
          <cell r="M52">
            <v>19891.825019931792</v>
          </cell>
          <cell r="N52">
            <v>18681.623920063659</v>
          </cell>
          <cell r="O52">
            <v>16458.902302144874</v>
          </cell>
          <cell r="P52">
            <v>15987.596422948456</v>
          </cell>
        </row>
        <row r="53">
          <cell r="A53">
            <v>1052</v>
          </cell>
          <cell r="B53" t="str">
            <v>CANISCHIO</v>
          </cell>
          <cell r="C53">
            <v>1233.4752765785552</v>
          </cell>
          <cell r="D53">
            <v>1369.8472575552553</v>
          </cell>
          <cell r="E53">
            <v>1249.5046591317423</v>
          </cell>
          <cell r="F53">
            <v>1221.9038421269111</v>
          </cell>
          <cell r="G53">
            <v>1430.6374185141858</v>
          </cell>
          <cell r="H53">
            <v>1485.7517286140621</v>
          </cell>
          <cell r="I53">
            <v>1538.6068209028297</v>
          </cell>
          <cell r="J53">
            <v>1788.7070436450554</v>
          </cell>
          <cell r="K53">
            <v>1469.5792778145358</v>
          </cell>
          <cell r="L53">
            <v>1434.341255504931</v>
          </cell>
          <cell r="M53">
            <v>1530.0761136237059</v>
          </cell>
          <cell r="N53">
            <v>1461.6851489880814</v>
          </cell>
          <cell r="O53">
            <v>1262.4075877041628</v>
          </cell>
          <cell r="P53">
            <v>1175.0361330173957</v>
          </cell>
        </row>
        <row r="54">
          <cell r="A54">
            <v>1053</v>
          </cell>
          <cell r="B54" t="str">
            <v>CANTALUPA</v>
          </cell>
          <cell r="C54">
            <v>11812.239613552811</v>
          </cell>
          <cell r="D54">
            <v>13118.190812136934</v>
          </cell>
          <cell r="E54">
            <v>11965.743223370393</v>
          </cell>
          <cell r="F54">
            <v>11775.480275437547</v>
          </cell>
          <cell r="G54">
            <v>13036.004077712361</v>
          </cell>
          <cell r="H54">
            <v>14002.734026986898</v>
          </cell>
          <cell r="I54">
            <v>14692.876494346574</v>
          </cell>
          <cell r="J54">
            <v>15374.991388259517</v>
          </cell>
          <cell r="K54">
            <v>13171.44157721997</v>
          </cell>
          <cell r="L54">
            <v>12604.614267125062</v>
          </cell>
          <cell r="M54">
            <v>13559.212057167359</v>
          </cell>
          <cell r="N54">
            <v>12899.336069731817</v>
          </cell>
          <cell r="O54">
            <v>11303.156629028734</v>
          </cell>
          <cell r="P54">
            <v>11106.84025343346</v>
          </cell>
        </row>
        <row r="55">
          <cell r="A55">
            <v>1054</v>
          </cell>
          <cell r="B55" t="str">
            <v>CANTOIRA</v>
          </cell>
          <cell r="C55">
            <v>2604.1187042048718</v>
          </cell>
          <cell r="D55">
            <v>2892.0278606623579</v>
          </cell>
          <cell r="E55">
            <v>2637.9600107281744</v>
          </cell>
          <cell r="F55">
            <v>2528.0489188859096</v>
          </cell>
          <cell r="G55">
            <v>2783.4430881772873</v>
          </cell>
          <cell r="H55">
            <v>2934.6077927981323</v>
          </cell>
          <cell r="I55">
            <v>3002.4676107203409</v>
          </cell>
          <cell r="J55">
            <v>3226.6073384474766</v>
          </cell>
          <cell r="K55">
            <v>2693.2308128716254</v>
          </cell>
          <cell r="L55">
            <v>2619.668064831596</v>
          </cell>
          <cell r="M55">
            <v>2805.4767456124891</v>
          </cell>
          <cell r="N55">
            <v>2618.59712015893</v>
          </cell>
          <cell r="O55">
            <v>2281.4268418848069</v>
          </cell>
          <cell r="P55">
            <v>2356.6416699445622</v>
          </cell>
        </row>
        <row r="56">
          <cell r="A56">
            <v>1055</v>
          </cell>
          <cell r="B56" t="str">
            <v>CAPRIE</v>
          </cell>
          <cell r="C56">
            <v>7213.1625819784867</v>
          </cell>
          <cell r="D56">
            <v>8010.6437225328009</v>
          </cell>
          <cell r="E56">
            <v>7306.8998012323536</v>
          </cell>
          <cell r="F56">
            <v>7160.5853489297569</v>
          </cell>
          <cell r="G56">
            <v>7830.3382615768442</v>
          </cell>
          <cell r="H56">
            <v>8580.0186424806307</v>
          </cell>
          <cell r="I56">
            <v>8948.0722461038622</v>
          </cell>
          <cell r="J56">
            <v>9313.729355121508</v>
          </cell>
          <cell r="K56">
            <v>7880.0592392790277</v>
          </cell>
          <cell r="L56">
            <v>7741.9891069315318</v>
          </cell>
          <cell r="M56">
            <v>8288.2322827632979</v>
          </cell>
          <cell r="N56">
            <v>7847.4489798488612</v>
          </cell>
          <cell r="O56">
            <v>6872.8969652560254</v>
          </cell>
          <cell r="P56">
            <v>6720.6634780828099</v>
          </cell>
        </row>
        <row r="57">
          <cell r="A57">
            <v>1056</v>
          </cell>
          <cell r="B57" t="str">
            <v>CARAVINO</v>
          </cell>
          <cell r="C57">
            <v>4860.5345673293805</v>
          </cell>
          <cell r="D57">
            <v>5397.9111488779299</v>
          </cell>
          <cell r="E57">
            <v>4923.6986772812434</v>
          </cell>
          <cell r="F57">
            <v>4668.3156633345943</v>
          </cell>
          <cell r="G57">
            <v>5253.7381814920363</v>
          </cell>
          <cell r="H57">
            <v>5454.8952404192669</v>
          </cell>
          <cell r="I57">
            <v>5719.810483516213</v>
          </cell>
          <cell r="J57">
            <v>5837.7721756579804</v>
          </cell>
          <cell r="K57">
            <v>4941.3394450833248</v>
          </cell>
          <cell r="L57">
            <v>4838.2140153117653</v>
          </cell>
          <cell r="M57">
            <v>5107.6851279230505</v>
          </cell>
          <cell r="N57">
            <v>4762.3154652711301</v>
          </cell>
          <cell r="O57">
            <v>4080.0422766599045</v>
          </cell>
          <cell r="P57">
            <v>4061.6728681227551</v>
          </cell>
        </row>
        <row r="58">
          <cell r="A58">
            <v>1057</v>
          </cell>
          <cell r="B58" t="str">
            <v>CAREMA</v>
          </cell>
          <cell r="C58">
            <v>3856.583781656348</v>
          </cell>
          <cell r="D58">
            <v>4282.9644153776235</v>
          </cell>
          <cell r="E58">
            <v>3906.7012489120043</v>
          </cell>
          <cell r="F58">
            <v>3974.4778059122668</v>
          </cell>
          <cell r="G58">
            <v>4435.9223538452861</v>
          </cell>
          <cell r="H58">
            <v>4592.0336896346089</v>
          </cell>
          <cell r="I58">
            <v>4727.5839127459867</v>
          </cell>
          <cell r="J58">
            <v>4952.868725671181</v>
          </cell>
          <cell r="K58">
            <v>4257.6802732941069</v>
          </cell>
          <cell r="L58">
            <v>4199.3665244080548</v>
          </cell>
          <cell r="M58">
            <v>4620.6290283780163</v>
          </cell>
          <cell r="N58">
            <v>4398.2348944653004</v>
          </cell>
          <cell r="O58">
            <v>4032.9162169827096</v>
          </cell>
          <cell r="P58">
            <v>3861.6347251018424</v>
          </cell>
        </row>
        <row r="59">
          <cell r="A59">
            <v>1058</v>
          </cell>
          <cell r="B59" t="str">
            <v>CARIGNANO</v>
          </cell>
          <cell r="C59">
            <v>34320.824084625514</v>
          </cell>
          <cell r="D59">
            <v>38115.305302081149</v>
          </cell>
          <cell r="E59">
            <v>34766.833525786831</v>
          </cell>
          <cell r="F59">
            <v>33416.349968117131</v>
          </cell>
          <cell r="G59">
            <v>37633.041847681518</v>
          </cell>
          <cell r="H59">
            <v>38933.839507401215</v>
          </cell>
          <cell r="I59">
            <v>40484.893675868727</v>
          </cell>
          <cell r="J59">
            <v>41492.395223519452</v>
          </cell>
          <cell r="K59">
            <v>34494.406280766809</v>
          </cell>
          <cell r="L59">
            <v>33879.787524793544</v>
          </cell>
          <cell r="M59">
            <v>35923.316360309283</v>
          </cell>
          <cell r="N59">
            <v>34060.481687032501</v>
          </cell>
          <cell r="O59">
            <v>29439.474820323241</v>
          </cell>
          <cell r="P59">
            <v>28542.471602787275</v>
          </cell>
        </row>
        <row r="60">
          <cell r="A60">
            <v>1059</v>
          </cell>
          <cell r="B60" t="str">
            <v>CARMAGNOLA</v>
          </cell>
          <cell r="C60">
            <v>100213.231880541</v>
          </cell>
          <cell r="D60">
            <v>111292.72184772918</v>
          </cell>
          <cell r="E60">
            <v>101515.53299772285</v>
          </cell>
          <cell r="F60">
            <v>99114.863368323946</v>
          </cell>
          <cell r="G60">
            <v>112875.55586731233</v>
          </cell>
          <cell r="H60">
            <v>118271.14498816608</v>
          </cell>
          <cell r="I60">
            <v>126372.68594589688</v>
          </cell>
          <cell r="J60">
            <v>132737.60604619459</v>
          </cell>
          <cell r="K60">
            <v>112996.14822469294</v>
          </cell>
          <cell r="L60">
            <v>110006.13646876306</v>
          </cell>
          <cell r="M60">
            <v>117140.66539854236</v>
          </cell>
          <cell r="N60">
            <v>112425.14440974384</v>
          </cell>
          <cell r="O60">
            <v>98537.852421701959</v>
          </cell>
          <cell r="P60">
            <v>96416.819008550185</v>
          </cell>
        </row>
        <row r="61">
          <cell r="A61">
            <v>1060</v>
          </cell>
          <cell r="B61" t="str">
            <v>CASALBORGONE</v>
          </cell>
          <cell r="C61">
            <v>8194.1929193863198</v>
          </cell>
          <cell r="D61">
            <v>9100.1359424370912</v>
          </cell>
          <cell r="E61">
            <v>8300.6789232110568</v>
          </cell>
          <cell r="F61">
            <v>8159.8757395390776</v>
          </cell>
          <cell r="G61">
            <v>9287.128099139547</v>
          </cell>
          <cell r="H61">
            <v>9882.7250785667293</v>
          </cell>
          <cell r="I61">
            <v>10250.95827365651</v>
          </cell>
          <cell r="J61">
            <v>10914.667403872767</v>
          </cell>
          <cell r="K61">
            <v>9214.4324250255941</v>
          </cell>
          <cell r="L61">
            <v>8980.1741338521952</v>
          </cell>
          <cell r="M61">
            <v>9590.1463828370725</v>
          </cell>
          <cell r="N61">
            <v>9127.1140659117464</v>
          </cell>
          <cell r="O61">
            <v>7919.2814708601209</v>
          </cell>
          <cell r="P61">
            <v>7718.504309093034</v>
          </cell>
        </row>
        <row r="62">
          <cell r="A62">
            <v>1061</v>
          </cell>
          <cell r="B62" t="str">
            <v>CASCINETTE D'IVREA</v>
          </cell>
          <cell r="C62">
            <v>7080.0083507206182</v>
          </cell>
          <cell r="D62">
            <v>7862.7680723402682</v>
          </cell>
          <cell r="E62">
            <v>7172.0151906536057</v>
          </cell>
          <cell r="F62">
            <v>6946.9328913040945</v>
          </cell>
          <cell r="G62">
            <v>7684.6305615195442</v>
          </cell>
          <cell r="H62">
            <v>7896.2943602301857</v>
          </cell>
          <cell r="I62">
            <v>8255.3368027483157</v>
          </cell>
          <cell r="J62">
            <v>8507.165376910174</v>
          </cell>
          <cell r="K62">
            <v>6982.7695381357262</v>
          </cell>
          <cell r="L62">
            <v>6696.4291178272351</v>
          </cell>
          <cell r="M62">
            <v>7195.4621781654014</v>
          </cell>
          <cell r="N62">
            <v>6783.7016328310019</v>
          </cell>
          <cell r="O62">
            <v>5875.8042966792236</v>
          </cell>
          <cell r="P62">
            <v>5747.7881204161777</v>
          </cell>
        </row>
        <row r="63">
          <cell r="A63">
            <v>1062</v>
          </cell>
          <cell r="B63" t="str">
            <v>CASELETTE</v>
          </cell>
          <cell r="C63">
            <v>11609.665197786344</v>
          </cell>
          <cell r="D63">
            <v>12893.219940683168</v>
          </cell>
          <cell r="E63">
            <v>11760.536292086619</v>
          </cell>
          <cell r="F63">
            <v>11322.366296059035</v>
          </cell>
          <cell r="G63">
            <v>12467.573782173737</v>
          </cell>
          <cell r="H63">
            <v>13035.618190110068</v>
          </cell>
          <cell r="I63">
            <v>13438.498181332809</v>
          </cell>
          <cell r="J63">
            <v>14308.748028485379</v>
          </cell>
          <cell r="K63">
            <v>11825.179482195959</v>
          </cell>
          <cell r="L63">
            <v>11505.632197004492</v>
          </cell>
          <cell r="M63">
            <v>12153.008088993634</v>
          </cell>
          <cell r="N63">
            <v>11604.192936577178</v>
          </cell>
          <cell r="O63">
            <v>10248.287164083997</v>
          </cell>
          <cell r="P63">
            <v>10103.751618869703</v>
          </cell>
        </row>
        <row r="64">
          <cell r="A64">
            <v>1063</v>
          </cell>
          <cell r="B64" t="str">
            <v>CASELLE TORINESE</v>
          </cell>
          <cell r="C64">
            <v>64669.206227266295</v>
          </cell>
          <cell r="D64">
            <v>71818.97884846192</v>
          </cell>
          <cell r="E64">
            <v>65509.602030661052</v>
          </cell>
          <cell r="F64">
            <v>64134.960318069629</v>
          </cell>
          <cell r="G64">
            <v>72073.397109760394</v>
          </cell>
          <cell r="H64">
            <v>73077.381606717376</v>
          </cell>
          <cell r="I64">
            <v>76088.592068905622</v>
          </cell>
          <cell r="J64">
            <v>78952.097680565668</v>
          </cell>
          <cell r="K64">
            <v>66481.287933505781</v>
          </cell>
          <cell r="L64">
            <v>65228.395752669763</v>
          </cell>
          <cell r="M64">
            <v>69962.109198172329</v>
          </cell>
          <cell r="N64">
            <v>66388.582830621017</v>
          </cell>
          <cell r="O64">
            <v>58188.315858497997</v>
          </cell>
          <cell r="P64">
            <v>57728.168474803104</v>
          </cell>
        </row>
        <row r="65">
          <cell r="A65">
            <v>1064</v>
          </cell>
          <cell r="B65" t="str">
            <v>CASTAGNETO PO</v>
          </cell>
          <cell r="C65">
            <v>7608.140995757507</v>
          </cell>
          <cell r="D65">
            <v>8449.2906149208866</v>
          </cell>
          <cell r="E65">
            <v>7707.011078405505</v>
          </cell>
          <cell r="F65">
            <v>7424.0865756307039</v>
          </cell>
          <cell r="G65">
            <v>8335.0699032448902</v>
          </cell>
          <cell r="H65">
            <v>8880.8926893347852</v>
          </cell>
          <cell r="I65">
            <v>9626.5541229981354</v>
          </cell>
          <cell r="J65">
            <v>10136.652473889068</v>
          </cell>
          <cell r="K65">
            <v>9049.8676864955214</v>
          </cell>
          <cell r="L65">
            <v>8999.9930297897572</v>
          </cell>
          <cell r="M65">
            <v>9613.7331901226953</v>
          </cell>
          <cell r="N65">
            <v>9266.4335169096976</v>
          </cell>
          <cell r="O65">
            <v>7924.7490621441266</v>
          </cell>
          <cell r="P65">
            <v>7894.2200917330774</v>
          </cell>
        </row>
        <row r="66">
          <cell r="A66">
            <v>1065</v>
          </cell>
          <cell r="B66" t="str">
            <v>CASTAGNOLE PIEMONTE</v>
          </cell>
          <cell r="C66">
            <v>6471.0800303850401</v>
          </cell>
          <cell r="D66">
            <v>7186.5171530894377</v>
          </cell>
          <cell r="E66">
            <v>6555.1736634792142</v>
          </cell>
          <cell r="F66">
            <v>6408.9305554522607</v>
          </cell>
          <cell r="G66">
            <v>7285.1717187090899</v>
          </cell>
          <cell r="H66">
            <v>7810.7601057955326</v>
          </cell>
          <cell r="I66">
            <v>8109.3737265911468</v>
          </cell>
          <cell r="J66">
            <v>8813.3720886172832</v>
          </cell>
          <cell r="K66">
            <v>7485.4851660334907</v>
          </cell>
          <cell r="L66">
            <v>7456.4968187113591</v>
          </cell>
          <cell r="M66">
            <v>8050.162454871067</v>
          </cell>
          <cell r="N66">
            <v>7764.7925656377656</v>
          </cell>
          <cell r="O66">
            <v>6865.9908783615638</v>
          </cell>
          <cell r="P66">
            <v>6803.2016722452508</v>
          </cell>
        </row>
        <row r="67">
          <cell r="A67">
            <v>1066</v>
          </cell>
          <cell r="B67" t="str">
            <v>CASTELLAMONTE</v>
          </cell>
          <cell r="C67">
            <v>43121.796380197346</v>
          </cell>
          <cell r="D67">
            <v>47889.305634175405</v>
          </cell>
          <cell r="E67">
            <v>43682.177105846051</v>
          </cell>
          <cell r="F67">
            <v>42532.361085363744</v>
          </cell>
          <cell r="G67">
            <v>47644.283848301369</v>
          </cell>
          <cell r="H67">
            <v>49904.546353878635</v>
          </cell>
          <cell r="I67">
            <v>52279.816847262729</v>
          </cell>
          <cell r="J67">
            <v>56405.236830800728</v>
          </cell>
          <cell r="K67">
            <v>47565.647276394106</v>
          </cell>
          <cell r="L67">
            <v>46668.358576781502</v>
          </cell>
          <cell r="M67">
            <v>49995.714552415455</v>
          </cell>
          <cell r="N67">
            <v>47966.080482948848</v>
          </cell>
          <cell r="O67">
            <v>41673.735857043939</v>
          </cell>
          <cell r="P67">
            <v>41297.148537730689</v>
          </cell>
        </row>
        <row r="68">
          <cell r="A68">
            <v>1067</v>
          </cell>
          <cell r="B68" t="str">
            <v>CASTELNUOVO NIGRA</v>
          </cell>
          <cell r="C68">
            <v>1660.4056415101568</v>
          </cell>
          <cell r="D68">
            <v>1843.978681730074</v>
          </cell>
          <cell r="E68">
            <v>1681.9831126817417</v>
          </cell>
          <cell r="F68">
            <v>1666.9577335033375</v>
          </cell>
          <cell r="G68">
            <v>1817.6048028128789</v>
          </cell>
          <cell r="H68">
            <v>2015.1925232243195</v>
          </cell>
          <cell r="I68">
            <v>2116.4571393490287</v>
          </cell>
          <cell r="J68">
            <v>2219.0488672279216</v>
          </cell>
          <cell r="K68">
            <v>1860.1467489144511</v>
          </cell>
          <cell r="L68">
            <v>1882.6892535722577</v>
          </cell>
          <cell r="M68">
            <v>2009.974579497657</v>
          </cell>
          <cell r="N68">
            <v>1920.4068463143497</v>
          </cell>
          <cell r="O68">
            <v>1699.6034484014206</v>
          </cell>
          <cell r="P68">
            <v>1695.0202267214754</v>
          </cell>
        </row>
        <row r="69">
          <cell r="A69">
            <v>1068</v>
          </cell>
          <cell r="B69" t="str">
            <v>CASTIGLIONE TORINESE</v>
          </cell>
          <cell r="C69">
            <v>27092.853412607132</v>
          </cell>
          <cell r="D69">
            <v>30088.216319626277</v>
          </cell>
          <cell r="E69">
            <v>27444.933198926581</v>
          </cell>
          <cell r="F69">
            <v>26430.899004491173</v>
          </cell>
          <cell r="G69">
            <v>29648.529964991627</v>
          </cell>
          <cell r="H69">
            <v>31627.343175022401</v>
          </cell>
          <cell r="I69">
            <v>32804.215279215117</v>
          </cell>
          <cell r="J69">
            <v>34202.652638454143</v>
          </cell>
          <cell r="K69">
            <v>29089.672672406468</v>
          </cell>
          <cell r="L69">
            <v>28729.348795570721</v>
          </cell>
          <cell r="M69">
            <v>30982.689765714851</v>
          </cell>
          <cell r="N69">
            <v>29213.8558172066</v>
          </cell>
          <cell r="O69">
            <v>25344.085503378479</v>
          </cell>
          <cell r="P69">
            <v>24721.797532508161</v>
          </cell>
        </row>
        <row r="70">
          <cell r="A70">
            <v>1069</v>
          </cell>
          <cell r="B70" t="str">
            <v>CAVAGNOLO</v>
          </cell>
          <cell r="C70">
            <v>9533.8695883372748</v>
          </cell>
          <cell r="D70">
            <v>10587.926128279823</v>
          </cell>
          <cell r="E70">
            <v>9657.7650937806902</v>
          </cell>
          <cell r="F70">
            <v>9281.2882734253999</v>
          </cell>
          <cell r="G70">
            <v>10400.561361959404</v>
          </cell>
          <cell r="H70">
            <v>10782.471586851922</v>
          </cell>
          <cell r="I70">
            <v>11027.852402261742</v>
          </cell>
          <cell r="J70">
            <v>11582.33564858297</v>
          </cell>
          <cell r="K70">
            <v>9848.4045379286617</v>
          </cell>
          <cell r="L70">
            <v>9285.3521593086498</v>
          </cell>
          <cell r="M70">
            <v>9747.9380427953802</v>
          </cell>
          <cell r="N70">
            <v>9171.2773578969955</v>
          </cell>
          <cell r="O70">
            <v>7960.868994306371</v>
          </cell>
          <cell r="P70">
            <v>7765.3345136621592</v>
          </cell>
        </row>
        <row r="71">
          <cell r="A71">
            <v>1070</v>
          </cell>
          <cell r="B71" t="str">
            <v>CAVOUR</v>
          </cell>
          <cell r="C71">
            <v>28121.134629491164</v>
          </cell>
          <cell r="D71">
            <v>31230.183436187661</v>
          </cell>
          <cell r="E71">
            <v>28486.577239785009</v>
          </cell>
          <cell r="F71">
            <v>27774.549415430563</v>
          </cell>
          <cell r="G71">
            <v>31617.639105767084</v>
          </cell>
          <cell r="H71">
            <v>33492.514455189441</v>
          </cell>
          <cell r="I71">
            <v>34314.980744516077</v>
          </cell>
          <cell r="J71">
            <v>36053.678365303174</v>
          </cell>
          <cell r="K71">
            <v>29803.750681557183</v>
          </cell>
          <cell r="L71">
            <v>28832.435327724568</v>
          </cell>
          <cell r="M71">
            <v>30636.168541716364</v>
          </cell>
          <cell r="N71">
            <v>29197.177242532143</v>
          </cell>
          <cell r="O71">
            <v>25711.463235466861</v>
          </cell>
          <cell r="P71">
            <v>24980.507652127468</v>
          </cell>
        </row>
        <row r="72">
          <cell r="A72">
            <v>1071</v>
          </cell>
          <cell r="B72" t="str">
            <v>CERCENASCO</v>
          </cell>
          <cell r="C72">
            <v>6759.3657727370746</v>
          </cell>
          <cell r="D72">
            <v>7506.6755227396343</v>
          </cell>
          <cell r="E72">
            <v>6847.2057658406748</v>
          </cell>
          <cell r="F72">
            <v>6819.1300696471526</v>
          </cell>
          <cell r="G72">
            <v>7693.7098392740763</v>
          </cell>
          <cell r="H72">
            <v>8173.4327948963164</v>
          </cell>
          <cell r="I72">
            <v>8455.5759570577247</v>
          </cell>
          <cell r="J72">
            <v>8606.46212804897</v>
          </cell>
          <cell r="K72">
            <v>7188.1976123879331</v>
          </cell>
          <cell r="L72">
            <v>6975.5686088927032</v>
          </cell>
          <cell r="M72">
            <v>7349.8548265775798</v>
          </cell>
          <cell r="N72">
            <v>7000.4295883032592</v>
          </cell>
          <cell r="O72">
            <v>6122.7018734134917</v>
          </cell>
          <cell r="P72">
            <v>5896.5679181495825</v>
          </cell>
        </row>
        <row r="73">
          <cell r="A73">
            <v>1072</v>
          </cell>
          <cell r="B73" t="str">
            <v>CERES</v>
          </cell>
          <cell r="C73">
            <v>4913.8953945685462</v>
          </cell>
          <cell r="D73">
            <v>5457.1715039433402</v>
          </cell>
          <cell r="E73">
            <v>4977.7529445344999</v>
          </cell>
          <cell r="F73">
            <v>4860.3122965272833</v>
          </cell>
          <cell r="G73">
            <v>5553.6022272727423</v>
          </cell>
          <cell r="H73">
            <v>5646.7014301384388</v>
          </cell>
          <cell r="I73">
            <v>5756.7606841312154</v>
          </cell>
          <cell r="J73">
            <v>6090.6926674139449</v>
          </cell>
          <cell r="K73">
            <v>5199.7281513734943</v>
          </cell>
          <cell r="L73">
            <v>4937.7801514521307</v>
          </cell>
          <cell r="M73">
            <v>5311.3714736810234</v>
          </cell>
          <cell r="N73">
            <v>4915.7662159400788</v>
          </cell>
          <cell r="O73">
            <v>4202.0516715239773</v>
          </cell>
          <cell r="P73">
            <v>4124.4478456259394</v>
          </cell>
        </row>
        <row r="74">
          <cell r="A74">
            <v>1073</v>
          </cell>
          <cell r="B74" t="str">
            <v>CERESOLE REALE</v>
          </cell>
          <cell r="C74">
            <v>331.39440967992738</v>
          </cell>
          <cell r="D74">
            <v>368.03309469517393</v>
          </cell>
          <cell r="E74">
            <v>335.70097979901556</v>
          </cell>
          <cell r="F74">
            <v>331.82410430181324</v>
          </cell>
          <cell r="G74">
            <v>383.35326025838316</v>
          </cell>
          <cell r="H74">
            <v>398.08331364022666</v>
          </cell>
          <cell r="I74">
            <v>416.43089806251919</v>
          </cell>
          <cell r="J74">
            <v>425.4842354328332</v>
          </cell>
          <cell r="K74">
            <v>365.6876968705472</v>
          </cell>
          <cell r="L74">
            <v>364.98471357385512</v>
          </cell>
          <cell r="M74">
            <v>386.29904119373589</v>
          </cell>
          <cell r="N74">
            <v>377.14982454314907</v>
          </cell>
          <cell r="O74">
            <v>316.55289594934573</v>
          </cell>
          <cell r="P74">
            <v>318.22025037467819</v>
          </cell>
        </row>
        <row r="75">
          <cell r="A75">
            <v>1074</v>
          </cell>
          <cell r="B75" t="str">
            <v>CESANA TORINESE</v>
          </cell>
          <cell r="C75">
            <v>9623.0719053305165</v>
          </cell>
          <cell r="D75">
            <v>10686.99057782413</v>
          </cell>
          <cell r="E75">
            <v>9748.1266217373486</v>
          </cell>
          <cell r="F75">
            <v>9835.103305896655</v>
          </cell>
          <cell r="G75">
            <v>10918.747963481712</v>
          </cell>
          <cell r="H75">
            <v>11172.099196801417</v>
          </cell>
          <cell r="I75">
            <v>11431.695726504191</v>
          </cell>
          <cell r="J75">
            <v>11892.122296973379</v>
          </cell>
          <cell r="K75">
            <v>9859.1717565720792</v>
          </cell>
          <cell r="L75">
            <v>9715.9947906180787</v>
          </cell>
          <cell r="M75">
            <v>10176.833209281649</v>
          </cell>
          <cell r="N75">
            <v>9720.0312919833123</v>
          </cell>
          <cell r="O75">
            <v>8438.6554085634634</v>
          </cell>
          <cell r="P75">
            <v>8323.0399232227483</v>
          </cell>
        </row>
        <row r="76">
          <cell r="A76">
            <v>1075</v>
          </cell>
          <cell r="B76" t="str">
            <v>CHIALAMBERTO</v>
          </cell>
          <cell r="C76">
            <v>1486.5623935136177</v>
          </cell>
          <cell r="D76">
            <v>1650.9154715998211</v>
          </cell>
          <cell r="E76">
            <v>1505.8807193424968</v>
          </cell>
          <cell r="F76">
            <v>1523.755426099088</v>
          </cell>
          <cell r="G76">
            <v>1690.3717254644266</v>
          </cell>
          <cell r="H76">
            <v>1742.1366549445615</v>
          </cell>
          <cell r="I76">
            <v>1747.1590012490137</v>
          </cell>
          <cell r="J76">
            <v>1804.991618686679</v>
          </cell>
          <cell r="K76">
            <v>1538.5712260129699</v>
          </cell>
          <cell r="L76">
            <v>1530.6987213798411</v>
          </cell>
          <cell r="M76">
            <v>1642.306469992639</v>
          </cell>
          <cell r="N76">
            <v>1531.7295801451401</v>
          </cell>
          <cell r="O76">
            <v>1379.0443435892666</v>
          </cell>
          <cell r="P76">
            <v>1346.3861772942889</v>
          </cell>
        </row>
        <row r="77">
          <cell r="A77">
            <v>1076</v>
          </cell>
          <cell r="B77" t="str">
            <v>CHIANOCCO</v>
          </cell>
          <cell r="C77">
            <v>7119.5450260109701</v>
          </cell>
          <cell r="D77">
            <v>7906.6758889359671</v>
          </cell>
          <cell r="E77">
            <v>7212.0656569417542</v>
          </cell>
          <cell r="F77">
            <v>6914.6682338182745</v>
          </cell>
          <cell r="G77">
            <v>7777.674314186138</v>
          </cell>
          <cell r="H77">
            <v>8214.3358283508369</v>
          </cell>
          <cell r="I77">
            <v>8524.0769281479152</v>
          </cell>
          <cell r="J77">
            <v>9009.3968192804241</v>
          </cell>
          <cell r="K77">
            <v>7546.2650366279177</v>
          </cell>
          <cell r="L77">
            <v>7163.9959201998381</v>
          </cell>
          <cell r="M77">
            <v>7600.7469707936561</v>
          </cell>
          <cell r="N77">
            <v>7222.7971787978713</v>
          </cell>
          <cell r="O77">
            <v>6408.2845663264907</v>
          </cell>
          <cell r="P77">
            <v>6159.9058724360548</v>
          </cell>
        </row>
        <row r="78">
          <cell r="A78">
            <v>1077</v>
          </cell>
          <cell r="B78" t="str">
            <v>CHIAVERANO</v>
          </cell>
          <cell r="C78">
            <v>11944.019603851559</v>
          </cell>
          <cell r="D78">
            <v>13264.540286454834</v>
          </cell>
          <cell r="E78">
            <v>12099.235734315047</v>
          </cell>
          <cell r="F78">
            <v>11818.720270187225</v>
          </cell>
          <cell r="G78">
            <v>13045.07962371836</v>
          </cell>
          <cell r="H78">
            <v>13436.45051439005</v>
          </cell>
          <cell r="I78">
            <v>13895.054669212761</v>
          </cell>
          <cell r="J78">
            <v>14358.197571849929</v>
          </cell>
          <cell r="K78">
            <v>11847.775104932072</v>
          </cell>
          <cell r="L78">
            <v>11613.55100747271</v>
          </cell>
          <cell r="M78">
            <v>12018.700405452528</v>
          </cell>
          <cell r="N78">
            <v>10988.535827756241</v>
          </cell>
          <cell r="O78">
            <v>9696.7876229853846</v>
          </cell>
          <cell r="P78">
            <v>9431.1348782702644</v>
          </cell>
        </row>
        <row r="79">
          <cell r="A79">
            <v>1078</v>
          </cell>
          <cell r="B79" t="str">
            <v>CHIERI</v>
          </cell>
          <cell r="C79">
            <v>114362.1396561001</v>
          </cell>
          <cell r="D79">
            <v>127005.92087309895</v>
          </cell>
          <cell r="E79">
            <v>115848.31008931178</v>
          </cell>
          <cell r="F79">
            <v>113010.21034185203</v>
          </cell>
          <cell r="G79">
            <v>126685.73483728357</v>
          </cell>
          <cell r="H79">
            <v>132991.32766882199</v>
          </cell>
          <cell r="I79">
            <v>136665.05058291959</v>
          </cell>
          <cell r="J79">
            <v>141677.29695640336</v>
          </cell>
          <cell r="K79">
            <v>118914.4291491285</v>
          </cell>
          <cell r="L79">
            <v>116071.81684565799</v>
          </cell>
          <cell r="M79">
            <v>121853.36345699892</v>
          </cell>
          <cell r="N79">
            <v>116050.73014861699</v>
          </cell>
          <cell r="O79">
            <v>101156.96022652868</v>
          </cell>
          <cell r="P79">
            <v>98591.58107415204</v>
          </cell>
        </row>
        <row r="80">
          <cell r="A80">
            <v>1079</v>
          </cell>
          <cell r="B80" t="str">
            <v>CHIESANUOVA</v>
          </cell>
          <cell r="C80">
            <v>1342.7492121133303</v>
          </cell>
          <cell r="D80">
            <v>1491.2024267725835</v>
          </cell>
          <cell r="E80">
            <v>1360.1986423553838</v>
          </cell>
          <cell r="F80">
            <v>1333.9406827890107</v>
          </cell>
          <cell r="G80">
            <v>1564.3222958164099</v>
          </cell>
          <cell r="H80">
            <v>1700.4198522426734</v>
          </cell>
          <cell r="I80">
            <v>1812.6755520648435</v>
          </cell>
          <cell r="J80">
            <v>1988.2492762243378</v>
          </cell>
          <cell r="K80">
            <v>1633.7523818979666</v>
          </cell>
          <cell r="L80">
            <v>1654.0238267917159</v>
          </cell>
          <cell r="M80">
            <v>1770.5196833860632</v>
          </cell>
          <cell r="N80">
            <v>1586.2956585569864</v>
          </cell>
          <cell r="O80">
            <v>1447.9370787980017</v>
          </cell>
          <cell r="P80">
            <v>1528.6216988263343</v>
          </cell>
        </row>
        <row r="81">
          <cell r="A81">
            <v>1080</v>
          </cell>
          <cell r="B81" t="str">
            <v>CHIOMONTE</v>
          </cell>
          <cell r="C81">
            <v>4708.6792512905367</v>
          </cell>
          <cell r="D81">
            <v>5229.2668378237158</v>
          </cell>
          <cell r="E81">
            <v>4769.8699556948859</v>
          </cell>
          <cell r="F81">
            <v>4656.6955820451021</v>
          </cell>
          <cell r="G81">
            <v>5017.3085084176037</v>
          </cell>
          <cell r="H81">
            <v>5210.3694260466682</v>
          </cell>
          <cell r="I81">
            <v>5783.3391774674246</v>
          </cell>
          <cell r="J81">
            <v>6201.7440848492233</v>
          </cell>
          <cell r="K81">
            <v>5140.3800887780999</v>
          </cell>
          <cell r="L81">
            <v>4981.7758681759578</v>
          </cell>
          <cell r="M81">
            <v>5603.3190938134821</v>
          </cell>
          <cell r="N81">
            <v>5564.2427444334735</v>
          </cell>
          <cell r="O81">
            <v>4941.9835361913129</v>
          </cell>
          <cell r="P81">
            <v>4901.6448816635257</v>
          </cell>
        </row>
        <row r="82">
          <cell r="A82">
            <v>1081</v>
          </cell>
          <cell r="B82" t="str">
            <v>CHIUSA DI SAN MICHELE</v>
          </cell>
          <cell r="C82">
            <v>7440.8776419297255</v>
          </cell>
          <cell r="D82">
            <v>8263.5347664809924</v>
          </cell>
          <cell r="E82">
            <v>7537.5740869405981</v>
          </cell>
          <cell r="F82">
            <v>7388.8981255166109</v>
          </cell>
          <cell r="G82">
            <v>8299.971399215874</v>
          </cell>
          <cell r="H82">
            <v>8618.9359371397295</v>
          </cell>
          <cell r="I82">
            <v>8597.2699664009397</v>
          </cell>
          <cell r="J82">
            <v>8587.3826794349661</v>
          </cell>
          <cell r="K82">
            <v>7206.1126710334947</v>
          </cell>
          <cell r="L82">
            <v>6916.5902916394243</v>
          </cell>
          <cell r="M82">
            <v>7220.8389345805144</v>
          </cell>
          <cell r="N82">
            <v>6998.112064974408</v>
          </cell>
          <cell r="O82">
            <v>6203.572805007695</v>
          </cell>
          <cell r="P82">
            <v>6044.2533864608658</v>
          </cell>
        </row>
        <row r="83">
          <cell r="A83">
            <v>1082</v>
          </cell>
          <cell r="B83" t="str">
            <v>CHIVASSO</v>
          </cell>
          <cell r="C83">
            <v>96596.459870725055</v>
          </cell>
          <cell r="D83">
            <v>107276.08259040114</v>
          </cell>
          <cell r="E83">
            <v>97851.759946820937</v>
          </cell>
          <cell r="F83">
            <v>95645.465348333397</v>
          </cell>
          <cell r="G83">
            <v>105983.87089168133</v>
          </cell>
          <cell r="H83">
            <v>108219.31514323599</v>
          </cell>
          <cell r="I83">
            <v>111700.36935569937</v>
          </cell>
          <cell r="J83">
            <v>116693.67476918151</v>
          </cell>
          <cell r="K83">
            <v>99478.228963747228</v>
          </cell>
          <cell r="L83">
            <v>98856.146587143929</v>
          </cell>
          <cell r="M83">
            <v>105780.56069601496</v>
          </cell>
          <cell r="N83">
            <v>101213.19845700648</v>
          </cell>
          <cell r="O83">
            <v>88739.486540935904</v>
          </cell>
          <cell r="P83">
            <v>86932.725114824265</v>
          </cell>
        </row>
        <row r="84">
          <cell r="A84">
            <v>1083</v>
          </cell>
          <cell r="B84" t="str">
            <v>CICONIO</v>
          </cell>
          <cell r="C84">
            <v>1521.2451340668872</v>
          </cell>
          <cell r="D84">
            <v>1689.4327065485277</v>
          </cell>
          <cell r="E84">
            <v>1541.0141725503915</v>
          </cell>
          <cell r="F84">
            <v>1398.3039002941555</v>
          </cell>
          <cell r="G84">
            <v>1590.3887769577466</v>
          </cell>
          <cell r="H84">
            <v>1643.2253514641109</v>
          </cell>
          <cell r="I84">
            <v>1771.3495719627022</v>
          </cell>
          <cell r="J84">
            <v>1918.5411192132053</v>
          </cell>
          <cell r="K84">
            <v>1650.7537274882109</v>
          </cell>
          <cell r="L84">
            <v>1605.6690796735757</v>
          </cell>
          <cell r="M84">
            <v>1759.7911711592174</v>
          </cell>
          <cell r="N84">
            <v>1748.7277252809761</v>
          </cell>
          <cell r="O84">
            <v>1505.0102756399442</v>
          </cell>
          <cell r="P84">
            <v>1460.1110292696781</v>
          </cell>
        </row>
        <row r="85">
          <cell r="A85">
            <v>1084</v>
          </cell>
          <cell r="B85" t="str">
            <v>CINTANO</v>
          </cell>
          <cell r="C85">
            <v>1232.7393436746615</v>
          </cell>
          <cell r="D85">
            <v>1369.0299605333482</v>
          </cell>
          <cell r="E85">
            <v>1248.7591625582122</v>
          </cell>
          <cell r="F85">
            <v>1273.8865438781438</v>
          </cell>
          <cell r="G85">
            <v>1459.6300993485941</v>
          </cell>
          <cell r="H85">
            <v>1553.9508240079954</v>
          </cell>
          <cell r="I85">
            <v>1713.4503360383005</v>
          </cell>
          <cell r="J85">
            <v>1795.3360571394023</v>
          </cell>
          <cell r="K85">
            <v>1554.8681802021654</v>
          </cell>
          <cell r="L85">
            <v>1556.3942928656145</v>
          </cell>
          <cell r="M85">
            <v>1585.7413527185877</v>
          </cell>
          <cell r="N85">
            <v>1501.7629223050674</v>
          </cell>
          <cell r="O85">
            <v>1316.2697764581269</v>
          </cell>
          <cell r="P85">
            <v>1277.8402828734902</v>
          </cell>
        </row>
        <row r="86">
          <cell r="A86">
            <v>1085</v>
          </cell>
          <cell r="B86" t="str">
            <v>CINZANO</v>
          </cell>
          <cell r="C86">
            <v>1647.0490281945633</v>
          </cell>
          <cell r="D86">
            <v>1829.1453725685453</v>
          </cell>
          <cell r="E86">
            <v>1668.4529261551434</v>
          </cell>
          <cell r="F86">
            <v>1618.895096844559</v>
          </cell>
          <cell r="G86">
            <v>1803.9816225926013</v>
          </cell>
          <cell r="H86">
            <v>1910.4030696249558</v>
          </cell>
          <cell r="I86">
            <v>2021.8674198918618</v>
          </cell>
          <cell r="J86">
            <v>2072.6899456179785</v>
          </cell>
          <cell r="K86">
            <v>1837.9251391563009</v>
          </cell>
          <cell r="L86">
            <v>1801.1967608403802</v>
          </cell>
          <cell r="M86">
            <v>1998.5281033789477</v>
          </cell>
          <cell r="N86">
            <v>1898.2871178425164</v>
          </cell>
          <cell r="O86">
            <v>1673.7418927846074</v>
          </cell>
          <cell r="P86">
            <v>1655.0508420334968</v>
          </cell>
        </row>
        <row r="87">
          <cell r="A87">
            <v>1086</v>
          </cell>
          <cell r="B87" t="str">
            <v>CIRIE'</v>
          </cell>
          <cell r="C87">
            <v>92032.449917286329</v>
          </cell>
          <cell r="D87">
            <v>102207.47956536534</v>
          </cell>
          <cell r="E87">
            <v>93228.439310055692</v>
          </cell>
          <cell r="F87">
            <v>89870.239607653537</v>
          </cell>
          <cell r="G87">
            <v>100618.58829268448</v>
          </cell>
          <cell r="H87">
            <v>104075.86895445852</v>
          </cell>
          <cell r="I87">
            <v>105900.15538081493</v>
          </cell>
          <cell r="J87">
            <v>109615.82400659731</v>
          </cell>
          <cell r="K87">
            <v>91719.640841049972</v>
          </cell>
          <cell r="L87">
            <v>89104.349797771545</v>
          </cell>
          <cell r="M87">
            <v>92686.08305078774</v>
          </cell>
          <cell r="N87">
            <v>87737.607217321463</v>
          </cell>
          <cell r="O87">
            <v>76231.168991635583</v>
          </cell>
          <cell r="P87">
            <v>73716.416581108424</v>
          </cell>
        </row>
        <row r="88">
          <cell r="A88">
            <v>1087</v>
          </cell>
          <cell r="B88" t="str">
            <v>CLAVIERE</v>
          </cell>
          <cell r="C88">
            <v>2380.3426729936546</v>
          </cell>
          <cell r="D88">
            <v>2643.5113411326179</v>
          </cell>
          <cell r="E88">
            <v>2411.275942624261</v>
          </cell>
          <cell r="F88">
            <v>2259.3770350627083</v>
          </cell>
          <cell r="G88">
            <v>2663.2071090997811</v>
          </cell>
          <cell r="H88">
            <v>2826.0105688225467</v>
          </cell>
          <cell r="I88">
            <v>3154.1225083555892</v>
          </cell>
          <cell r="J88">
            <v>3242.9578729389791</v>
          </cell>
          <cell r="K88">
            <v>2643.0726830184749</v>
          </cell>
          <cell r="L88">
            <v>2304.750171692006</v>
          </cell>
          <cell r="M88">
            <v>2532.541559868786</v>
          </cell>
          <cell r="N88">
            <v>2338.3224654835276</v>
          </cell>
          <cell r="O88">
            <v>2088.4748559686509</v>
          </cell>
          <cell r="P88">
            <v>2038.3569451682299</v>
          </cell>
        </row>
        <row r="89">
          <cell r="A89">
            <v>1088</v>
          </cell>
          <cell r="B89" t="str">
            <v>COASSOLO TORINESE</v>
          </cell>
          <cell r="C89">
            <v>7959.5698084647875</v>
          </cell>
          <cell r="D89">
            <v>8839.5730992591998</v>
          </cell>
          <cell r="E89">
            <v>8063.0068143305107</v>
          </cell>
          <cell r="F89">
            <v>7864.1751525581103</v>
          </cell>
          <cell r="G89">
            <v>8810.8661299423529</v>
          </cell>
          <cell r="H89">
            <v>9176.3581050843386</v>
          </cell>
          <cell r="I89">
            <v>9558.2547221346831</v>
          </cell>
          <cell r="J89">
            <v>10333.717338756416</v>
          </cell>
          <cell r="K89">
            <v>8823.4149620920507</v>
          </cell>
          <cell r="L89">
            <v>8529.5677559796131</v>
          </cell>
          <cell r="M89">
            <v>8998.2208940218461</v>
          </cell>
          <cell r="N89">
            <v>8604.2630096540579</v>
          </cell>
          <cell r="O89">
            <v>7464.5866440494628</v>
          </cell>
          <cell r="P89">
            <v>7432.0288663770298</v>
          </cell>
        </row>
        <row r="90">
          <cell r="A90">
            <v>1089</v>
          </cell>
          <cell r="B90" t="str">
            <v>COAZZE</v>
          </cell>
          <cell r="C90">
            <v>9808.1317998306458</v>
          </cell>
          <cell r="D90">
            <v>10892.510537387197</v>
          </cell>
          <cell r="E90">
            <v>9935.591425278235</v>
          </cell>
          <cell r="F90">
            <v>9657.5478912168255</v>
          </cell>
          <cell r="G90">
            <v>10859.913135425933</v>
          </cell>
          <cell r="H90">
            <v>11647.474043165037</v>
          </cell>
          <cell r="I90">
            <v>12350.521949850905</v>
          </cell>
          <cell r="J90">
            <v>13197.281479438163</v>
          </cell>
          <cell r="K90">
            <v>11394.64041725397</v>
          </cell>
          <cell r="L90">
            <v>10992.036165447016</v>
          </cell>
          <cell r="M90">
            <v>11805.097697728239</v>
          </cell>
          <cell r="N90">
            <v>11285.424595009597</v>
          </cell>
          <cell r="O90">
            <v>9889.1004184973954</v>
          </cell>
          <cell r="P90">
            <v>9747.1169053205995</v>
          </cell>
        </row>
        <row r="91">
          <cell r="A91">
            <v>1090</v>
          </cell>
          <cell r="B91" t="str">
            <v>COLLEGNO</v>
          </cell>
          <cell r="C91">
            <v>144093.61804498156</v>
          </cell>
          <cell r="D91">
            <v>160024.48630964651</v>
          </cell>
          <cell r="E91">
            <v>145966.15799042955</v>
          </cell>
          <cell r="F91">
            <v>142004.96709188318</v>
          </cell>
          <cell r="G91">
            <v>159438.81796171321</v>
          </cell>
          <cell r="H91">
            <v>164301.42912224954</v>
          </cell>
          <cell r="I91">
            <v>168873.11178644473</v>
          </cell>
          <cell r="J91">
            <v>173234.46847596878</v>
          </cell>
          <cell r="K91">
            <v>142788.12809538035</v>
          </cell>
          <cell r="L91">
            <v>137147.17866060001</v>
          </cell>
          <cell r="M91">
            <v>144112.54381429183</v>
          </cell>
          <cell r="N91">
            <v>136371.04467078307</v>
          </cell>
          <cell r="O91">
            <v>118884.01538927897</v>
          </cell>
          <cell r="P91">
            <v>115826.72330474267</v>
          </cell>
        </row>
        <row r="92">
          <cell r="A92">
            <v>1091</v>
          </cell>
          <cell r="B92" t="str">
            <v>COLLERETTO CASTELNUOVO</v>
          </cell>
          <cell r="C92">
            <v>2247.7862519503083</v>
          </cell>
          <cell r="D92">
            <v>2496.2995945451676</v>
          </cell>
          <cell r="E92">
            <v>2276.9969109837416</v>
          </cell>
          <cell r="F92">
            <v>2191.3228412809131</v>
          </cell>
          <cell r="G92">
            <v>2595.7673808796017</v>
          </cell>
          <cell r="H92">
            <v>2720.7964727458157</v>
          </cell>
          <cell r="I92">
            <v>2874.8340899173586</v>
          </cell>
          <cell r="J92">
            <v>3119.5727825566601</v>
          </cell>
          <cell r="K92">
            <v>2673.9267153439346</v>
          </cell>
          <cell r="L92">
            <v>2617.9361167296865</v>
          </cell>
          <cell r="M92">
            <v>2748.9944204907588</v>
          </cell>
          <cell r="N92">
            <v>2665.4732783661925</v>
          </cell>
          <cell r="O92">
            <v>2367.4837457373892</v>
          </cell>
          <cell r="P92">
            <v>2251.3619774623485</v>
          </cell>
        </row>
        <row r="93">
          <cell r="A93">
            <v>1092</v>
          </cell>
          <cell r="B93" t="str">
            <v>COLLERETTO GIACOSA</v>
          </cell>
          <cell r="C93">
            <v>4985.3273064655759</v>
          </cell>
          <cell r="D93">
            <v>5536.5008674677529</v>
          </cell>
          <cell r="E93">
            <v>5050.1131356309961</v>
          </cell>
          <cell r="F93">
            <v>4803.4788247953256</v>
          </cell>
          <cell r="G93">
            <v>5127.3684847680015</v>
          </cell>
          <cell r="H93">
            <v>5421.5293690009275</v>
          </cell>
          <cell r="I93">
            <v>5734.7362229258379</v>
          </cell>
          <cell r="J93">
            <v>6054.4236750503051</v>
          </cell>
          <cell r="K93">
            <v>5012.9658138946452</v>
          </cell>
          <cell r="L93">
            <v>4835.8710636118049</v>
          </cell>
          <cell r="M93">
            <v>5067.5081095393962</v>
          </cell>
          <cell r="N93">
            <v>4912.8625953795272</v>
          </cell>
          <cell r="O93">
            <v>4376.0917186727347</v>
          </cell>
          <cell r="P93">
            <v>4377.9855260558288</v>
          </cell>
        </row>
        <row r="94">
          <cell r="A94">
            <v>1093</v>
          </cell>
          <cell r="B94" t="str">
            <v>CONDOVE</v>
          </cell>
          <cell r="C94">
            <v>13090.812607759395</v>
          </cell>
          <cell r="D94">
            <v>14538.121752752393</v>
          </cell>
          <cell r="E94">
            <v>13260.931658547275</v>
          </cell>
          <cell r="F94">
            <v>12788.047217330297</v>
          </cell>
          <cell r="G94">
            <v>14453.567416832111</v>
          </cell>
          <cell r="H94">
            <v>15096.629678218238</v>
          </cell>
          <cell r="I94">
            <v>15752.012415099234</v>
          </cell>
          <cell r="J94">
            <v>16380.017862934397</v>
          </cell>
          <cell r="K94">
            <v>13847.179227925752</v>
          </cell>
          <cell r="L94">
            <v>13721.174914234383</v>
          </cell>
          <cell r="M94">
            <v>14672.419444617628</v>
          </cell>
          <cell r="N94">
            <v>14011.411281016632</v>
          </cell>
          <cell r="O94">
            <v>12193.121992554368</v>
          </cell>
          <cell r="P94">
            <v>12064.55782274163</v>
          </cell>
        </row>
        <row r="95">
          <cell r="A95">
            <v>1094</v>
          </cell>
          <cell r="B95" t="str">
            <v>CORIO</v>
          </cell>
          <cell r="C95">
            <v>15683.890943489423</v>
          </cell>
          <cell r="D95">
            <v>17417.888631160113</v>
          </cell>
          <cell r="E95">
            <v>15887.707827888604</v>
          </cell>
          <cell r="F95">
            <v>15463.476960461379</v>
          </cell>
          <cell r="G95">
            <v>17258.010458922599</v>
          </cell>
          <cell r="H95">
            <v>18248.868850317704</v>
          </cell>
          <cell r="I95">
            <v>18861.341570412551</v>
          </cell>
          <cell r="J95">
            <v>20147.250939919773</v>
          </cell>
          <cell r="K95">
            <v>16852.12678761343</v>
          </cell>
          <cell r="L95">
            <v>16399.317058142493</v>
          </cell>
          <cell r="M95">
            <v>17314.110221677638</v>
          </cell>
          <cell r="N95">
            <v>16512.594528714872</v>
          </cell>
          <cell r="O95">
            <v>14225.644625801056</v>
          </cell>
          <cell r="P95">
            <v>13929.024438236092</v>
          </cell>
        </row>
        <row r="96">
          <cell r="A96">
            <v>1095</v>
          </cell>
          <cell r="B96" t="str">
            <v>COSSANO CANAVESE</v>
          </cell>
          <cell r="C96">
            <v>2889.6954611004494</v>
          </cell>
          <cell r="D96">
            <v>3209.1777417204048</v>
          </cell>
          <cell r="E96">
            <v>2927.2479235516398</v>
          </cell>
          <cell r="F96">
            <v>2887.0479982663887</v>
          </cell>
          <cell r="G96">
            <v>3467.866133233264</v>
          </cell>
          <cell r="H96">
            <v>3605.8260336106036</v>
          </cell>
          <cell r="I96">
            <v>3839.9461787015025</v>
          </cell>
          <cell r="J96">
            <v>3989.1243707500139</v>
          </cell>
          <cell r="K96">
            <v>3462.4392233970461</v>
          </cell>
          <cell r="L96">
            <v>3281.9409139858417</v>
          </cell>
          <cell r="M96">
            <v>3439.7904574539621</v>
          </cell>
          <cell r="N96">
            <v>3293.585245056664</v>
          </cell>
          <cell r="O96">
            <v>2900.4784012607706</v>
          </cell>
          <cell r="P96">
            <v>2790.2636628776481</v>
          </cell>
        </row>
        <row r="97">
          <cell r="A97">
            <v>1096</v>
          </cell>
          <cell r="B97" t="str">
            <v>CUCEGLIO</v>
          </cell>
          <cell r="C97">
            <v>5409.6944383737782</v>
          </cell>
          <cell r="D97">
            <v>6007.785669748926</v>
          </cell>
          <cell r="E97">
            <v>5479.9950461728031</v>
          </cell>
          <cell r="F97">
            <v>5409.670951146386</v>
          </cell>
          <cell r="G97">
            <v>5951.9755387129208</v>
          </cell>
          <cell r="H97">
            <v>6203.1261433319978</v>
          </cell>
          <cell r="I97">
            <v>6431.9388118863963</v>
          </cell>
          <cell r="J97">
            <v>6903.3846871344413</v>
          </cell>
          <cell r="K97">
            <v>5743.3158588304268</v>
          </cell>
          <cell r="L97">
            <v>5582.995661028468</v>
          </cell>
          <cell r="M97">
            <v>5956.4382054979678</v>
          </cell>
          <cell r="N97">
            <v>5778.4888506525358</v>
          </cell>
          <cell r="O97">
            <v>4889.7568173402587</v>
          </cell>
          <cell r="P97">
            <v>4996.4932765297326</v>
          </cell>
        </row>
        <row r="98">
          <cell r="A98">
            <v>1097</v>
          </cell>
          <cell r="B98" t="str">
            <v>CUMIANA</v>
          </cell>
          <cell r="C98">
            <v>29019.794778363157</v>
          </cell>
          <cell r="D98">
            <v>32228.198689335786</v>
          </cell>
          <cell r="E98">
            <v>29396.91574783055</v>
          </cell>
          <cell r="F98">
            <v>29035.796681962147</v>
          </cell>
          <cell r="G98">
            <v>33325.76433189369</v>
          </cell>
          <cell r="H98">
            <v>35533.074504154254</v>
          </cell>
          <cell r="I98">
            <v>37545.982569004555</v>
          </cell>
          <cell r="J98">
            <v>39062.017179647621</v>
          </cell>
          <cell r="K98">
            <v>33071.937102794327</v>
          </cell>
          <cell r="L98">
            <v>32449.843558889668</v>
          </cell>
          <cell r="M98">
            <v>34606.124416248218</v>
          </cell>
          <cell r="N98">
            <v>32809.939030325288</v>
          </cell>
          <cell r="O98">
            <v>28535.165655318702</v>
          </cell>
          <cell r="P98">
            <v>28258.200462459743</v>
          </cell>
        </row>
        <row r="99">
          <cell r="A99">
            <v>1098</v>
          </cell>
          <cell r="B99" t="str">
            <v>CUORGNE'</v>
          </cell>
          <cell r="C99">
            <v>48641.037820433958</v>
          </cell>
          <cell r="D99">
            <v>54018.749729451476</v>
          </cell>
          <cell r="E99">
            <v>49273.142750149695</v>
          </cell>
          <cell r="F99">
            <v>48226.216932801231</v>
          </cell>
          <cell r="G99">
            <v>53471.190748766421</v>
          </cell>
          <cell r="H99">
            <v>55772.701325896429</v>
          </cell>
          <cell r="I99">
            <v>57425.763395150563</v>
          </cell>
          <cell r="J99">
            <v>59703.76880306712</v>
          </cell>
          <cell r="K99">
            <v>50152.256206265018</v>
          </cell>
          <cell r="L99">
            <v>48056.35039924</v>
          </cell>
          <cell r="M99">
            <v>50874.243035761538</v>
          </cell>
          <cell r="N99">
            <v>48729.184546727607</v>
          </cell>
          <cell r="O99">
            <v>42655.991306967218</v>
          </cell>
          <cell r="P99">
            <v>41821.918453723454</v>
          </cell>
        </row>
        <row r="100">
          <cell r="A100">
            <v>1099</v>
          </cell>
          <cell r="B100" t="str">
            <v>DRUENTO</v>
          </cell>
          <cell r="C100">
            <v>28329.624445137328</v>
          </cell>
          <cell r="D100">
            <v>31461.723709117414</v>
          </cell>
          <cell r="E100">
            <v>28697.776443350736</v>
          </cell>
          <cell r="F100">
            <v>27815.083242609529</v>
          </cell>
          <cell r="G100">
            <v>30990.041864549432</v>
          </cell>
          <cell r="H100">
            <v>32418.747648288958</v>
          </cell>
          <cell r="I100">
            <v>33454.60662316042</v>
          </cell>
          <cell r="J100">
            <v>34694.704007817185</v>
          </cell>
          <cell r="K100">
            <v>28950.104958597498</v>
          </cell>
          <cell r="L100">
            <v>27865.484640147184</v>
          </cell>
          <cell r="M100">
            <v>29802.307053416389</v>
          </cell>
          <cell r="N100">
            <v>28183.375202415365</v>
          </cell>
          <cell r="O100">
            <v>24646.961125759124</v>
          </cell>
          <cell r="P100">
            <v>24155.446418708209</v>
          </cell>
        </row>
        <row r="101">
          <cell r="A101">
            <v>1100</v>
          </cell>
          <cell r="B101" t="str">
            <v>EXILLES</v>
          </cell>
          <cell r="C101">
            <v>999.57047968621282</v>
          </cell>
          <cell r="D101">
            <v>1110.0821445967158</v>
          </cell>
          <cell r="E101">
            <v>1012.5601989874433</v>
          </cell>
          <cell r="F101">
            <v>1019.9610229101818</v>
          </cell>
          <cell r="G101">
            <v>1090.1764053567779</v>
          </cell>
          <cell r="H101">
            <v>1203.8375616216542</v>
          </cell>
          <cell r="I101">
            <v>1248.0105439308304</v>
          </cell>
          <cell r="J101">
            <v>1313.8698158657314</v>
          </cell>
          <cell r="K101">
            <v>1074.3216948150266</v>
          </cell>
          <cell r="L101">
            <v>1032.5865066945128</v>
          </cell>
          <cell r="M101">
            <v>1098.1145125219248</v>
          </cell>
          <cell r="N101">
            <v>1049.1276103816929</v>
          </cell>
          <cell r="O101">
            <v>930.14722708543377</v>
          </cell>
          <cell r="P101">
            <v>937.28815184224538</v>
          </cell>
        </row>
        <row r="102">
          <cell r="A102">
            <v>1101</v>
          </cell>
          <cell r="B102" t="str">
            <v>FAVRIA</v>
          </cell>
          <cell r="C102">
            <v>16463.151373551045</v>
          </cell>
          <cell r="D102">
            <v>18283.303433799862</v>
          </cell>
          <cell r="E102">
            <v>16677.094981832903</v>
          </cell>
          <cell r="F102">
            <v>16242.341604886142</v>
          </cell>
          <cell r="G102">
            <v>18025.422213026988</v>
          </cell>
          <cell r="H102">
            <v>19575.319127207436</v>
          </cell>
          <cell r="I102">
            <v>20750.234611071875</v>
          </cell>
          <cell r="J102">
            <v>22229.822947659242</v>
          </cell>
          <cell r="K102">
            <v>19010.782422317003</v>
          </cell>
          <cell r="L102">
            <v>18476.070172159925</v>
          </cell>
          <cell r="M102">
            <v>19837.03483589632</v>
          </cell>
          <cell r="N102">
            <v>19096.33863876545</v>
          </cell>
          <cell r="O102">
            <v>16660.023433267521</v>
          </cell>
          <cell r="P102">
            <v>16273.91726043862</v>
          </cell>
        </row>
        <row r="103">
          <cell r="A103">
            <v>1102</v>
          </cell>
          <cell r="B103" t="str">
            <v>FELETTO</v>
          </cell>
          <cell r="C103">
            <v>11069.8254894854</v>
          </cell>
          <cell r="D103">
            <v>12293.696011847955</v>
          </cell>
          <cell r="E103">
            <v>11213.681204259172</v>
          </cell>
          <cell r="F103">
            <v>10793.335323624022</v>
          </cell>
          <cell r="G103">
            <v>11662.872822044186</v>
          </cell>
          <cell r="H103">
            <v>12222.655716869163</v>
          </cell>
          <cell r="I103">
            <v>12675.239794361893</v>
          </cell>
          <cell r="J103">
            <v>13509.725788583657</v>
          </cell>
          <cell r="K103">
            <v>11220.291266765973</v>
          </cell>
          <cell r="L103">
            <v>10827.895652346084</v>
          </cell>
          <cell r="M103">
            <v>11145.906082605226</v>
          </cell>
          <cell r="N103">
            <v>10708.420205280572</v>
          </cell>
          <cell r="O103">
            <v>9293.5052334022876</v>
          </cell>
          <cell r="P103">
            <v>9112.6654320853559</v>
          </cell>
        </row>
        <row r="104">
          <cell r="A104">
            <v>1103</v>
          </cell>
          <cell r="B104" t="str">
            <v>FENESTRELLE</v>
          </cell>
          <cell r="C104">
            <v>3222.1410280096061</v>
          </cell>
          <cell r="D104">
            <v>3578.3782086970186</v>
          </cell>
          <cell r="E104">
            <v>3264.0137206845261</v>
          </cell>
          <cell r="F104">
            <v>3121.2261607961605</v>
          </cell>
          <cell r="G104">
            <v>3443.2050078265638</v>
          </cell>
          <cell r="H104">
            <v>3597.6303958781732</v>
          </cell>
          <cell r="I104">
            <v>3769.6955230576632</v>
          </cell>
          <cell r="J104">
            <v>3967.8125476390205</v>
          </cell>
          <cell r="K104">
            <v>3299.9149334090498</v>
          </cell>
          <cell r="L104">
            <v>3117.8687372128038</v>
          </cell>
          <cell r="M104">
            <v>3336.2355232425098</v>
          </cell>
          <cell r="N104">
            <v>3242.0590764958006</v>
          </cell>
          <cell r="O104">
            <v>2794.8987298620491</v>
          </cell>
          <cell r="P104">
            <v>2655.1526740196773</v>
          </cell>
        </row>
        <row r="105">
          <cell r="A105">
            <v>1104</v>
          </cell>
          <cell r="B105" t="str">
            <v>FIANO</v>
          </cell>
          <cell r="C105">
            <v>14371.74754935097</v>
          </cell>
          <cell r="D105">
            <v>15960.675775653532</v>
          </cell>
          <cell r="E105">
            <v>14558.512735326471</v>
          </cell>
          <cell r="F105">
            <v>14128.560718825034</v>
          </cell>
          <cell r="G105">
            <v>15914.596662954338</v>
          </cell>
          <cell r="H105">
            <v>16507.9399766036</v>
          </cell>
          <cell r="I105">
            <v>16990.521855113206</v>
          </cell>
          <cell r="J105">
            <v>17429.897415650161</v>
          </cell>
          <cell r="K105">
            <v>14240.157121163364</v>
          </cell>
          <cell r="L105">
            <v>13852.052434000892</v>
          </cell>
          <cell r="M105">
            <v>14365.864183373355</v>
          </cell>
          <cell r="N105">
            <v>13534.771105111024</v>
          </cell>
          <cell r="O105">
            <v>11839.355527186877</v>
          </cell>
          <cell r="P105">
            <v>11685.180835372794</v>
          </cell>
        </row>
        <row r="106">
          <cell r="A106">
            <v>1105</v>
          </cell>
          <cell r="B106" t="str">
            <v>FIORANO CANAVESE</v>
          </cell>
          <cell r="C106">
            <v>4973.3353783076154</v>
          </cell>
          <cell r="D106">
            <v>5523.1831218980578</v>
          </cell>
          <cell r="E106">
            <v>5037.9653687564878</v>
          </cell>
          <cell r="F106">
            <v>4771.2656483373448</v>
          </cell>
          <cell r="G106">
            <v>5060.0004961611621</v>
          </cell>
          <cell r="H106">
            <v>5325.4887311547591</v>
          </cell>
          <cell r="I106">
            <v>5503.4998150023866</v>
          </cell>
          <cell r="J106">
            <v>5597.5713094149978</v>
          </cell>
          <cell r="K106">
            <v>4683.5796838941751</v>
          </cell>
          <cell r="L106">
            <v>4538.2076091824929</v>
          </cell>
          <cell r="M106">
            <v>4752.8088712699773</v>
          </cell>
          <cell r="N106">
            <v>4500.0231069509837</v>
          </cell>
          <cell r="O106">
            <v>3968.697172104849</v>
          </cell>
          <cell r="P106">
            <v>3880.3085774885953</v>
          </cell>
        </row>
        <row r="107">
          <cell r="A107">
            <v>1106</v>
          </cell>
          <cell r="B107" t="str">
            <v>FOGLIZZO</v>
          </cell>
          <cell r="C107">
            <v>8769.2374403751965</v>
          </cell>
          <cell r="D107">
            <v>9738.7568982083285</v>
          </cell>
          <cell r="E107">
            <v>8883.1963208656198</v>
          </cell>
          <cell r="F107">
            <v>8647.6445882075113</v>
          </cell>
          <cell r="G107">
            <v>9344.9809498483883</v>
          </cell>
          <cell r="H107">
            <v>9681.0018808407604</v>
          </cell>
          <cell r="I107">
            <v>10281.34760849044</v>
          </cell>
          <cell r="J107">
            <v>10832.220620054892</v>
          </cell>
          <cell r="K107">
            <v>9166.143259237806</v>
          </cell>
          <cell r="L107">
            <v>8865.4995295775971</v>
          </cell>
          <cell r="M107">
            <v>9910.5704779037351</v>
          </cell>
          <cell r="N107">
            <v>9501.8334058950641</v>
          </cell>
          <cell r="O107">
            <v>8371.0912596029502</v>
          </cell>
          <cell r="P107">
            <v>8292.0508775970266</v>
          </cell>
        </row>
        <row r="108">
          <cell r="A108">
            <v>1107</v>
          </cell>
          <cell r="B108" t="str">
            <v>FORNO CANAVESE</v>
          </cell>
          <cell r="C108">
            <v>17954.440310657057</v>
          </cell>
          <cell r="D108">
            <v>19939.468011645018</v>
          </cell>
          <cell r="E108">
            <v>18187.763667624688</v>
          </cell>
          <cell r="F108">
            <v>17357.624377058029</v>
          </cell>
          <cell r="G108">
            <v>18817.762726570236</v>
          </cell>
          <cell r="H108">
            <v>19592.321741304331</v>
          </cell>
          <cell r="I108">
            <v>20238.759559235896</v>
          </cell>
          <cell r="J108">
            <v>21365.400067762301</v>
          </cell>
          <cell r="K108">
            <v>17979.156538047522</v>
          </cell>
          <cell r="L108">
            <v>16916.037653749121</v>
          </cell>
          <cell r="M108">
            <v>17918.68587413332</v>
          </cell>
          <cell r="N108">
            <v>17057.435306927808</v>
          </cell>
          <cell r="O108">
            <v>14677.144211338204</v>
          </cell>
          <cell r="P108">
            <v>14400.931322144119</v>
          </cell>
        </row>
        <row r="109">
          <cell r="A109">
            <v>1108</v>
          </cell>
          <cell r="B109" t="str">
            <v>FRASSINETTO</v>
          </cell>
          <cell r="C109">
            <v>873.20365032359109</v>
          </cell>
          <cell r="D109">
            <v>969.74430569936999</v>
          </cell>
          <cell r="E109">
            <v>884.55119463489768</v>
          </cell>
          <cell r="F109">
            <v>827.19129723033211</v>
          </cell>
          <cell r="G109">
            <v>966.99660126087133</v>
          </cell>
          <cell r="H109">
            <v>1018.5677943732356</v>
          </cell>
          <cell r="I109">
            <v>1106.1630572892977</v>
          </cell>
          <cell r="J109">
            <v>1208.0875235488961</v>
          </cell>
          <cell r="K109">
            <v>1056.5092754829668</v>
          </cell>
          <cell r="L109">
            <v>1013.4047467251598</v>
          </cell>
          <cell r="M109">
            <v>1093.0661051805055</v>
          </cell>
          <cell r="N109">
            <v>1050.7772066467967</v>
          </cell>
          <cell r="O109">
            <v>923.8684998985724</v>
          </cell>
          <cell r="P109">
            <v>936.70743278166685</v>
          </cell>
        </row>
        <row r="110">
          <cell r="A110">
            <v>1109</v>
          </cell>
          <cell r="B110" t="str">
            <v>FRONT</v>
          </cell>
          <cell r="C110">
            <v>8194.8220125252628</v>
          </cell>
          <cell r="D110">
            <v>9100.8345875802006</v>
          </cell>
          <cell r="E110">
            <v>8301.3161916047247</v>
          </cell>
          <cell r="F110">
            <v>8132.2515128355089</v>
          </cell>
          <cell r="G110">
            <v>9061.8468741016713</v>
          </cell>
          <cell r="H110">
            <v>9401.9023093276828</v>
          </cell>
          <cell r="I110">
            <v>10015.735310458676</v>
          </cell>
          <cell r="J110">
            <v>10759.543398084199</v>
          </cell>
          <cell r="K110">
            <v>9089.9832164308173</v>
          </cell>
          <cell r="L110">
            <v>8574.9556397586057</v>
          </cell>
          <cell r="M110">
            <v>8933.2923363726786</v>
          </cell>
          <cell r="N110">
            <v>8433.2338179991857</v>
          </cell>
          <cell r="O110">
            <v>7425.0976159588754</v>
          </cell>
          <cell r="P110">
            <v>7549.1914935825589</v>
          </cell>
        </row>
        <row r="111">
          <cell r="A111">
            <v>1110</v>
          </cell>
          <cell r="B111" t="str">
            <v>FROSSASCO</v>
          </cell>
          <cell r="C111">
            <v>15782.412807707922</v>
          </cell>
          <cell r="D111">
            <v>17527.302989170836</v>
          </cell>
          <cell r="E111">
            <v>15987.510013392335</v>
          </cell>
          <cell r="F111">
            <v>15562.417066000318</v>
          </cell>
          <cell r="G111">
            <v>17458.303375808991</v>
          </cell>
          <cell r="H111">
            <v>18210.231817876756</v>
          </cell>
          <cell r="I111">
            <v>18550.837402472389</v>
          </cell>
          <cell r="J111">
            <v>18552.454094070639</v>
          </cell>
          <cell r="K111">
            <v>15534.6468534387</v>
          </cell>
          <cell r="L111">
            <v>14994.269220755248</v>
          </cell>
          <cell r="M111">
            <v>15847.395137463394</v>
          </cell>
          <cell r="N111">
            <v>15122.169013921384</v>
          </cell>
          <cell r="O111">
            <v>13240.370257962346</v>
          </cell>
          <cell r="P111">
            <v>12725.573933467058</v>
          </cell>
        </row>
        <row r="112">
          <cell r="A112">
            <v>1111</v>
          </cell>
          <cell r="B112" t="str">
            <v>GARZIGLIANA</v>
          </cell>
          <cell r="C112">
            <v>3290.3851625025527</v>
          </cell>
          <cell r="D112">
            <v>3654.1673568497918</v>
          </cell>
          <cell r="E112">
            <v>3333.1447082499017</v>
          </cell>
          <cell r="F112">
            <v>3183.5114976231403</v>
          </cell>
          <cell r="G112">
            <v>3605.3240580260222</v>
          </cell>
          <cell r="H112">
            <v>3679.4542119506609</v>
          </cell>
          <cell r="I112">
            <v>3879.2206260485141</v>
          </cell>
          <cell r="J112">
            <v>4050.6399134784619</v>
          </cell>
          <cell r="K112">
            <v>3456.3226506459623</v>
          </cell>
          <cell r="L112">
            <v>3419.9737815481944</v>
          </cell>
          <cell r="M112">
            <v>3671.0633126702032</v>
          </cell>
          <cell r="N112">
            <v>3531.4830798790335</v>
          </cell>
          <cell r="O112">
            <v>3267.4001127549559</v>
          </cell>
          <cell r="P112">
            <v>3215.3252194557567</v>
          </cell>
        </row>
        <row r="113">
          <cell r="A113">
            <v>1112</v>
          </cell>
          <cell r="B113" t="str">
            <v>GASSINO TORINESE</v>
          </cell>
          <cell r="C113">
            <v>31949.866517398248</v>
          </cell>
          <cell r="D113">
            <v>35482.216676052813</v>
          </cell>
          <cell r="E113">
            <v>32365.064651203749</v>
          </cell>
          <cell r="F113">
            <v>31449.144761679254</v>
          </cell>
          <cell r="G113">
            <v>35062.023773128378</v>
          </cell>
          <cell r="H113">
            <v>36106.226581808711</v>
          </cell>
          <cell r="I113">
            <v>37523.101668759991</v>
          </cell>
          <cell r="J113">
            <v>38896.222449004119</v>
          </cell>
          <cell r="K113">
            <v>32510.291442282101</v>
          </cell>
          <cell r="L113">
            <v>31531.774922483892</v>
          </cell>
          <cell r="M113">
            <v>33090.367312920796</v>
          </cell>
          <cell r="N113">
            <v>31391.693177318572</v>
          </cell>
          <cell r="O113">
            <v>27383.386041412596</v>
          </cell>
          <cell r="P113">
            <v>26930.337819669159</v>
          </cell>
        </row>
        <row r="114">
          <cell r="A114">
            <v>1113</v>
          </cell>
          <cell r="B114" t="str">
            <v>GERMAGNANO</v>
          </cell>
          <cell r="C114">
            <v>5667.2313137480014</v>
          </cell>
          <cell r="D114">
            <v>6293.7956037536806</v>
          </cell>
          <cell r="E114">
            <v>5740.878690773221</v>
          </cell>
          <cell r="F114">
            <v>5387.1108756926651</v>
          </cell>
          <cell r="G114">
            <v>6032.3328873785313</v>
          </cell>
          <cell r="H114">
            <v>6273.460461162701</v>
          </cell>
          <cell r="I114">
            <v>6490.5539624962439</v>
          </cell>
          <cell r="J114">
            <v>6950.462943353612</v>
          </cell>
          <cell r="K114">
            <v>5813.2690107707103</v>
          </cell>
          <cell r="L114">
            <v>5551.0370270377789</v>
          </cell>
          <cell r="M114">
            <v>5822.5449354533375</v>
          </cell>
          <cell r="N114">
            <v>5449.2228066070247</v>
          </cell>
          <cell r="O114">
            <v>4721.2145249009072</v>
          </cell>
          <cell r="P114">
            <v>4613.5278728226494</v>
          </cell>
        </row>
        <row r="115">
          <cell r="A115">
            <v>1114</v>
          </cell>
          <cell r="B115" t="str">
            <v>GIAGLIONE</v>
          </cell>
          <cell r="C115">
            <v>2625.2916490398884</v>
          </cell>
          <cell r="D115">
            <v>2915.5416683302883</v>
          </cell>
          <cell r="E115">
            <v>2659.4081043553733</v>
          </cell>
          <cell r="F115">
            <v>2661.5593581321928</v>
          </cell>
          <cell r="G115">
            <v>2975.8042709573315</v>
          </cell>
          <cell r="H115">
            <v>3059.9040558488819</v>
          </cell>
          <cell r="I115">
            <v>3096.7277816508208</v>
          </cell>
          <cell r="J115">
            <v>3295.3321870296968</v>
          </cell>
          <cell r="K115">
            <v>2686.4842757625966</v>
          </cell>
          <cell r="L115">
            <v>2615.0747320288679</v>
          </cell>
          <cell r="M115">
            <v>2809.691245872963</v>
          </cell>
          <cell r="N115">
            <v>2608.3400308069558</v>
          </cell>
          <cell r="O115">
            <v>2314.0539703657955</v>
          </cell>
          <cell r="P115">
            <v>2260.3990948040214</v>
          </cell>
        </row>
        <row r="116">
          <cell r="A116">
            <v>1115</v>
          </cell>
          <cell r="B116" t="str">
            <v>GIAVENO</v>
          </cell>
          <cell r="C116">
            <v>53511.955771315821</v>
          </cell>
          <cell r="D116">
            <v>59428.192239965581</v>
          </cell>
          <cell r="E116">
            <v>54207.359746178568</v>
          </cell>
          <cell r="F116">
            <v>52809.372540095683</v>
          </cell>
          <cell r="G116">
            <v>58941.529304594966</v>
          </cell>
          <cell r="H116">
            <v>61974.545889398622</v>
          </cell>
          <cell r="I116">
            <v>64832.23666104165</v>
          </cell>
          <cell r="J116">
            <v>68642.793860390593</v>
          </cell>
          <cell r="K116">
            <v>58273.801385182043</v>
          </cell>
          <cell r="L116">
            <v>57334.022191662079</v>
          </cell>
          <cell r="M116">
            <v>61592.332002647265</v>
          </cell>
          <cell r="N116">
            <v>58560.707432507064</v>
          </cell>
          <cell r="O116">
            <v>51086.386665073805</v>
          </cell>
          <cell r="P116">
            <v>50292.073762537591</v>
          </cell>
        </row>
        <row r="117">
          <cell r="A117">
            <v>1116</v>
          </cell>
          <cell r="B117" t="str">
            <v>GIVOLETTO</v>
          </cell>
          <cell r="C117">
            <v>13683.185919374315</v>
          </cell>
          <cell r="D117">
            <v>15195.987355551886</v>
          </cell>
          <cell r="E117">
            <v>13861.003039678848</v>
          </cell>
          <cell r="F117">
            <v>13450.3122082092</v>
          </cell>
          <cell r="G117">
            <v>15606.220365361376</v>
          </cell>
          <cell r="H117">
            <v>17074.843733612797</v>
          </cell>
          <cell r="I117">
            <v>18521.219675545137</v>
          </cell>
          <cell r="J117">
            <v>20532.298571637159</v>
          </cell>
          <cell r="K117">
            <v>17539.996488272096</v>
          </cell>
          <cell r="L117">
            <v>17872.020753005792</v>
          </cell>
          <cell r="M117">
            <v>19785.297006571946</v>
          </cell>
          <cell r="N117">
            <v>19347.499027503705</v>
          </cell>
          <cell r="O117">
            <v>17496.563087142978</v>
          </cell>
          <cell r="P117">
            <v>17117.526472018824</v>
          </cell>
        </row>
        <row r="118">
          <cell r="A118">
            <v>1117</v>
          </cell>
          <cell r="B118" t="str">
            <v>GRAVERE</v>
          </cell>
          <cell r="C118">
            <v>5412.5088663965289</v>
          </cell>
          <cell r="D118">
            <v>6010.9112585481162</v>
          </cell>
          <cell r="E118">
            <v>5482.8460485349842</v>
          </cell>
          <cell r="F118">
            <v>5450.1010810813241</v>
          </cell>
          <cell r="G118">
            <v>5869.8395889109752</v>
          </cell>
          <cell r="H118">
            <v>6138.7389035744854</v>
          </cell>
          <cell r="I118">
            <v>6453.8520636154799</v>
          </cell>
          <cell r="J118">
            <v>6751.3183394950793</v>
          </cell>
          <cell r="K118">
            <v>5538.2997881098345</v>
          </cell>
          <cell r="L118">
            <v>5478.2469138754141</v>
          </cell>
          <cell r="M118">
            <v>5844.2537411359517</v>
          </cell>
          <cell r="N118">
            <v>5371.2459890893942</v>
          </cell>
          <cell r="O118">
            <v>4448.3858914003958</v>
          </cell>
          <cell r="P118">
            <v>4402.1480454013617</v>
          </cell>
        </row>
        <row r="119">
          <cell r="A119">
            <v>1118</v>
          </cell>
          <cell r="B119" t="str">
            <v>GROSCAVALLO</v>
          </cell>
          <cell r="C119">
            <v>657.36556498541177</v>
          </cell>
          <cell r="D119">
            <v>730.04334460949258</v>
          </cell>
          <cell r="E119">
            <v>665.90822840033763</v>
          </cell>
          <cell r="F119">
            <v>642.05600246607139</v>
          </cell>
          <cell r="G119">
            <v>738.49880344695055</v>
          </cell>
          <cell r="H119">
            <v>737.59676837243717</v>
          </cell>
          <cell r="I119">
            <v>786.06540336904402</v>
          </cell>
          <cell r="J119">
            <v>781.64090207050754</v>
          </cell>
          <cell r="K119">
            <v>666.65372320678568</v>
          </cell>
          <cell r="L119">
            <v>633.40721562371527</v>
          </cell>
          <cell r="M119">
            <v>675.78324671682412</v>
          </cell>
          <cell r="N119">
            <v>641.03084996392408</v>
          </cell>
          <cell r="O119">
            <v>555.71196181039727</v>
          </cell>
          <cell r="P119">
            <v>557.52183442251987</v>
          </cell>
        </row>
        <row r="120">
          <cell r="A120">
            <v>1119</v>
          </cell>
          <cell r="B120" t="str">
            <v>GROSSO</v>
          </cell>
          <cell r="C120">
            <v>6735.036013432973</v>
          </cell>
          <cell r="D120">
            <v>7479.6558858709086</v>
          </cell>
          <cell r="E120">
            <v>6822.5598339900152</v>
          </cell>
          <cell r="F120">
            <v>6679.3247021055167</v>
          </cell>
          <cell r="G120">
            <v>7733.2164654642656</v>
          </cell>
          <cell r="H120">
            <v>8052.426115185156</v>
          </cell>
          <cell r="I120">
            <v>8319.9971624534355</v>
          </cell>
          <cell r="J120">
            <v>8914.9819597427231</v>
          </cell>
          <cell r="K120">
            <v>7280.5175263526153</v>
          </cell>
          <cell r="L120">
            <v>7049.8059791282612</v>
          </cell>
          <cell r="M120">
            <v>7341.2772585618804</v>
          </cell>
          <cell r="N120">
            <v>6851.9051677140305</v>
          </cell>
          <cell r="O120">
            <v>5999.5306695427598</v>
          </cell>
          <cell r="P120">
            <v>5978.4782440575882</v>
          </cell>
        </row>
        <row r="121">
          <cell r="A121">
            <v>1120</v>
          </cell>
          <cell r="B121" t="str">
            <v>GRUGLIASCO</v>
          </cell>
          <cell r="C121">
            <v>135303.57089647659</v>
          </cell>
          <cell r="D121">
            <v>150262.6189996177</v>
          </cell>
          <cell r="E121">
            <v>137061.88153301229</v>
          </cell>
          <cell r="F121">
            <v>130911.21473351424</v>
          </cell>
          <cell r="G121">
            <v>141692.66590835524</v>
          </cell>
          <cell r="H121">
            <v>145323.83538333789</v>
          </cell>
          <cell r="I121">
            <v>148441.04527227202</v>
          </cell>
          <cell r="J121">
            <v>150970.46589167611</v>
          </cell>
          <cell r="K121">
            <v>126803.30773618698</v>
          </cell>
          <cell r="L121">
            <v>121237.77545138425</v>
          </cell>
          <cell r="M121">
            <v>127980.38872458693</v>
          </cell>
          <cell r="N121">
            <v>121675.9343702444</v>
          </cell>
          <cell r="O121">
            <v>106524.49272024156</v>
          </cell>
          <cell r="P121">
            <v>105264.12824888465</v>
          </cell>
        </row>
        <row r="122">
          <cell r="A122">
            <v>1121</v>
          </cell>
          <cell r="B122" t="str">
            <v>INGRIA</v>
          </cell>
          <cell r="C122">
            <v>182.90918689282711</v>
          </cell>
          <cell r="D122">
            <v>203.13147154582941</v>
          </cell>
          <cell r="E122">
            <v>185.28614684076393</v>
          </cell>
          <cell r="F122">
            <v>176.80080027457271</v>
          </cell>
          <cell r="G122">
            <v>199.82986993559032</v>
          </cell>
          <cell r="H122">
            <v>222.84338712660701</v>
          </cell>
          <cell r="I122">
            <v>241.72604095769017</v>
          </cell>
          <cell r="J122">
            <v>273.94049687641808</v>
          </cell>
          <cell r="K122">
            <v>230.00041371488953</v>
          </cell>
          <cell r="L122">
            <v>229.75959599392857</v>
          </cell>
          <cell r="M122">
            <v>272.97537636514517</v>
          </cell>
          <cell r="N122">
            <v>265.90158067504638</v>
          </cell>
          <cell r="O122">
            <v>238.4888747095012</v>
          </cell>
          <cell r="P122">
            <v>205.24085804382949</v>
          </cell>
        </row>
        <row r="123">
          <cell r="A123">
            <v>1122</v>
          </cell>
          <cell r="B123" t="str">
            <v>INVERSO PINASCA</v>
          </cell>
          <cell r="C123">
            <v>3650.4733598507378</v>
          </cell>
          <cell r="D123">
            <v>4054.0666000544547</v>
          </cell>
          <cell r="E123">
            <v>3697.9123601261026</v>
          </cell>
          <cell r="F123">
            <v>3693.7573097101745</v>
          </cell>
          <cell r="G123">
            <v>4097.0384046046092</v>
          </cell>
          <cell r="H123">
            <v>4629.2440170953241</v>
          </cell>
          <cell r="I123">
            <v>4857.8498119756205</v>
          </cell>
          <cell r="J123">
            <v>5049.0180560375211</v>
          </cell>
          <cell r="K123">
            <v>4212.1687599427414</v>
          </cell>
          <cell r="L123">
            <v>4146.8605287624641</v>
          </cell>
          <cell r="M123">
            <v>4450.0635353586977</v>
          </cell>
          <cell r="N123">
            <v>4242.7594788072884</v>
          </cell>
          <cell r="O123">
            <v>3700.3548681224206</v>
          </cell>
          <cell r="P123">
            <v>3632.7868349056571</v>
          </cell>
        </row>
        <row r="124">
          <cell r="A124">
            <v>1123</v>
          </cell>
          <cell r="B124" t="str">
            <v>ISOLABELLA</v>
          </cell>
          <cell r="C124">
            <v>1706.6057882027478</v>
          </cell>
          <cell r="D124">
            <v>1895.2866774777017</v>
          </cell>
          <cell r="E124">
            <v>1728.7836441890192</v>
          </cell>
          <cell r="F124">
            <v>1623.7980895382261</v>
          </cell>
          <cell r="G124">
            <v>1946.2647648548696</v>
          </cell>
          <cell r="H124">
            <v>2183.4163881483728</v>
          </cell>
          <cell r="I124">
            <v>2122.1399140398007</v>
          </cell>
          <cell r="J124">
            <v>2216.2919508446598</v>
          </cell>
          <cell r="K124">
            <v>1767.2224585434942</v>
          </cell>
          <cell r="L124">
            <v>1824.9099103717444</v>
          </cell>
          <cell r="M124">
            <v>1915.0802271872228</v>
          </cell>
          <cell r="N124">
            <v>1768.0574416616448</v>
          </cell>
          <cell r="O124">
            <v>1557.4336371128882</v>
          </cell>
          <cell r="P124">
            <v>1566.2698254920974</v>
          </cell>
        </row>
        <row r="125">
          <cell r="A125">
            <v>1124</v>
          </cell>
          <cell r="B125" t="str">
            <v>ISSIGLIO</v>
          </cell>
          <cell r="C125">
            <v>2433.5108530508037</v>
          </cell>
          <cell r="D125">
            <v>2702.5577501068733</v>
          </cell>
          <cell r="E125">
            <v>2465.1350591873747</v>
          </cell>
          <cell r="F125">
            <v>2354.4130701488675</v>
          </cell>
          <cell r="G125">
            <v>2493.9155962368932</v>
          </cell>
          <cell r="H125">
            <v>2657.6309296872023</v>
          </cell>
          <cell r="I125">
            <v>2720.6039417914667</v>
          </cell>
          <cell r="J125">
            <v>2922.7855948566425</v>
          </cell>
          <cell r="K125">
            <v>2470.7667406817022</v>
          </cell>
          <cell r="L125">
            <v>2444.4522850389685</v>
          </cell>
          <cell r="M125">
            <v>2718.2626848096129</v>
          </cell>
          <cell r="N125">
            <v>2498.8836322941079</v>
          </cell>
          <cell r="O125">
            <v>2190.93151995891</v>
          </cell>
          <cell r="P125">
            <v>2180.0492974551689</v>
          </cell>
        </row>
        <row r="126">
          <cell r="A126">
            <v>1125</v>
          </cell>
          <cell r="B126" t="str">
            <v>IVREA</v>
          </cell>
          <cell r="C126">
            <v>125472.4188876737</v>
          </cell>
          <cell r="D126">
            <v>139344.54315846824</v>
          </cell>
          <cell r="E126">
            <v>127102.97074421607</v>
          </cell>
          <cell r="F126">
            <v>118746.69247929797</v>
          </cell>
          <cell r="G126">
            <v>126439.52018247827</v>
          </cell>
          <cell r="H126">
            <v>128980.50810267719</v>
          </cell>
          <cell r="I126">
            <v>131673.48365336115</v>
          </cell>
          <cell r="J126">
            <v>136215.68559051052</v>
          </cell>
          <cell r="K126">
            <v>112658.86452535956</v>
          </cell>
          <cell r="L126">
            <v>107452.06815697582</v>
          </cell>
          <cell r="M126">
            <v>113259.65343900205</v>
          </cell>
          <cell r="N126">
            <v>107492.30607324588</v>
          </cell>
          <cell r="O126">
            <v>93732.546232394074</v>
          </cell>
          <cell r="P126">
            <v>92156.753054948247</v>
          </cell>
        </row>
        <row r="127">
          <cell r="A127">
            <v>1126</v>
          </cell>
          <cell r="B127" t="str">
            <v>LA CASSA</v>
          </cell>
          <cell r="C127">
            <v>8350.3823341081188</v>
          </cell>
          <cell r="D127">
            <v>9273.5935264506861</v>
          </cell>
          <cell r="E127">
            <v>8458.8980663975217</v>
          </cell>
          <cell r="F127">
            <v>8359.3768138266714</v>
          </cell>
          <cell r="G127">
            <v>9520.5417334752747</v>
          </cell>
          <cell r="H127">
            <v>10397.070336944216</v>
          </cell>
          <cell r="I127">
            <v>11459.517043046961</v>
          </cell>
          <cell r="J127">
            <v>12184.918244887504</v>
          </cell>
          <cell r="K127">
            <v>10319.239818142276</v>
          </cell>
          <cell r="L127">
            <v>10259.085251048506</v>
          </cell>
          <cell r="M127">
            <v>10953.317273764846</v>
          </cell>
          <cell r="N127">
            <v>10445.138028987109</v>
          </cell>
          <cell r="O127">
            <v>8956.2442468024419</v>
          </cell>
          <cell r="P127">
            <v>8836.6351755244013</v>
          </cell>
        </row>
        <row r="128">
          <cell r="A128">
            <v>1127</v>
          </cell>
          <cell r="B128" t="str">
            <v>LA LOGGIA</v>
          </cell>
          <cell r="C128">
            <v>31499.553867567531</v>
          </cell>
          <cell r="D128">
            <v>34982.117841381303</v>
          </cell>
          <cell r="E128">
            <v>31908.900052923203</v>
          </cell>
          <cell r="F128">
            <v>30990.089485690449</v>
          </cell>
          <cell r="G128">
            <v>34511.467696437088</v>
          </cell>
          <cell r="H128">
            <v>36799.635124723143</v>
          </cell>
          <cell r="I128">
            <v>38443.225039301891</v>
          </cell>
          <cell r="J128">
            <v>40302.155751635932</v>
          </cell>
          <cell r="K128">
            <v>34364.172352435606</v>
          </cell>
          <cell r="L128">
            <v>34785.67311083158</v>
          </cell>
          <cell r="M128">
            <v>37846.84358560745</v>
          </cell>
          <cell r="N128">
            <v>36793.158033533524</v>
          </cell>
          <cell r="O128">
            <v>32471.130156351719</v>
          </cell>
          <cell r="P128">
            <v>32015.914945256489</v>
          </cell>
        </row>
        <row r="129">
          <cell r="A129">
            <v>1128</v>
          </cell>
          <cell r="B129" t="str">
            <v>LANZO TORINESE</v>
          </cell>
          <cell r="C129">
            <v>31417.830642606474</v>
          </cell>
          <cell r="D129">
            <v>34891.359365944329</v>
          </cell>
          <cell r="E129">
            <v>31826.114810051244</v>
          </cell>
          <cell r="F129">
            <v>31006.964846496085</v>
          </cell>
          <cell r="G129">
            <v>34754.113705153817</v>
          </cell>
          <cell r="H129">
            <v>36063.191317201563</v>
          </cell>
          <cell r="I129">
            <v>37044.378370265746</v>
          </cell>
          <cell r="J129">
            <v>38523.366300063033</v>
          </cell>
          <cell r="K129">
            <v>32142.27919364363</v>
          </cell>
          <cell r="L129">
            <v>30706.706738723282</v>
          </cell>
          <cell r="M129">
            <v>32604.847339417545</v>
          </cell>
          <cell r="N129">
            <v>30959.180700446221</v>
          </cell>
          <cell r="O129">
            <v>27175.127012492707</v>
          </cell>
          <cell r="P129">
            <v>26750.104289177569</v>
          </cell>
        </row>
        <row r="130">
          <cell r="A130">
            <v>1129</v>
          </cell>
          <cell r="B130" t="str">
            <v>LAURIANO</v>
          </cell>
          <cell r="C130">
            <v>6218.5618643509388</v>
          </cell>
          <cell r="D130">
            <v>6906.0807926751504</v>
          </cell>
          <cell r="E130">
            <v>6299.3739478576599</v>
          </cell>
          <cell r="F130">
            <v>6146.0867083065405</v>
          </cell>
          <cell r="G130">
            <v>6907.7584028539532</v>
          </cell>
          <cell r="H130">
            <v>7098.7497582707401</v>
          </cell>
          <cell r="I130">
            <v>7524.1110894748817</v>
          </cell>
          <cell r="J130">
            <v>7938.5993615068919</v>
          </cell>
          <cell r="K130">
            <v>6922.6664391119812</v>
          </cell>
          <cell r="L130">
            <v>6731.1367096356216</v>
          </cell>
          <cell r="M130">
            <v>7078.1062610981062</v>
          </cell>
          <cell r="N130">
            <v>6789.60391908359</v>
          </cell>
          <cell r="O130">
            <v>5965.186914919489</v>
          </cell>
          <cell r="P130">
            <v>5755.0263671487128</v>
          </cell>
        </row>
        <row r="131">
          <cell r="A131">
            <v>1130</v>
          </cell>
          <cell r="B131" t="str">
            <v>LEINI'</v>
          </cell>
          <cell r="C131">
            <v>75638.965875428621</v>
          </cell>
          <cell r="D131">
            <v>84001.545824394707</v>
          </cell>
          <cell r="E131">
            <v>76621.917007864642</v>
          </cell>
          <cell r="F131">
            <v>74774.577150332712</v>
          </cell>
          <cell r="G131">
            <v>84695.684326723305</v>
          </cell>
          <cell r="H131">
            <v>89524.455495849499</v>
          </cell>
          <cell r="I131">
            <v>96451.00660694961</v>
          </cell>
          <cell r="J131">
            <v>101974.13201557602</v>
          </cell>
          <cell r="K131">
            <v>86872.156781655285</v>
          </cell>
          <cell r="L131">
            <v>85003.7044397422</v>
          </cell>
          <cell r="M131">
            <v>91445.154266655707</v>
          </cell>
          <cell r="N131">
            <v>87215.185491617594</v>
          </cell>
          <cell r="O131">
            <v>76432.0519138565</v>
          </cell>
          <cell r="P131">
            <v>75250.873752347819</v>
          </cell>
        </row>
        <row r="132">
          <cell r="A132">
            <v>1131</v>
          </cell>
          <cell r="B132" t="str">
            <v>LEMIE</v>
          </cell>
          <cell r="C132">
            <v>965.20756732112909</v>
          </cell>
          <cell r="D132">
            <v>1071.9200977695666</v>
          </cell>
          <cell r="E132">
            <v>977.75073023132325</v>
          </cell>
          <cell r="F132">
            <v>983.64437911602499</v>
          </cell>
          <cell r="G132">
            <v>1073.4423914989054</v>
          </cell>
          <cell r="H132">
            <v>1149.7954912908099</v>
          </cell>
          <cell r="I132">
            <v>1156.6820756577754</v>
          </cell>
          <cell r="J132">
            <v>1169.3015126091586</v>
          </cell>
          <cell r="K132">
            <v>996.41403441334774</v>
          </cell>
          <cell r="L132">
            <v>909.22237168398851</v>
          </cell>
          <cell r="M132">
            <v>967.62844645666269</v>
          </cell>
          <cell r="N132">
            <v>979.83399255711663</v>
          </cell>
          <cell r="O132">
            <v>797.04685367094316</v>
          </cell>
          <cell r="P132">
            <v>815.93628994697406</v>
          </cell>
        </row>
        <row r="133">
          <cell r="A133">
            <v>1132</v>
          </cell>
          <cell r="B133" t="str">
            <v>LESSOLO</v>
          </cell>
          <cell r="C133">
            <v>14565.994171392897</v>
          </cell>
          <cell r="D133">
            <v>16176.39813956794</v>
          </cell>
          <cell r="E133">
            <v>14755.283650699197</v>
          </cell>
          <cell r="F133">
            <v>14355.621228174585</v>
          </cell>
          <cell r="G133">
            <v>15889.886898484165</v>
          </cell>
          <cell r="H133">
            <v>16736.653772643214</v>
          </cell>
          <cell r="I133">
            <v>17470.050414496989</v>
          </cell>
          <cell r="J133">
            <v>18725.677187626872</v>
          </cell>
          <cell r="K133">
            <v>15698.705844794498</v>
          </cell>
          <cell r="L133">
            <v>15222.495810941915</v>
          </cell>
          <cell r="M133">
            <v>15884.312032980306</v>
          </cell>
          <cell r="N133">
            <v>15203.269803850573</v>
          </cell>
          <cell r="O133">
            <v>13185.334799433871</v>
          </cell>
          <cell r="P133">
            <v>12989.061740794403</v>
          </cell>
        </row>
        <row r="134">
          <cell r="A134">
            <v>1133</v>
          </cell>
          <cell r="B134" t="str">
            <v>LEVONE</v>
          </cell>
          <cell r="C134">
            <v>2970.9052288467069</v>
          </cell>
          <cell r="D134">
            <v>3299.365992548167</v>
          </cell>
          <cell r="E134">
            <v>3009.5130366777175</v>
          </cell>
          <cell r="F134">
            <v>2910.3912778795852</v>
          </cell>
          <cell r="G134">
            <v>3214.0171660082192</v>
          </cell>
          <cell r="H134">
            <v>3407.0677063430608</v>
          </cell>
          <cell r="I134">
            <v>3459.6637777915375</v>
          </cell>
          <cell r="J134">
            <v>3566.2265186625655</v>
          </cell>
          <cell r="K134">
            <v>3030.3205098162812</v>
          </cell>
          <cell r="L134">
            <v>2920.8888364334807</v>
          </cell>
          <cell r="M134">
            <v>2990.1804687477893</v>
          </cell>
          <cell r="N134">
            <v>2910.0768780185062</v>
          </cell>
          <cell r="O134">
            <v>2601.9560718741041</v>
          </cell>
          <cell r="P134">
            <v>2454.5849221968097</v>
          </cell>
        </row>
        <row r="135">
          <cell r="A135">
            <v>1134</v>
          </cell>
          <cell r="B135" t="str">
            <v>LOCANA</v>
          </cell>
          <cell r="C135">
            <v>4028.122090842242</v>
          </cell>
          <cell r="D135">
            <v>4473.467854616194</v>
          </cell>
          <cell r="E135">
            <v>4080.4687500668642</v>
          </cell>
          <cell r="F135">
            <v>3870.8126774813009</v>
          </cell>
          <cell r="G135">
            <v>4217.3102273764525</v>
          </cell>
          <cell r="H135">
            <v>4373.5774453398908</v>
          </cell>
          <cell r="I135">
            <v>4624.1598785502847</v>
          </cell>
          <cell r="J135">
            <v>4770.4145538163084</v>
          </cell>
          <cell r="K135">
            <v>3997.574390166224</v>
          </cell>
          <cell r="L135">
            <v>3852.5954541743681</v>
          </cell>
          <cell r="M135">
            <v>4042.8768803605462</v>
          </cell>
          <cell r="N135">
            <v>3855.3097276553099</v>
          </cell>
          <cell r="O135">
            <v>3365.7909900180198</v>
          </cell>
          <cell r="P135">
            <v>3318.1697154504586</v>
          </cell>
        </row>
        <row r="136">
          <cell r="A136">
            <v>1135</v>
          </cell>
          <cell r="B136" t="str">
            <v>LOMBARDORE</v>
          </cell>
          <cell r="C136">
            <v>8092.5052379038152</v>
          </cell>
          <cell r="D136">
            <v>8987.2057570892775</v>
          </cell>
          <cell r="E136">
            <v>8197.6697796949138</v>
          </cell>
          <cell r="F136">
            <v>8017.2733923159421</v>
          </cell>
          <cell r="G136">
            <v>8918.8034334497388</v>
          </cell>
          <cell r="H136">
            <v>10240.296097290839</v>
          </cell>
          <cell r="I136">
            <v>10599.026794093894</v>
          </cell>
          <cell r="J136">
            <v>11016.362310663206</v>
          </cell>
          <cell r="K136">
            <v>8906.9313218077659</v>
          </cell>
          <cell r="L136">
            <v>9415.7872608590915</v>
          </cell>
          <cell r="M136">
            <v>10061.917288674387</v>
          </cell>
          <cell r="N136">
            <v>9685.5084766576219</v>
          </cell>
          <cell r="O136">
            <v>8425.5608624918023</v>
          </cell>
          <cell r="P136">
            <v>8253.0286485298275</v>
          </cell>
        </row>
        <row r="137">
          <cell r="A137">
            <v>1136</v>
          </cell>
          <cell r="B137" t="str">
            <v>LOMBRIASCO</v>
          </cell>
          <cell r="C137">
            <v>4172.6317829571408</v>
          </cell>
          <cell r="D137">
            <v>4633.9544157922273</v>
          </cell>
          <cell r="E137">
            <v>4226.8563891350077</v>
          </cell>
          <cell r="F137">
            <v>4314.4638440287126</v>
          </cell>
          <cell r="G137">
            <v>4980.0497541090053</v>
          </cell>
          <cell r="H137">
            <v>5328.7426423789566</v>
          </cell>
          <cell r="I137">
            <v>5380.8663610263411</v>
          </cell>
          <cell r="J137">
            <v>5701.4672112875205</v>
          </cell>
          <cell r="K137">
            <v>4786.14219292081</v>
          </cell>
          <cell r="L137">
            <v>4638.0266926114045</v>
          </cell>
          <cell r="M137">
            <v>4873.6781309726766</v>
          </cell>
          <cell r="N137">
            <v>4712.2197379710587</v>
          </cell>
          <cell r="O137">
            <v>4196.067786868146</v>
          </cell>
          <cell r="P137">
            <v>4141.470278275382</v>
          </cell>
        </row>
        <row r="138">
          <cell r="A138">
            <v>1137</v>
          </cell>
          <cell r="B138" t="str">
            <v>LORANZE'</v>
          </cell>
          <cell r="C138">
            <v>5235.332575506286</v>
          </cell>
          <cell r="D138">
            <v>5814.1465071272114</v>
          </cell>
          <cell r="E138">
            <v>5303.3672984062296</v>
          </cell>
          <cell r="F138">
            <v>5078.0516190805129</v>
          </cell>
          <cell r="G138">
            <v>5811.1498171633539</v>
          </cell>
          <cell r="H138">
            <v>6025.8644362775103</v>
          </cell>
          <cell r="I138">
            <v>6301.648797259907</v>
          </cell>
          <cell r="J138">
            <v>6620.1116183155682</v>
          </cell>
          <cell r="K138">
            <v>5534.0245513035279</v>
          </cell>
          <cell r="L138">
            <v>5340.8799526978673</v>
          </cell>
          <cell r="M138">
            <v>5803.4991838509968</v>
          </cell>
          <cell r="N138">
            <v>5561.1373981466095</v>
          </cell>
          <cell r="O138">
            <v>4887.4357883856965</v>
          </cell>
          <cell r="P138">
            <v>4875.0124576120015</v>
          </cell>
        </row>
        <row r="139">
          <cell r="A139">
            <v>1138</v>
          </cell>
          <cell r="B139" t="str">
            <v>LUGNACCO</v>
          </cell>
          <cell r="C139">
            <v>1933.8757249817509</v>
          </cell>
          <cell r="D139">
            <v>2147.6833858130603</v>
          </cell>
          <cell r="E139">
            <v>1959.0070222154011</v>
          </cell>
          <cell r="F139">
            <v>1845.2619252255181</v>
          </cell>
          <cell r="G139">
            <v>2122.5069245250111</v>
          </cell>
          <cell r="H139">
            <v>2325.8768958157157</v>
          </cell>
          <cell r="I139">
            <v>2402.0628861746</v>
          </cell>
          <cell r="J139">
            <v>2526.3719857439055</v>
          </cell>
          <cell r="K139">
            <v>2162.132654591745</v>
          </cell>
          <cell r="L139">
            <v>2106.94053445484</v>
          </cell>
          <cell r="M139">
            <v>2230.5746566696935</v>
          </cell>
          <cell r="N139">
            <v>2075.8629321129351</v>
          </cell>
          <cell r="O139">
            <v>1839.1825662317704</v>
          </cell>
          <cell r="P139">
            <v>1816.2156013557678</v>
          </cell>
        </row>
        <row r="140">
          <cell r="A140">
            <v>1139</v>
          </cell>
          <cell r="B140" t="str">
            <v>LUSERNA SAN GIOVANNI</v>
          </cell>
          <cell r="C140">
            <v>43110.811964038381</v>
          </cell>
          <cell r="D140">
            <v>47877.106790277256</v>
          </cell>
          <cell r="E140">
            <v>43671.049943892271</v>
          </cell>
          <cell r="F140">
            <v>42312.919140004502</v>
          </cell>
          <cell r="G140">
            <v>45793.531463864863</v>
          </cell>
          <cell r="H140">
            <v>47254.865261330451</v>
          </cell>
          <cell r="I140">
            <v>48138.875258409993</v>
          </cell>
          <cell r="J140">
            <v>50006.480812905786</v>
          </cell>
          <cell r="K140">
            <v>41194.659449541046</v>
          </cell>
          <cell r="L140">
            <v>40095.059751140077</v>
          </cell>
          <cell r="M140">
            <v>41767.508432285227</v>
          </cell>
          <cell r="N140">
            <v>39410.590044233322</v>
          </cell>
          <cell r="O140">
            <v>33980.698560465164</v>
          </cell>
          <cell r="P140">
            <v>33147.583433412357</v>
          </cell>
        </row>
        <row r="141">
          <cell r="A141">
            <v>1140</v>
          </cell>
          <cell r="B141" t="str">
            <v>LUSERNETTA</v>
          </cell>
          <cell r="C141">
            <v>3735.7946735454343</v>
          </cell>
          <cell r="D141">
            <v>4148.8209658654087</v>
          </cell>
          <cell r="E141">
            <v>3784.3424499779885</v>
          </cell>
          <cell r="F141">
            <v>3561.7779946142164</v>
          </cell>
          <cell r="G141">
            <v>3844.5268139950554</v>
          </cell>
          <cell r="H141">
            <v>3926.2571538452812</v>
          </cell>
          <cell r="I141">
            <v>4140.6103803447313</v>
          </cell>
          <cell r="J141">
            <v>4252.6666480882259</v>
          </cell>
          <cell r="K141">
            <v>3571.8704326425777</v>
          </cell>
          <cell r="L141">
            <v>3594.7021545453749</v>
          </cell>
          <cell r="M141">
            <v>3819.9683315752</v>
          </cell>
          <cell r="N141">
            <v>3556.8563271966273</v>
          </cell>
          <cell r="O141">
            <v>3059.8289340694319</v>
          </cell>
          <cell r="P141">
            <v>3209.5973667857083</v>
          </cell>
        </row>
        <row r="142">
          <cell r="A142">
            <v>1141</v>
          </cell>
          <cell r="B142" t="str">
            <v>LUSIGLIE'</v>
          </cell>
          <cell r="C142">
            <v>2505.2407697811354</v>
          </cell>
          <cell r="D142">
            <v>2782.2180656263417</v>
          </cell>
          <cell r="E142">
            <v>2537.7971277796942</v>
          </cell>
          <cell r="F142">
            <v>2473.319880756686</v>
          </cell>
          <cell r="G142">
            <v>2696.5307988390882</v>
          </cell>
          <cell r="H142">
            <v>2908.6693037376717</v>
          </cell>
          <cell r="I142">
            <v>3059.8125524630905</v>
          </cell>
          <cell r="J142">
            <v>3228.3950064179062</v>
          </cell>
          <cell r="K142">
            <v>2744.9227147315705</v>
          </cell>
          <cell r="L142">
            <v>2689.596125277988</v>
          </cell>
          <cell r="M142">
            <v>2936.0986704908664</v>
          </cell>
          <cell r="N142">
            <v>2771.5541895653478</v>
          </cell>
          <cell r="O142">
            <v>2466.0329779798085</v>
          </cell>
          <cell r="P142">
            <v>2489.9111869841054</v>
          </cell>
        </row>
        <row r="143">
          <cell r="A143">
            <v>1142</v>
          </cell>
          <cell r="B143" t="str">
            <v>MACELLO</v>
          </cell>
          <cell r="C143">
            <v>5628.2525965946788</v>
          </cell>
          <cell r="D143">
            <v>6250.5074326736667</v>
          </cell>
          <cell r="E143">
            <v>5701.3934334560654</v>
          </cell>
          <cell r="F143">
            <v>5576.1584982779505</v>
          </cell>
          <cell r="G143">
            <v>6323.460218320829</v>
          </cell>
          <cell r="H143">
            <v>6554.2804683172608</v>
          </cell>
          <cell r="I143">
            <v>7004.8498955692021</v>
          </cell>
          <cell r="J143">
            <v>7490.8662443964831</v>
          </cell>
          <cell r="K143">
            <v>6483.0313182576601</v>
          </cell>
          <cell r="L143">
            <v>6326.8347927443656</v>
          </cell>
          <cell r="M143">
            <v>6758.9795860147851</v>
          </cell>
          <cell r="N143">
            <v>6528.1641634219322</v>
          </cell>
          <cell r="O143">
            <v>5648.1872565810263</v>
          </cell>
          <cell r="P143">
            <v>5656.2241068391286</v>
          </cell>
        </row>
        <row r="144">
          <cell r="A144">
            <v>1143</v>
          </cell>
          <cell r="B144" t="str">
            <v>MAGLIONE</v>
          </cell>
          <cell r="C144">
            <v>3137.3189769958603</v>
          </cell>
          <cell r="D144">
            <v>3484.178303625803</v>
          </cell>
          <cell r="E144">
            <v>3178.0893815824315</v>
          </cell>
          <cell r="F144">
            <v>3088.9420825858806</v>
          </cell>
          <cell r="G144">
            <v>3443.7806217626749</v>
          </cell>
          <cell r="H144">
            <v>3396.5947593376109</v>
          </cell>
          <cell r="I144">
            <v>3447.8091310900591</v>
          </cell>
          <cell r="J144">
            <v>3634.5856381809863</v>
          </cell>
          <cell r="K144">
            <v>3062.1979371133402</v>
          </cell>
          <cell r="L144">
            <v>3032.320631194938</v>
          </cell>
          <cell r="M144">
            <v>3087.5077351544251</v>
          </cell>
          <cell r="N144">
            <v>2804.5734224205898</v>
          </cell>
          <cell r="O144">
            <v>2401.9729163741281</v>
          </cell>
          <cell r="P144">
            <v>2306.1757828741897</v>
          </cell>
        </row>
        <row r="145">
          <cell r="A145">
            <v>1144</v>
          </cell>
          <cell r="B145" t="str">
            <v>MARENTINO</v>
          </cell>
          <cell r="C145">
            <v>7051.7702499062734</v>
          </cell>
          <cell r="D145">
            <v>7831.4079910369792</v>
          </cell>
          <cell r="E145">
            <v>7143.4101272181824</v>
          </cell>
          <cell r="F145">
            <v>7228.7402648015222</v>
          </cell>
          <cell r="G145">
            <v>8723.3260518441984</v>
          </cell>
          <cell r="H145">
            <v>9013.4455756675325</v>
          </cell>
          <cell r="I145">
            <v>9644.0382278079778</v>
          </cell>
          <cell r="J145">
            <v>10128.450303548634</v>
          </cell>
          <cell r="K145">
            <v>8491.6250006578775</v>
          </cell>
          <cell r="L145">
            <v>8217.0396825089829</v>
          </cell>
          <cell r="M145">
            <v>8734.2466215322438</v>
          </cell>
          <cell r="N145">
            <v>8268.7409058977155</v>
          </cell>
          <cell r="O145">
            <v>7040.2069986449933</v>
          </cell>
          <cell r="P145">
            <v>6975.0793792026425</v>
          </cell>
        </row>
        <row r="146">
          <cell r="A146">
            <v>1145</v>
          </cell>
          <cell r="B146" t="str">
            <v>MASSELLO</v>
          </cell>
          <cell r="C146">
            <v>219.68251180062455</v>
          </cell>
          <cell r="D146">
            <v>243.9704240831376</v>
          </cell>
          <cell r="E146">
            <v>222.53735217623787</v>
          </cell>
          <cell r="F146">
            <v>225.74267551705984</v>
          </cell>
          <cell r="G146">
            <v>283.13147045046378</v>
          </cell>
          <cell r="H146">
            <v>298.84334854846617</v>
          </cell>
          <cell r="I146">
            <v>336.30919377069432</v>
          </cell>
          <cell r="J146">
            <v>377.58273440927309</v>
          </cell>
          <cell r="K146">
            <v>308.48862367219976</v>
          </cell>
          <cell r="L146">
            <v>315.96903466995894</v>
          </cell>
          <cell r="M146">
            <v>314.3529060745438</v>
          </cell>
          <cell r="N146">
            <v>298.76075975013771</v>
          </cell>
          <cell r="O146">
            <v>256.11419412820965</v>
          </cell>
          <cell r="P146">
            <v>249.68405653164726</v>
          </cell>
        </row>
        <row r="147">
          <cell r="A147">
            <v>1146</v>
          </cell>
          <cell r="B147" t="str">
            <v>MATHI</v>
          </cell>
          <cell r="C147">
            <v>19458.657002649747</v>
          </cell>
          <cell r="D147">
            <v>21609.989625998427</v>
          </cell>
          <cell r="E147">
            <v>19711.528108369766</v>
          </cell>
          <cell r="F147">
            <v>19009.774149034482</v>
          </cell>
          <cell r="G147">
            <v>21379.394597853698</v>
          </cell>
          <cell r="H147">
            <v>21630.511044232171</v>
          </cell>
          <cell r="I147">
            <v>22363.53490348268</v>
          </cell>
          <cell r="J147">
            <v>23354.859479478444</v>
          </cell>
          <cell r="K147">
            <v>19421.911721830173</v>
          </cell>
          <cell r="L147">
            <v>18725.978060840567</v>
          </cell>
          <cell r="M147">
            <v>19710.923216760766</v>
          </cell>
          <cell r="N147">
            <v>18743.520513253941</v>
          </cell>
          <cell r="O147">
            <v>16378.196635797034</v>
          </cell>
          <cell r="P147">
            <v>16305.929201927975</v>
          </cell>
        </row>
        <row r="148">
          <cell r="A148">
            <v>1147</v>
          </cell>
          <cell r="B148" t="str">
            <v>MATTIE</v>
          </cell>
          <cell r="C148">
            <v>2524.4513170551045</v>
          </cell>
          <cell r="D148">
            <v>2803.5525147223761</v>
          </cell>
          <cell r="E148">
            <v>2557.2573218987663</v>
          </cell>
          <cell r="F148">
            <v>2387.4321244756584</v>
          </cell>
          <cell r="G148">
            <v>2663.978098729232</v>
          </cell>
          <cell r="H148">
            <v>2790.0862846044834</v>
          </cell>
          <cell r="I148">
            <v>2740.5672870511385</v>
          </cell>
          <cell r="J148">
            <v>2767.2231534763241</v>
          </cell>
          <cell r="K148">
            <v>2279.5002202841738</v>
          </cell>
          <cell r="L148">
            <v>2142.5483633446356</v>
          </cell>
          <cell r="M148">
            <v>2190.4074289349824</v>
          </cell>
          <cell r="N148">
            <v>2026.2026206867331</v>
          </cell>
          <cell r="O148">
            <v>1783.7801514170594</v>
          </cell>
          <cell r="P148">
            <v>1645.3565553893768</v>
          </cell>
        </row>
        <row r="149">
          <cell r="A149">
            <v>1148</v>
          </cell>
          <cell r="B149" t="str">
            <v>MAZZE'</v>
          </cell>
          <cell r="C149">
            <v>18381.109259711237</v>
          </cell>
          <cell r="D149">
            <v>20413.309118024608</v>
          </cell>
          <cell r="E149">
            <v>18619.97730811924</v>
          </cell>
          <cell r="F149">
            <v>18275.546682954369</v>
          </cell>
          <cell r="G149">
            <v>20382.228339540568</v>
          </cell>
          <cell r="H149">
            <v>21438.884174976185</v>
          </cell>
          <cell r="I149">
            <v>22434.415713863847</v>
          </cell>
          <cell r="J149">
            <v>23967.756453821145</v>
          </cell>
          <cell r="K149">
            <v>20301.847293576207</v>
          </cell>
          <cell r="L149">
            <v>19606.787517581368</v>
          </cell>
          <cell r="M149">
            <v>20622.311960581792</v>
          </cell>
          <cell r="N149">
            <v>19867.744983091572</v>
          </cell>
          <cell r="O149">
            <v>17426.211304201632</v>
          </cell>
          <cell r="P149">
            <v>17211.79512695477</v>
          </cell>
        </row>
        <row r="150">
          <cell r="A150">
            <v>1149</v>
          </cell>
          <cell r="B150" t="str">
            <v>MEANA DI SUSA</v>
          </cell>
          <cell r="C150">
            <v>4102.1640282361295</v>
          </cell>
          <cell r="D150">
            <v>4555.6958058439104</v>
          </cell>
          <cell r="E150">
            <v>4155.47288472729</v>
          </cell>
          <cell r="F150">
            <v>4096.1859875697382</v>
          </cell>
          <cell r="G150">
            <v>4524.7141419922646</v>
          </cell>
          <cell r="H150">
            <v>4761.3151833091879</v>
          </cell>
          <cell r="I150">
            <v>4992.4056881225342</v>
          </cell>
          <cell r="J150">
            <v>5270.7442821586483</v>
          </cell>
          <cell r="K150">
            <v>4414.1752936751818</v>
          </cell>
          <cell r="L150">
            <v>4240.3817803360571</v>
          </cell>
          <cell r="M150">
            <v>4388.0233102928159</v>
          </cell>
          <cell r="N150">
            <v>4187.3444692635267</v>
          </cell>
          <cell r="O150">
            <v>3571.6555476457029</v>
          </cell>
          <cell r="P150">
            <v>3475.8837326563057</v>
          </cell>
        </row>
        <row r="151">
          <cell r="A151">
            <v>1150</v>
          </cell>
          <cell r="B151" t="str">
            <v>MERCENASCO</v>
          </cell>
          <cell r="C151">
            <v>6894.1157277640987</v>
          </cell>
          <cell r="D151">
            <v>7656.3233185685658</v>
          </cell>
          <cell r="E151">
            <v>6983.7068370993475</v>
          </cell>
          <cell r="F151">
            <v>6878.0737834766633</v>
          </cell>
          <cell r="G151">
            <v>7687.1778954635147</v>
          </cell>
          <cell r="H151">
            <v>8108.2846388541657</v>
          </cell>
          <cell r="I151">
            <v>8377.7237208184488</v>
          </cell>
          <cell r="J151">
            <v>8890.4703391258081</v>
          </cell>
          <cell r="K151">
            <v>7669.5438907233756</v>
          </cell>
          <cell r="L151">
            <v>7361.5984825786945</v>
          </cell>
          <cell r="M151">
            <v>8040.0267892988322</v>
          </cell>
          <cell r="N151">
            <v>7615.3557257901748</v>
          </cell>
          <cell r="O151">
            <v>6648.1976244152784</v>
          </cell>
          <cell r="P151">
            <v>6535.2003066744937</v>
          </cell>
        </row>
        <row r="152">
          <cell r="A152">
            <v>1151</v>
          </cell>
          <cell r="B152" t="str">
            <v>MEUGLIANO</v>
          </cell>
          <cell r="C152">
            <v>872.13560690340523</v>
          </cell>
          <cell r="D152">
            <v>968.55818030401554</v>
          </cell>
          <cell r="E152">
            <v>883.46927166893522</v>
          </cell>
          <cell r="F152">
            <v>842.25240620174338</v>
          </cell>
          <cell r="G152">
            <v>892.15511147924599</v>
          </cell>
          <cell r="H152">
            <v>909.20994834295652</v>
          </cell>
          <cell r="I152">
            <v>880.83988527243912</v>
          </cell>
          <cell r="J152">
            <v>988.84907222416064</v>
          </cell>
          <cell r="K152">
            <v>796.70350718724046</v>
          </cell>
          <cell r="L152">
            <v>829.59962503869428</v>
          </cell>
          <cell r="M152">
            <v>837.94168733525453</v>
          </cell>
          <cell r="N152">
            <v>789.97168893575065</v>
          </cell>
          <cell r="O152">
            <v>661.68918367388562</v>
          </cell>
          <cell r="P152">
            <v>618.14670415189835</v>
          </cell>
        </row>
        <row r="153">
          <cell r="A153">
            <v>1152</v>
          </cell>
          <cell r="B153" t="str">
            <v>MEZZENILE</v>
          </cell>
          <cell r="C153">
            <v>3928.7896482867677</v>
          </cell>
          <cell r="D153">
            <v>4363.1533014146771</v>
          </cell>
          <cell r="E153">
            <v>3979.8454525166467</v>
          </cell>
          <cell r="F153">
            <v>3803.763791180972</v>
          </cell>
          <cell r="G153">
            <v>4429.2550702603785</v>
          </cell>
          <cell r="H153">
            <v>4487.4163828717146</v>
          </cell>
          <cell r="I153">
            <v>4585.0307195363412</v>
          </cell>
          <cell r="J153">
            <v>4860.2894221679699</v>
          </cell>
          <cell r="K153">
            <v>4096.5835316957546</v>
          </cell>
          <cell r="L153">
            <v>3974.0725395578743</v>
          </cell>
          <cell r="M153">
            <v>4218.6760830621733</v>
          </cell>
          <cell r="N153">
            <v>4015.1305675461199</v>
          </cell>
          <cell r="O153">
            <v>3506.7714529685336</v>
          </cell>
          <cell r="P153">
            <v>3474.3406930242136</v>
          </cell>
        </row>
        <row r="154">
          <cell r="A154">
            <v>1153</v>
          </cell>
          <cell r="B154" t="str">
            <v>MOMBELLO DI TORINO</v>
          </cell>
          <cell r="C154">
            <v>1881.027663469225</v>
          </cell>
          <cell r="D154">
            <v>2088.9924874183616</v>
          </cell>
          <cell r="E154">
            <v>1905.4721842337688</v>
          </cell>
          <cell r="F154">
            <v>1735.5971067216828</v>
          </cell>
          <cell r="G154">
            <v>1999.9976273151001</v>
          </cell>
          <cell r="H154">
            <v>2073.6682796917676</v>
          </cell>
          <cell r="I154">
            <v>2116.7926323074726</v>
          </cell>
          <cell r="J154">
            <v>2230.5925662335608</v>
          </cell>
          <cell r="K154">
            <v>1964.8816429250776</v>
          </cell>
          <cell r="L154">
            <v>1979.2607796023708</v>
          </cell>
          <cell r="M154">
            <v>2085.3529183157493</v>
          </cell>
          <cell r="N154">
            <v>1947.6861771352956</v>
          </cell>
          <cell r="O154">
            <v>1708.0855652028301</v>
          </cell>
          <cell r="P154">
            <v>1713.1671799075023</v>
          </cell>
        </row>
        <row r="155">
          <cell r="A155">
            <v>1154</v>
          </cell>
          <cell r="B155" t="str">
            <v>MOMPANTERO</v>
          </cell>
          <cell r="C155">
            <v>2689.708110785436</v>
          </cell>
          <cell r="D155">
            <v>2987.0799594813816</v>
          </cell>
          <cell r="E155">
            <v>2724.6616774136883</v>
          </cell>
          <cell r="F155">
            <v>2763.9642872715613</v>
          </cell>
          <cell r="G155">
            <v>3092.9657464339134</v>
          </cell>
          <cell r="H155">
            <v>3145.7753993880247</v>
          </cell>
          <cell r="I155">
            <v>3309.3113633513099</v>
          </cell>
          <cell r="J155">
            <v>3491.4869485900936</v>
          </cell>
          <cell r="K155">
            <v>2987.687446288197</v>
          </cell>
          <cell r="L155">
            <v>2935.1506518307606</v>
          </cell>
          <cell r="M155">
            <v>3066.2690457576578</v>
          </cell>
          <cell r="N155">
            <v>2977.756178286239</v>
          </cell>
          <cell r="O155">
            <v>2487.4738192643135</v>
          </cell>
          <cell r="P155">
            <v>2470.5572684452659</v>
          </cell>
        </row>
        <row r="156">
          <cell r="A156">
            <v>1155</v>
          </cell>
          <cell r="B156" t="str">
            <v>MONASTERO DI LANZO</v>
          </cell>
          <cell r="C156">
            <v>3610.0512009845193</v>
          </cell>
          <cell r="D156">
            <v>4009.1754015693546</v>
          </cell>
          <cell r="E156">
            <v>3656.9649031364479</v>
          </cell>
          <cell r="F156">
            <v>3579.9716634838996</v>
          </cell>
          <cell r="G156">
            <v>3950.7894458180963</v>
          </cell>
          <cell r="H156">
            <v>3992.3076340154694</v>
          </cell>
          <cell r="I156">
            <v>4136.3828596489111</v>
          </cell>
          <cell r="J156">
            <v>4395.8855760594315</v>
          </cell>
          <cell r="K156">
            <v>3658.9908020486414</v>
          </cell>
          <cell r="L156">
            <v>3541.5083930721721</v>
          </cell>
          <cell r="M156">
            <v>3710.8941141885384</v>
          </cell>
          <cell r="N156">
            <v>3596.6488835771861</v>
          </cell>
          <cell r="O156">
            <v>3196.0158656209346</v>
          </cell>
          <cell r="P156">
            <v>3054.8332459148901</v>
          </cell>
        </row>
        <row r="157">
          <cell r="A157">
            <v>1156</v>
          </cell>
          <cell r="B157" t="str">
            <v>MONCALIERI</v>
          </cell>
          <cell r="C157">
            <v>274465.974456014</v>
          </cell>
          <cell r="D157">
            <v>304810.69993043924</v>
          </cell>
          <cell r="E157">
            <v>278032.74242123199</v>
          </cell>
          <cell r="F157">
            <v>264770.84164186014</v>
          </cell>
          <cell r="G157">
            <v>292520.4416262568</v>
          </cell>
          <cell r="H157">
            <v>299225.03588747396</v>
          </cell>
          <cell r="I157">
            <v>309234.12384503474</v>
          </cell>
          <cell r="J157">
            <v>316553.49678969948</v>
          </cell>
          <cell r="K157">
            <v>267350.94212600146</v>
          </cell>
          <cell r="L157">
            <v>251330.01641358031</v>
          </cell>
          <cell r="M157">
            <v>261595.22739008706</v>
          </cell>
          <cell r="N157">
            <v>247655.98740038066</v>
          </cell>
          <cell r="O157">
            <v>216393.30938521729</v>
          </cell>
          <cell r="P157">
            <v>211838.87165936001</v>
          </cell>
        </row>
        <row r="158">
          <cell r="A158">
            <v>1157</v>
          </cell>
          <cell r="B158" t="str">
            <v>MONCENISIO</v>
          </cell>
          <cell r="C158">
            <v>183.52289937853865</v>
          </cell>
          <cell r="D158">
            <v>203.8130355637247</v>
          </cell>
          <cell r="E158">
            <v>185.9078347049836</v>
          </cell>
          <cell r="F158">
            <v>176.6074679576887</v>
          </cell>
          <cell r="G158">
            <v>217.31821338935342</v>
          </cell>
          <cell r="H158">
            <v>225.45442243207134</v>
          </cell>
          <cell r="I158">
            <v>236.49324006664244</v>
          </cell>
          <cell r="J158">
            <v>267.9744150656939</v>
          </cell>
          <cell r="K158">
            <v>179.9620355561004</v>
          </cell>
          <cell r="L158">
            <v>198.63354039054425</v>
          </cell>
          <cell r="M158">
            <v>220.88091027612413</v>
          </cell>
          <cell r="N158">
            <v>208.15770350396474</v>
          </cell>
          <cell r="O158">
            <v>161.20564669249467</v>
          </cell>
          <cell r="P158">
            <v>143.51233858108063</v>
          </cell>
        </row>
        <row r="159">
          <cell r="A159">
            <v>1158</v>
          </cell>
          <cell r="B159" t="str">
            <v>MONTALDO TORINESE</v>
          </cell>
          <cell r="C159">
            <v>3207.5530691150138</v>
          </cell>
          <cell r="D159">
            <v>3562.177417433074</v>
          </cell>
          <cell r="E159">
            <v>3249.2361868724374</v>
          </cell>
          <cell r="F159">
            <v>3201.3674372528626</v>
          </cell>
          <cell r="G159">
            <v>3863.7273417201081</v>
          </cell>
          <cell r="H159">
            <v>4114.3032305241431</v>
          </cell>
          <cell r="I159">
            <v>4368.3406876111949</v>
          </cell>
          <cell r="J159">
            <v>4651.9999976534073</v>
          </cell>
          <cell r="K159">
            <v>3964.3489683514422</v>
          </cell>
          <cell r="L159">
            <v>3943.9939430146119</v>
          </cell>
          <cell r="M159">
            <v>4230.4311778903566</v>
          </cell>
          <cell r="N159">
            <v>4110.015105259371</v>
          </cell>
          <cell r="O159">
            <v>3655.8700155933057</v>
          </cell>
          <cell r="P159">
            <v>3581.2087375554502</v>
          </cell>
        </row>
        <row r="160">
          <cell r="A160">
            <v>1159</v>
          </cell>
          <cell r="B160" t="str">
            <v>MONTALENGHE</v>
          </cell>
          <cell r="C160">
            <v>5832.4909742519267</v>
          </cell>
          <cell r="D160">
            <v>6477.326232234338</v>
          </cell>
          <cell r="E160">
            <v>5908.2859503163218</v>
          </cell>
          <cell r="F160">
            <v>5687.3051034110977</v>
          </cell>
          <cell r="G160">
            <v>6096.9854492118911</v>
          </cell>
          <cell r="H160">
            <v>6428.4789246992696</v>
          </cell>
          <cell r="I160">
            <v>6523.5285070389136</v>
          </cell>
          <cell r="J160">
            <v>7068.4102506270601</v>
          </cell>
          <cell r="K160">
            <v>5938.9448778017986</v>
          </cell>
          <cell r="L160">
            <v>5673.5533055116248</v>
          </cell>
          <cell r="M160">
            <v>6188.4203280818119</v>
          </cell>
          <cell r="N160">
            <v>6022.733417671272</v>
          </cell>
          <cell r="O160">
            <v>5164.1393752495323</v>
          </cell>
          <cell r="P160">
            <v>5149.9587638684152</v>
          </cell>
        </row>
        <row r="161">
          <cell r="A161">
            <v>1160</v>
          </cell>
          <cell r="B161" t="str">
            <v>MONTALTO DORA</v>
          </cell>
          <cell r="C161">
            <v>16545.533035948007</v>
          </cell>
          <cell r="D161">
            <v>18374.793142957507</v>
          </cell>
          <cell r="E161">
            <v>16760.547218733464</v>
          </cell>
          <cell r="F161">
            <v>16226.986114691723</v>
          </cell>
          <cell r="G161">
            <v>18009.980141009113</v>
          </cell>
          <cell r="H161">
            <v>18578.905385626091</v>
          </cell>
          <cell r="I161">
            <v>18975.081742632898</v>
          </cell>
          <cell r="J161">
            <v>19810.669990687977</v>
          </cell>
          <cell r="K161">
            <v>16484.366651641179</v>
          </cell>
          <cell r="L161">
            <v>16039.521322136654</v>
          </cell>
          <cell r="M161">
            <v>16952.226229326927</v>
          </cell>
          <cell r="N161">
            <v>15993.952222146854</v>
          </cell>
          <cell r="O161">
            <v>13984.737074384935</v>
          </cell>
          <cell r="P161">
            <v>13669.523883664899</v>
          </cell>
        </row>
        <row r="162">
          <cell r="A162">
            <v>1161</v>
          </cell>
          <cell r="B162" t="str">
            <v>MONTANARO</v>
          </cell>
          <cell r="C162">
            <v>20214.668504739126</v>
          </cell>
          <cell r="D162">
            <v>22449.585118897154</v>
          </cell>
          <cell r="E162">
            <v>20477.364207523802</v>
          </cell>
          <cell r="F162">
            <v>19891.598676671434</v>
          </cell>
          <cell r="G162">
            <v>21764.713625919318</v>
          </cell>
          <cell r="H162">
            <v>22748.45966663264</v>
          </cell>
          <cell r="I162">
            <v>23817.65868986291</v>
          </cell>
          <cell r="J162">
            <v>24746.108307511269</v>
          </cell>
          <cell r="K162">
            <v>20473.42122546356</v>
          </cell>
          <cell r="L162">
            <v>19686.027503223861</v>
          </cell>
          <cell r="M162">
            <v>20839.03937168435</v>
          </cell>
          <cell r="N162">
            <v>19892.895548264871</v>
          </cell>
          <cell r="O162">
            <v>17480.933597796455</v>
          </cell>
          <cell r="P162">
            <v>17327.603433979137</v>
          </cell>
        </row>
        <row r="163">
          <cell r="A163">
            <v>1162</v>
          </cell>
          <cell r="B163" t="str">
            <v>MONTEU DA PO</v>
          </cell>
          <cell r="C163">
            <v>3263.1970829627485</v>
          </cell>
          <cell r="D163">
            <v>3623.9733862830672</v>
          </cell>
          <cell r="E163">
            <v>3305.6033114315874</v>
          </cell>
          <cell r="F163">
            <v>3175.1944025863868</v>
          </cell>
          <cell r="G163">
            <v>3670.079181522507</v>
          </cell>
          <cell r="H163">
            <v>3854.0540653751382</v>
          </cell>
          <cell r="I163">
            <v>4129.1978508384391</v>
          </cell>
          <cell r="J163">
            <v>4345.1408650640187</v>
          </cell>
          <cell r="K163">
            <v>3706.3633524049947</v>
          </cell>
          <cell r="L163">
            <v>3676.5441786629594</v>
          </cell>
          <cell r="M163">
            <v>3868.1137436428949</v>
          </cell>
          <cell r="N163">
            <v>3759.0387683616209</v>
          </cell>
          <cell r="O163">
            <v>3264.1943680628028</v>
          </cell>
          <cell r="P163">
            <v>3201.4640687749766</v>
          </cell>
        </row>
        <row r="164">
          <cell r="A164">
            <v>1163</v>
          </cell>
          <cell r="B164" t="str">
            <v>MORIONDO TORINESE</v>
          </cell>
          <cell r="C164">
            <v>4126.4116523710427</v>
          </cell>
          <cell r="D164">
            <v>4582.6242267487669</v>
          </cell>
          <cell r="E164">
            <v>4180.0356140375116</v>
          </cell>
          <cell r="F164">
            <v>4034.5117074877126</v>
          </cell>
          <cell r="G164">
            <v>4443.2416137828804</v>
          </cell>
          <cell r="H164">
            <v>4473.2036387923745</v>
          </cell>
          <cell r="I164">
            <v>4721.8374862519277</v>
          </cell>
          <cell r="J164">
            <v>4964.5086950531559</v>
          </cell>
          <cell r="K164">
            <v>4196.3899633647688</v>
          </cell>
          <cell r="L164">
            <v>4160.9285634776679</v>
          </cell>
          <cell r="M164">
            <v>4533.8137879165461</v>
          </cell>
          <cell r="N164">
            <v>4338.187357394916</v>
          </cell>
          <cell r="O164">
            <v>3802.3443559135176</v>
          </cell>
          <cell r="P164">
            <v>3701.076409593581</v>
          </cell>
        </row>
        <row r="165">
          <cell r="A165">
            <v>1164</v>
          </cell>
          <cell r="B165" t="str">
            <v>NICHELINO</v>
          </cell>
          <cell r="C165">
            <v>131668.02332122723</v>
          </cell>
          <cell r="D165">
            <v>146225.12836625776</v>
          </cell>
          <cell r="E165">
            <v>133379.08892255186</v>
          </cell>
          <cell r="F165">
            <v>129928.8252330228</v>
          </cell>
          <cell r="G165">
            <v>143134.38830706372</v>
          </cell>
          <cell r="H165">
            <v>145533.57198392652</v>
          </cell>
          <cell r="I165">
            <v>148673.88201291469</v>
          </cell>
          <cell r="J165">
            <v>152642.08989502094</v>
          </cell>
          <cell r="K165">
            <v>127191.03035834277</v>
          </cell>
          <cell r="L165">
            <v>121698.93659546229</v>
          </cell>
          <cell r="M165">
            <v>126690.3081500017</v>
          </cell>
          <cell r="N165">
            <v>119009.44006471249</v>
          </cell>
          <cell r="O165">
            <v>102623.02075570569</v>
          </cell>
          <cell r="P165">
            <v>100053.60105966601</v>
          </cell>
        </row>
        <row r="166">
          <cell r="A166">
            <v>1165</v>
          </cell>
          <cell r="B166" t="str">
            <v>NOASCA</v>
          </cell>
          <cell r="C166">
            <v>278.09223323713167</v>
          </cell>
          <cell r="D166">
            <v>308.83787480846235</v>
          </cell>
          <cell r="E166">
            <v>281.70612552688465</v>
          </cell>
          <cell r="F166">
            <v>274.68795123872854</v>
          </cell>
          <cell r="G166">
            <v>289.13510196451836</v>
          </cell>
          <cell r="H166">
            <v>278.51842481691546</v>
          </cell>
          <cell r="I166">
            <v>310.86268908853953</v>
          </cell>
          <cell r="J166">
            <v>322.29458533481409</v>
          </cell>
          <cell r="K166">
            <v>257.31432222006606</v>
          </cell>
          <cell r="L166">
            <v>252.93492374149577</v>
          </cell>
          <cell r="M166">
            <v>266.01244405726442</v>
          </cell>
          <cell r="N166">
            <v>245.64023446572259</v>
          </cell>
          <cell r="O166">
            <v>215.94457870206827</v>
          </cell>
          <cell r="P166">
            <v>206.14118487581891</v>
          </cell>
        </row>
        <row r="167">
          <cell r="A167">
            <v>1166</v>
          </cell>
          <cell r="B167" t="str">
            <v>NOLE</v>
          </cell>
          <cell r="C167">
            <v>30195.460392851321</v>
          </cell>
          <cell r="D167">
            <v>33533.844897564479</v>
          </cell>
          <cell r="E167">
            <v>30587.859490909614</v>
          </cell>
          <cell r="F167">
            <v>30072.574694396124</v>
          </cell>
          <cell r="G167">
            <v>33813.098985159151</v>
          </cell>
          <cell r="H167">
            <v>35412.231813084123</v>
          </cell>
          <cell r="I167">
            <v>36832.310096181893</v>
          </cell>
          <cell r="J167">
            <v>38969.199358589671</v>
          </cell>
          <cell r="K167">
            <v>32714.070535783758</v>
          </cell>
          <cell r="L167">
            <v>31890.729866694452</v>
          </cell>
          <cell r="M167">
            <v>33631.878276806608</v>
          </cell>
          <cell r="N167">
            <v>32081.191519562133</v>
          </cell>
          <cell r="O167">
            <v>28267.592978653018</v>
          </cell>
          <cell r="P167">
            <v>27861.743815874404</v>
          </cell>
        </row>
        <row r="168">
          <cell r="A168">
            <v>1167</v>
          </cell>
          <cell r="B168" t="str">
            <v>NOMAGLIO</v>
          </cell>
          <cell r="C168">
            <v>1872.2822190603245</v>
          </cell>
          <cell r="D168">
            <v>2079.2801540890187</v>
          </cell>
          <cell r="E168">
            <v>1896.6130901419847</v>
          </cell>
          <cell r="F168">
            <v>1849.4333270585203</v>
          </cell>
          <cell r="G168">
            <v>2023.8496510109806</v>
          </cell>
          <cell r="H168">
            <v>2067.5531293597633</v>
          </cell>
          <cell r="I168">
            <v>2114.6330606399083</v>
          </cell>
          <cell r="J168">
            <v>2173.8250226147829</v>
          </cell>
          <cell r="K168">
            <v>1797.7579003962253</v>
          </cell>
          <cell r="L168">
            <v>1696.8011822815974</v>
          </cell>
          <cell r="M168">
            <v>1852.5294997269443</v>
          </cell>
          <cell r="N168">
            <v>1846.3455911421631</v>
          </cell>
          <cell r="O168">
            <v>1588.1209236652346</v>
          </cell>
          <cell r="P168">
            <v>1580.6458994585917</v>
          </cell>
        </row>
        <row r="169">
          <cell r="A169">
            <v>1168</v>
          </cell>
          <cell r="B169" t="str">
            <v>NONE</v>
          </cell>
          <cell r="C169">
            <v>32564.744099814448</v>
          </cell>
          <cell r="D169">
            <v>36165.07460275678</v>
          </cell>
          <cell r="E169">
            <v>32987.932752910514</v>
          </cell>
          <cell r="F169">
            <v>31467.888320587746</v>
          </cell>
          <cell r="G169">
            <v>34423.02703528414</v>
          </cell>
          <cell r="H169">
            <v>35079.60693382207</v>
          </cell>
          <cell r="I169">
            <v>35690.646392545052</v>
          </cell>
          <cell r="J169">
            <v>37594.147286225532</v>
          </cell>
          <cell r="K169">
            <v>30667.286186805166</v>
          </cell>
          <cell r="L169">
            <v>29953.024021619716</v>
          </cell>
          <cell r="M169">
            <v>31623.076596792223</v>
          </cell>
          <cell r="N169">
            <v>30331.759903428476</v>
          </cell>
          <cell r="O169">
            <v>25758.1902365034</v>
          </cell>
          <cell r="P169">
            <v>25503.554118158016</v>
          </cell>
        </row>
        <row r="170">
          <cell r="A170">
            <v>1169</v>
          </cell>
          <cell r="B170" t="str">
            <v>NOVALESA</v>
          </cell>
          <cell r="C170">
            <v>1602.4273293205474</v>
          </cell>
          <cell r="D170">
            <v>1779.5903364922838</v>
          </cell>
          <cell r="E170">
            <v>1623.2513548710306</v>
          </cell>
          <cell r="F170">
            <v>1619.2519612466108</v>
          </cell>
          <cell r="G170">
            <v>1772.9760129121883</v>
          </cell>
          <cell r="H170">
            <v>1865.4721343517913</v>
          </cell>
          <cell r="I170">
            <v>1926.4706451216414</v>
          </cell>
          <cell r="J170">
            <v>2051.4148462093249</v>
          </cell>
          <cell r="K170">
            <v>1745.3311719365086</v>
          </cell>
          <cell r="L170">
            <v>1721.8599216891578</v>
          </cell>
          <cell r="M170">
            <v>1841.780465036531</v>
          </cell>
          <cell r="N170">
            <v>1708.399528919585</v>
          </cell>
          <cell r="O170">
            <v>1432.3463568583554</v>
          </cell>
          <cell r="P170">
            <v>1442.6582507456885</v>
          </cell>
        </row>
        <row r="171">
          <cell r="A171">
            <v>1170</v>
          </cell>
          <cell r="B171" t="str">
            <v>OGLIANICO</v>
          </cell>
          <cell r="C171">
            <v>6282.7053978041422</v>
          </cell>
          <cell r="D171">
            <v>6977.3159808132559</v>
          </cell>
          <cell r="E171">
            <v>6364.3510458383071</v>
          </cell>
          <cell r="F171">
            <v>6410.1028680328382</v>
          </cell>
          <cell r="G171">
            <v>7248.7879787047559</v>
          </cell>
          <cell r="H171">
            <v>7671.1513023600601</v>
          </cell>
          <cell r="I171">
            <v>8006.9095295765928</v>
          </cell>
          <cell r="J171">
            <v>8492.7860283317859</v>
          </cell>
          <cell r="K171">
            <v>6922.9723387864806</v>
          </cell>
          <cell r="L171">
            <v>6773.2688106875112</v>
          </cell>
          <cell r="M171">
            <v>7366.9417250654415</v>
          </cell>
          <cell r="N171">
            <v>7077.8365842832882</v>
          </cell>
          <cell r="O171">
            <v>6241.6047809998872</v>
          </cell>
          <cell r="P171">
            <v>6275.5259565635461</v>
          </cell>
        </row>
        <row r="172">
          <cell r="A172">
            <v>1171</v>
          </cell>
          <cell r="B172" t="str">
            <v>ORBASSANO</v>
          </cell>
          <cell r="C172">
            <v>96929.10593305761</v>
          </cell>
          <cell r="D172">
            <v>107645.50571940522</v>
          </cell>
          <cell r="E172">
            <v>98188.728844875615</v>
          </cell>
          <cell r="F172">
            <v>96139.98443256566</v>
          </cell>
          <cell r="G172">
            <v>110219.04628952875</v>
          </cell>
          <cell r="H172">
            <v>114901.65002169058</v>
          </cell>
          <cell r="I172">
            <v>119113.09507997399</v>
          </cell>
          <cell r="J172">
            <v>122774.02683314652</v>
          </cell>
          <cell r="K172">
            <v>100755.79252238454</v>
          </cell>
          <cell r="L172">
            <v>97268.306310771673</v>
          </cell>
          <cell r="M172">
            <v>102023.79343610152</v>
          </cell>
          <cell r="N172">
            <v>98339.13399110602</v>
          </cell>
          <cell r="O172">
            <v>85937.087764136231</v>
          </cell>
          <cell r="P172">
            <v>83403.103852392931</v>
          </cell>
        </row>
        <row r="173">
          <cell r="A173">
            <v>1172</v>
          </cell>
          <cell r="B173" t="str">
            <v>ORIO CANAVESE</v>
          </cell>
          <cell r="C173">
            <v>4833.0769209733653</v>
          </cell>
          <cell r="D173">
            <v>5367.4178084163032</v>
          </cell>
          <cell r="E173">
            <v>4895.8842105447893</v>
          </cell>
          <cell r="F173">
            <v>4770.3475488190097</v>
          </cell>
          <cell r="G173">
            <v>5381.0870897280356</v>
          </cell>
          <cell r="H173">
            <v>5678.4941989735235</v>
          </cell>
          <cell r="I173">
            <v>6014.3864227193608</v>
          </cell>
          <cell r="J173">
            <v>6271.5436753410568</v>
          </cell>
          <cell r="K173">
            <v>5122.4936638819527</v>
          </cell>
          <cell r="L173">
            <v>5172.0064154501952</v>
          </cell>
          <cell r="M173">
            <v>5455.0994741360828</v>
          </cell>
          <cell r="N173">
            <v>5095.781016408755</v>
          </cell>
          <cell r="O173">
            <v>4462.4843134844523</v>
          </cell>
          <cell r="P173">
            <v>4359.0653840947643</v>
          </cell>
        </row>
        <row r="174">
          <cell r="A174">
            <v>1173</v>
          </cell>
          <cell r="B174" t="str">
            <v>OSASCO</v>
          </cell>
          <cell r="C174">
            <v>6180.4863830756522</v>
          </cell>
          <cell r="D174">
            <v>6863.7957184661855</v>
          </cell>
          <cell r="E174">
            <v>6260.8036642406914</v>
          </cell>
          <cell r="F174">
            <v>6104.5391196155997</v>
          </cell>
          <cell r="G174">
            <v>7052.5126704132981</v>
          </cell>
          <cell r="H174">
            <v>7286.4310213134604</v>
          </cell>
          <cell r="I174">
            <v>7686.8468183073828</v>
          </cell>
          <cell r="J174">
            <v>8365.6517355779724</v>
          </cell>
          <cell r="K174">
            <v>6833.987948122377</v>
          </cell>
          <cell r="L174">
            <v>6626.7224127752188</v>
          </cell>
          <cell r="M174">
            <v>7027.2671857359455</v>
          </cell>
          <cell r="N174">
            <v>6611.8827768800274</v>
          </cell>
          <cell r="O174">
            <v>5907.4186791077655</v>
          </cell>
          <cell r="P174">
            <v>5918.2160437379671</v>
          </cell>
        </row>
        <row r="175">
          <cell r="A175">
            <v>1174</v>
          </cell>
          <cell r="B175" t="str">
            <v>OSASIO</v>
          </cell>
          <cell r="C175">
            <v>3236.0745629126</v>
          </cell>
          <cell r="D175">
            <v>3593.8522234076013</v>
          </cell>
          <cell r="E175">
            <v>3278.1283260682335</v>
          </cell>
          <cell r="F175">
            <v>3227.7870040341072</v>
          </cell>
          <cell r="G175">
            <v>3757.7453028783239</v>
          </cell>
          <cell r="H175">
            <v>4005.4531833430069</v>
          </cell>
          <cell r="I175">
            <v>4069.6991178400062</v>
          </cell>
          <cell r="J175">
            <v>4228.5750022185393</v>
          </cell>
          <cell r="K175">
            <v>3613.6639643994163</v>
          </cell>
          <cell r="L175">
            <v>3765.9399149512897</v>
          </cell>
          <cell r="M175">
            <v>4000.7625899843374</v>
          </cell>
          <cell r="N175">
            <v>3914.4122417084745</v>
          </cell>
          <cell r="O175">
            <v>3421.4686217522985</v>
          </cell>
          <cell r="P175">
            <v>3482.0569966324028</v>
          </cell>
        </row>
        <row r="176">
          <cell r="A176">
            <v>1175</v>
          </cell>
          <cell r="B176" t="str">
            <v>OULX</v>
          </cell>
          <cell r="C176">
            <v>14558.302316674193</v>
          </cell>
          <cell r="D176">
            <v>16167.855879911829</v>
          </cell>
          <cell r="E176">
            <v>14747.491838012817</v>
          </cell>
          <cell r="F176">
            <v>14482.370397136769</v>
          </cell>
          <cell r="G176">
            <v>16625.357037923979</v>
          </cell>
          <cell r="H176">
            <v>17709.564459754565</v>
          </cell>
          <cell r="I176">
            <v>18355.513385250306</v>
          </cell>
          <cell r="J176">
            <v>19487.870531125143</v>
          </cell>
          <cell r="K176">
            <v>16768.135464635208</v>
          </cell>
          <cell r="L176">
            <v>16274.709922963937</v>
          </cell>
          <cell r="M176">
            <v>17332.349440650309</v>
          </cell>
          <cell r="N176">
            <v>16458.057685009106</v>
          </cell>
          <cell r="O176">
            <v>14400.192979728936</v>
          </cell>
          <cell r="P176">
            <v>14244.202348831668</v>
          </cell>
        </row>
        <row r="177">
          <cell r="A177">
            <v>1176</v>
          </cell>
          <cell r="B177" t="str">
            <v>OZEGNA</v>
          </cell>
          <cell r="C177">
            <v>8073.4261421686679</v>
          </cell>
          <cell r="D177">
            <v>8966.017292702767</v>
          </cell>
          <cell r="E177">
            <v>8178.3427453669829</v>
          </cell>
          <cell r="F177">
            <v>8000.3621476413418</v>
          </cell>
          <cell r="G177">
            <v>8608.2654312830218</v>
          </cell>
          <cell r="H177">
            <v>9198.5534170998671</v>
          </cell>
          <cell r="I177">
            <v>9492.5048744148826</v>
          </cell>
          <cell r="J177">
            <v>10100.578556989392</v>
          </cell>
          <cell r="K177">
            <v>8502.1739141551825</v>
          </cell>
          <cell r="L177">
            <v>8157.3292381451611</v>
          </cell>
          <cell r="M177">
            <v>8448.4726590801019</v>
          </cell>
          <cell r="N177">
            <v>8047.7339303346589</v>
          </cell>
          <cell r="O177">
            <v>6955.87664791304</v>
          </cell>
          <cell r="P177">
            <v>6866.948914400884</v>
          </cell>
        </row>
        <row r="178">
          <cell r="A178">
            <v>1177</v>
          </cell>
          <cell r="B178" t="str">
            <v>PALAZZO CANAVESE</v>
          </cell>
          <cell r="C178">
            <v>4274.1156092732363</v>
          </cell>
          <cell r="D178">
            <v>4746.6582079192385</v>
          </cell>
          <cell r="E178">
            <v>4329.6590283254836</v>
          </cell>
          <cell r="F178">
            <v>4289.2054056548595</v>
          </cell>
          <cell r="G178">
            <v>5359.134142329538</v>
          </cell>
          <cell r="H178">
            <v>5751.3548562453734</v>
          </cell>
          <cell r="I178">
            <v>5868.3185756207586</v>
          </cell>
          <cell r="J178">
            <v>6182.9848706458533</v>
          </cell>
          <cell r="K178">
            <v>5150.0736951184181</v>
          </cell>
          <cell r="L178">
            <v>5047.7122396109362</v>
          </cell>
          <cell r="M178">
            <v>5289.1261366133758</v>
          </cell>
          <cell r="N178">
            <v>5125.0532563725019</v>
          </cell>
          <cell r="O178">
            <v>4547.8295969817736</v>
          </cell>
          <cell r="P178">
            <v>4431.023216896645</v>
          </cell>
        </row>
        <row r="179">
          <cell r="A179">
            <v>1178</v>
          </cell>
          <cell r="B179" t="str">
            <v>PANCALIERI</v>
          </cell>
          <cell r="C179">
            <v>6743.0150842490311</v>
          </cell>
          <cell r="D179">
            <v>7488.5171159926294</v>
          </cell>
          <cell r="E179">
            <v>6830.642595233403</v>
          </cell>
          <cell r="F179">
            <v>6754.3402740470992</v>
          </cell>
          <cell r="G179">
            <v>7510.1652863378149</v>
          </cell>
          <cell r="H179">
            <v>7965.7983007017438</v>
          </cell>
          <cell r="I179">
            <v>8238.760291262719</v>
          </cell>
          <cell r="J179">
            <v>8678.0151085695161</v>
          </cell>
          <cell r="K179">
            <v>7321.6013490828645</v>
          </cell>
          <cell r="L179">
            <v>6991.2306628869328</v>
          </cell>
          <cell r="M179">
            <v>7426.8997223186288</v>
          </cell>
          <cell r="N179">
            <v>7180.7104559832005</v>
          </cell>
          <cell r="O179">
            <v>6161.2780531449826</v>
          </cell>
          <cell r="P179">
            <v>6052.5544407295056</v>
          </cell>
        </row>
        <row r="180">
          <cell r="A180">
            <v>1179</v>
          </cell>
          <cell r="B180" t="str">
            <v>PARELLA</v>
          </cell>
          <cell r="C180">
            <v>3255.6632610825027</v>
          </cell>
          <cell r="D180">
            <v>3615.6066314420696</v>
          </cell>
          <cell r="E180">
            <v>3297.9715852679728</v>
          </cell>
          <cell r="F180">
            <v>3235.6488899329161</v>
          </cell>
          <cell r="G180">
            <v>3517.2057258883647</v>
          </cell>
          <cell r="H180">
            <v>3606.6978928755029</v>
          </cell>
          <cell r="I180">
            <v>3578.3696551358289</v>
          </cell>
          <cell r="J180">
            <v>3775.0822575276984</v>
          </cell>
          <cell r="K180">
            <v>3065.7489126875662</v>
          </cell>
          <cell r="L180">
            <v>3090.4458862963675</v>
          </cell>
          <cell r="M180">
            <v>3277.571399379166</v>
          </cell>
          <cell r="N180">
            <v>3125.1243357528328</v>
          </cell>
          <cell r="O180">
            <v>2763.8382900968195</v>
          </cell>
          <cell r="P180">
            <v>2721.8406577076048</v>
          </cell>
        </row>
        <row r="181">
          <cell r="A181">
            <v>1180</v>
          </cell>
          <cell r="B181" t="str">
            <v>PAVAROLO</v>
          </cell>
          <cell r="C181">
            <v>6237.6257796925402</v>
          </cell>
          <cell r="D181">
            <v>6927.2523983366727</v>
          </cell>
          <cell r="E181">
            <v>6318.6856045182603</v>
          </cell>
          <cell r="F181">
            <v>6244.1697929270586</v>
          </cell>
          <cell r="G181">
            <v>7391.2384722919469</v>
          </cell>
          <cell r="H181">
            <v>7609.0798891758968</v>
          </cell>
          <cell r="I181">
            <v>8045.5573143793217</v>
          </cell>
          <cell r="J181">
            <v>8571.3727344935669</v>
          </cell>
          <cell r="K181">
            <v>7371.1054337722308</v>
          </cell>
          <cell r="L181">
            <v>7283.899834984154</v>
          </cell>
          <cell r="M181">
            <v>7740.0533260331786</v>
          </cell>
          <cell r="N181">
            <v>7382.7453275544958</v>
          </cell>
          <cell r="O181">
            <v>6413.7158334554779</v>
          </cell>
          <cell r="P181">
            <v>6417.2862167616595</v>
          </cell>
        </row>
        <row r="182">
          <cell r="A182">
            <v>1181</v>
          </cell>
          <cell r="B182" t="str">
            <v>PAVONE CANAVESE</v>
          </cell>
          <cell r="C182">
            <v>23514.376326370519</v>
          </cell>
          <cell r="D182">
            <v>26114.105840166365</v>
          </cell>
          <cell r="E182">
            <v>23819.952725664483</v>
          </cell>
          <cell r="F182">
            <v>22982.433156314535</v>
          </cell>
          <cell r="G182">
            <v>24845.699928021699</v>
          </cell>
          <cell r="H182">
            <v>25612.357407459829</v>
          </cell>
          <cell r="I182">
            <v>26972.905767207936</v>
          </cell>
          <cell r="J182">
            <v>27722.93047831062</v>
          </cell>
          <cell r="K182">
            <v>22845.823420934241</v>
          </cell>
          <cell r="L182">
            <v>22302.252820663783</v>
          </cell>
          <cell r="M182">
            <v>23889.024543527525</v>
          </cell>
          <cell r="N182">
            <v>22506.87561557932</v>
          </cell>
          <cell r="O182">
            <v>19852.625696749226</v>
          </cell>
          <cell r="P182">
            <v>19282.705179874349</v>
          </cell>
        </row>
        <row r="183">
          <cell r="A183">
            <v>1182</v>
          </cell>
          <cell r="B183" t="str">
            <v>PECCO</v>
          </cell>
          <cell r="C183">
            <v>1699.4054181191218</v>
          </cell>
          <cell r="D183">
            <v>1887.2902405812952</v>
          </cell>
          <cell r="E183">
            <v>1721.4897031285066</v>
          </cell>
          <cell r="F183">
            <v>1562.0952829704402</v>
          </cell>
          <cell r="G183">
            <v>1681.2112982054507</v>
          </cell>
          <cell r="H183">
            <v>1730.0859889549192</v>
          </cell>
          <cell r="I183">
            <v>1840.1963214234468</v>
          </cell>
          <cell r="J183">
            <v>1959.9255640479762</v>
          </cell>
          <cell r="K183">
            <v>1624.0824092677435</v>
          </cell>
          <cell r="L183">
            <v>1584.425746468165</v>
          </cell>
          <cell r="M183">
            <v>1616.4214964852108</v>
          </cell>
          <cell r="N183">
            <v>1563.3595186421383</v>
          </cell>
          <cell r="O183">
            <v>1337.3684749006347</v>
          </cell>
          <cell r="P183">
            <v>1277.2753079982845</v>
          </cell>
        </row>
        <row r="184">
          <cell r="A184">
            <v>1183</v>
          </cell>
          <cell r="B184" t="str">
            <v>PECETTO TORINESE</v>
          </cell>
          <cell r="C184">
            <v>21479.462385026691</v>
          </cell>
          <cell r="D184">
            <v>23854.213538439093</v>
          </cell>
          <cell r="E184">
            <v>21758.594465048125</v>
          </cell>
          <cell r="F184">
            <v>21011.762325094529</v>
          </cell>
          <cell r="G184">
            <v>22952.322285220715</v>
          </cell>
          <cell r="H184">
            <v>23919.022315018447</v>
          </cell>
          <cell r="I184">
            <v>25137.032554461355</v>
          </cell>
          <cell r="J184">
            <v>26539.631258479487</v>
          </cell>
          <cell r="K184">
            <v>21709.236005800834</v>
          </cell>
          <cell r="L184">
            <v>20857.129203472628</v>
          </cell>
          <cell r="M184">
            <v>22205.468340187512</v>
          </cell>
          <cell r="N184">
            <v>21264.60925527892</v>
          </cell>
          <cell r="O184">
            <v>18346.487983917068</v>
          </cell>
          <cell r="P184">
            <v>18067.826914831407</v>
          </cell>
        </row>
        <row r="185">
          <cell r="A185">
            <v>1184</v>
          </cell>
          <cell r="B185" t="str">
            <v>PEROSA ARGENTINA</v>
          </cell>
          <cell r="C185">
            <v>11632.405246665468</v>
          </cell>
          <cell r="D185">
            <v>12918.474110089908</v>
          </cell>
          <cell r="E185">
            <v>11783.571854746751</v>
          </cell>
          <cell r="F185">
            <v>11343.893868905263</v>
          </cell>
          <cell r="G185">
            <v>12307.674043472953</v>
          </cell>
          <cell r="H185">
            <v>12640.290305048857</v>
          </cell>
          <cell r="I185">
            <v>13045.672757360782</v>
          </cell>
          <cell r="J185">
            <v>13120.889543642088</v>
          </cell>
          <cell r="K185">
            <v>11199.857371229844</v>
          </cell>
          <cell r="L185">
            <v>10642.498177659741</v>
          </cell>
          <cell r="M185">
            <v>11266.456209552645</v>
          </cell>
          <cell r="N185">
            <v>10791.801453660606</v>
          </cell>
          <cell r="O185">
            <v>9546.3165934983426</v>
          </cell>
          <cell r="P185">
            <v>9442.8138407356309</v>
          </cell>
        </row>
        <row r="186">
          <cell r="A186">
            <v>1185</v>
          </cell>
          <cell r="B186" t="str">
            <v>PEROSA CANAVESE</v>
          </cell>
          <cell r="C186">
            <v>2959.9147243020698</v>
          </cell>
          <cell r="D186">
            <v>3287.1603871375901</v>
          </cell>
          <cell r="E186">
            <v>2998.3797072178645</v>
          </cell>
          <cell r="F186">
            <v>2961.105389959419</v>
          </cell>
          <cell r="G186">
            <v>3354.3928701513851</v>
          </cell>
          <cell r="H186">
            <v>3729.2737730874933</v>
          </cell>
          <cell r="I186">
            <v>3911.5153883344556</v>
          </cell>
          <cell r="J186">
            <v>4175.1707732900568</v>
          </cell>
          <cell r="K186">
            <v>3487.4266719818334</v>
          </cell>
          <cell r="L186">
            <v>3336.3004993104655</v>
          </cell>
          <cell r="M186">
            <v>3402.6753868432866</v>
          </cell>
          <cell r="N186">
            <v>3328.3221516472568</v>
          </cell>
          <cell r="O186">
            <v>2798.655793911847</v>
          </cell>
          <cell r="P186">
            <v>2789.3880096571065</v>
          </cell>
        </row>
        <row r="187">
          <cell r="A187">
            <v>1186</v>
          </cell>
          <cell r="B187" t="str">
            <v>PERRERO</v>
          </cell>
          <cell r="C187">
            <v>2935.0379430126122</v>
          </cell>
          <cell r="D187">
            <v>3259.533249996512</v>
          </cell>
          <cell r="E187">
            <v>2973.1796446664698</v>
          </cell>
          <cell r="F187">
            <v>2841.4265127796875</v>
          </cell>
          <cell r="G187">
            <v>3090.946798728904</v>
          </cell>
          <cell r="H187">
            <v>3150.8664357168354</v>
          </cell>
          <cell r="I187">
            <v>3283.4996481089943</v>
          </cell>
          <cell r="J187">
            <v>3367.0911634073027</v>
          </cell>
          <cell r="K187">
            <v>2847.3165296162342</v>
          </cell>
          <cell r="L187">
            <v>2783.8250678880722</v>
          </cell>
          <cell r="M187">
            <v>2951.7904665995584</v>
          </cell>
          <cell r="N187">
            <v>2784.6038006320809</v>
          </cell>
          <cell r="O187">
            <v>2487.7897215435637</v>
          </cell>
          <cell r="P187">
            <v>2413.7122472563915</v>
          </cell>
        </row>
        <row r="188">
          <cell r="A188">
            <v>1187</v>
          </cell>
          <cell r="B188" t="str">
            <v>PERTUSIO</v>
          </cell>
          <cell r="C188">
            <v>4195.8145467830582</v>
          </cell>
          <cell r="D188">
            <v>4659.7002463349936</v>
          </cell>
          <cell r="E188">
            <v>4250.3404199559445</v>
          </cell>
          <cell r="F188">
            <v>4244.7147459876242</v>
          </cell>
          <cell r="G188">
            <v>4957.0962379895536</v>
          </cell>
          <cell r="H188">
            <v>5162.4035890267705</v>
          </cell>
          <cell r="I188">
            <v>5480.474380282828</v>
          </cell>
          <cell r="J188">
            <v>5984.6119858893962</v>
          </cell>
          <cell r="K188">
            <v>5020.883998507803</v>
          </cell>
          <cell r="L188">
            <v>5028.7714173057066</v>
          </cell>
          <cell r="M188">
            <v>5258.0947444264148</v>
          </cell>
          <cell r="N188">
            <v>5222.4136993590982</v>
          </cell>
          <cell r="O188">
            <v>4577.6387945998913</v>
          </cell>
          <cell r="P188">
            <v>4535.5042921447384</v>
          </cell>
        </row>
        <row r="189">
          <cell r="A189">
            <v>1188</v>
          </cell>
          <cell r="B189" t="str">
            <v>PESSINETTO</v>
          </cell>
          <cell r="C189">
            <v>5021.2608053175691</v>
          </cell>
          <cell r="D189">
            <v>5576.4071434924372</v>
          </cell>
          <cell r="E189">
            <v>5086.5136011182431</v>
          </cell>
          <cell r="F189">
            <v>5036.1766257106465</v>
          </cell>
          <cell r="G189">
            <v>5697.7588921905417</v>
          </cell>
          <cell r="H189">
            <v>5994.8574610724263</v>
          </cell>
          <cell r="I189">
            <v>6144.8114083761257</v>
          </cell>
          <cell r="J189">
            <v>6388.3428369151306</v>
          </cell>
          <cell r="K189">
            <v>5205.3496536134599</v>
          </cell>
          <cell r="L189">
            <v>5030.1171496042944</v>
          </cell>
          <cell r="M189">
            <v>5267.7045365709891</v>
          </cell>
          <cell r="N189">
            <v>4824.3729551574552</v>
          </cell>
          <cell r="O189">
            <v>4206.2795063832218</v>
          </cell>
          <cell r="P189">
            <v>4113.3481201204067</v>
          </cell>
        </row>
        <row r="190">
          <cell r="A190">
            <v>1189</v>
          </cell>
          <cell r="B190" t="str">
            <v>PIANEZZA</v>
          </cell>
          <cell r="C190">
            <v>50582.830685692206</v>
          </cell>
          <cell r="D190">
            <v>56175.225567858739</v>
          </cell>
          <cell r="E190">
            <v>51240.169798262919</v>
          </cell>
          <cell r="F190">
            <v>49637.287097472814</v>
          </cell>
          <cell r="G190">
            <v>57808.768584809957</v>
          </cell>
          <cell r="H190">
            <v>62140.381783357669</v>
          </cell>
          <cell r="I190">
            <v>65629.27291937852</v>
          </cell>
          <cell r="J190">
            <v>70016.209703526765</v>
          </cell>
          <cell r="K190">
            <v>60904.974829641396</v>
          </cell>
          <cell r="L190">
            <v>61418.724933687634</v>
          </cell>
          <cell r="M190">
            <v>65320.162710808152</v>
          </cell>
          <cell r="N190">
            <v>62928.831601146689</v>
          </cell>
          <cell r="O190">
            <v>56823.395512267045</v>
          </cell>
          <cell r="P190">
            <v>56294.495228078449</v>
          </cell>
        </row>
        <row r="191">
          <cell r="A191">
            <v>1190</v>
          </cell>
          <cell r="B191" t="str">
            <v>PINASCA</v>
          </cell>
          <cell r="C191">
            <v>11763.834927088168</v>
          </cell>
          <cell r="D191">
            <v>13064.434544568818</v>
          </cell>
          <cell r="E191">
            <v>11916.709503433058</v>
          </cell>
          <cell r="F191">
            <v>11458.73012182098</v>
          </cell>
          <cell r="G191">
            <v>13086.365367878938</v>
          </cell>
          <cell r="H191">
            <v>13614.171225775093</v>
          </cell>
          <cell r="I191">
            <v>14196.811953127328</v>
          </cell>
          <cell r="J191">
            <v>15091.90366592912</v>
          </cell>
          <cell r="K191">
            <v>12572.873859904776</v>
          </cell>
          <cell r="L191">
            <v>12293.866341122328</v>
          </cell>
          <cell r="M191">
            <v>13170.611364299131</v>
          </cell>
          <cell r="N191">
            <v>12535.212091584584</v>
          </cell>
          <cell r="O191">
            <v>11099.931257890992</v>
          </cell>
          <cell r="P191">
            <v>10826.531435069273</v>
          </cell>
        </row>
        <row r="192">
          <cell r="A192">
            <v>1191</v>
          </cell>
          <cell r="B192" t="str">
            <v>PINEROLO</v>
          </cell>
          <cell r="C192">
            <v>152503.84714748964</v>
          </cell>
          <cell r="D192">
            <v>169364.54321248006</v>
          </cell>
          <cell r="E192">
            <v>154485.68055199907</v>
          </cell>
          <cell r="F192">
            <v>150338.2690602665</v>
          </cell>
          <cell r="G192">
            <v>162058.03818373961</v>
          </cell>
          <cell r="H192">
            <v>168220.08046023219</v>
          </cell>
          <cell r="I192">
            <v>173314.17722882642</v>
          </cell>
          <cell r="J192">
            <v>180721.29530991756</v>
          </cell>
          <cell r="K192">
            <v>149683.08193240737</v>
          </cell>
          <cell r="L192">
            <v>145798.92209913806</v>
          </cell>
          <cell r="M192">
            <v>155174.53469054354</v>
          </cell>
          <cell r="N192">
            <v>147463.25616239395</v>
          </cell>
          <cell r="O192">
            <v>128347.97741384227</v>
          </cell>
          <cell r="P192">
            <v>125392.60661522932</v>
          </cell>
        </row>
        <row r="193">
          <cell r="A193">
            <v>1192</v>
          </cell>
          <cell r="B193" t="str">
            <v>PINO TORINESE</v>
          </cell>
          <cell r="C193">
            <v>37732.549797737149</v>
          </cell>
          <cell r="D193">
            <v>41904.228517956471</v>
          </cell>
          <cell r="E193">
            <v>38222.895641630195</v>
          </cell>
          <cell r="F193">
            <v>36524.187774964412</v>
          </cell>
          <cell r="G193">
            <v>40663.330236279267</v>
          </cell>
          <cell r="H193">
            <v>42189.730396830077</v>
          </cell>
          <cell r="I193">
            <v>42437.109871734901</v>
          </cell>
          <cell r="J193">
            <v>43679.73776852242</v>
          </cell>
          <cell r="K193">
            <v>35597.528313140501</v>
          </cell>
          <cell r="L193">
            <v>34827.821558838281</v>
          </cell>
          <cell r="M193">
            <v>36025.495032425024</v>
          </cell>
          <cell r="N193">
            <v>34105.422041630241</v>
          </cell>
          <cell r="O193">
            <v>29458.945274708916</v>
          </cell>
          <cell r="P193">
            <v>28850.029936986833</v>
          </cell>
        </row>
        <row r="194">
          <cell r="A194">
            <v>1193</v>
          </cell>
          <cell r="B194" t="str">
            <v>PIOBESI TORINESE</v>
          </cell>
          <cell r="C194">
            <v>12875.50093576634</v>
          </cell>
          <cell r="D194">
            <v>14299.005404820842</v>
          </cell>
          <cell r="E194">
            <v>13042.821946557733</v>
          </cell>
          <cell r="F194">
            <v>12719.972038774316</v>
          </cell>
          <cell r="G194">
            <v>14979.168924398251</v>
          </cell>
          <cell r="H194">
            <v>15559.148896176946</v>
          </cell>
          <cell r="I194">
            <v>16364.676326572528</v>
          </cell>
          <cell r="J194">
            <v>16578.970596658277</v>
          </cell>
          <cell r="K194">
            <v>14085.685941798673</v>
          </cell>
          <cell r="L194">
            <v>13500.96448787372</v>
          </cell>
          <cell r="M194">
            <v>14265.534936824331</v>
          </cell>
          <cell r="N194">
            <v>13781.91472108263</v>
          </cell>
          <cell r="O194">
            <v>12074.16476846256</v>
          </cell>
          <cell r="P194">
            <v>11821.32630452945</v>
          </cell>
        </row>
        <row r="195">
          <cell r="A195">
            <v>1194</v>
          </cell>
          <cell r="B195" t="str">
            <v>PIOSSASCO</v>
          </cell>
          <cell r="C195">
            <v>50913.123233497521</v>
          </cell>
          <cell r="D195">
            <v>56542.034979764474</v>
          </cell>
          <cell r="E195">
            <v>51574.754597160543</v>
          </cell>
          <cell r="F195">
            <v>50149.354777219894</v>
          </cell>
          <cell r="G195">
            <v>56372.213236024363</v>
          </cell>
          <cell r="H195">
            <v>59188.096441774098</v>
          </cell>
          <cell r="I195">
            <v>61440.528372280263</v>
          </cell>
          <cell r="J195">
            <v>63418.630524624859</v>
          </cell>
          <cell r="K195">
            <v>54545.180760825133</v>
          </cell>
          <cell r="L195">
            <v>53150.352464431497</v>
          </cell>
          <cell r="M195">
            <v>56627.560263307409</v>
          </cell>
          <cell r="N195">
            <v>54352.77282998943</v>
          </cell>
          <cell r="O195">
            <v>47887.82305095801</v>
          </cell>
          <cell r="P195">
            <v>47656.122715259458</v>
          </cell>
        </row>
        <row r="196">
          <cell r="A196">
            <v>1195</v>
          </cell>
          <cell r="B196" t="str">
            <v>PISCINA</v>
          </cell>
          <cell r="C196">
            <v>14811.219487933899</v>
          </cell>
          <cell r="D196">
            <v>16448.735359231232</v>
          </cell>
          <cell r="E196">
            <v>15003.695744053</v>
          </cell>
          <cell r="F196">
            <v>14536.122375475376</v>
          </cell>
          <cell r="G196">
            <v>16439.589979189237</v>
          </cell>
          <cell r="H196">
            <v>17136.263496811513</v>
          </cell>
          <cell r="I196">
            <v>17915.955277062782</v>
          </cell>
          <cell r="J196">
            <v>18908.447428215652</v>
          </cell>
          <cell r="K196">
            <v>16107.541283208071</v>
          </cell>
          <cell r="L196">
            <v>15682.091994041974</v>
          </cell>
          <cell r="M196">
            <v>16618.253043143894</v>
          </cell>
          <cell r="N196">
            <v>15918.571448174182</v>
          </cell>
          <cell r="O196">
            <v>14065.911144281084</v>
          </cell>
          <cell r="P196">
            <v>13683.971440343361</v>
          </cell>
        </row>
        <row r="197">
          <cell r="A197">
            <v>1196</v>
          </cell>
          <cell r="B197" t="str">
            <v>PIVERONE</v>
          </cell>
          <cell r="C197">
            <v>7452.8045375978891</v>
          </cell>
          <cell r="D197">
            <v>8276.7802896239464</v>
          </cell>
          <cell r="E197">
            <v>7549.6559762085253</v>
          </cell>
          <cell r="F197">
            <v>7396.4592983529974</v>
          </cell>
          <cell r="G197">
            <v>8538.0631859277328</v>
          </cell>
          <cell r="H197">
            <v>8962.27105185453</v>
          </cell>
          <cell r="I197">
            <v>9484.0316337990025</v>
          </cell>
          <cell r="J197">
            <v>9934.7922481393653</v>
          </cell>
          <cell r="K197">
            <v>8498.0023239700349</v>
          </cell>
          <cell r="L197">
            <v>8143.4774847490426</v>
          </cell>
          <cell r="M197">
            <v>8630.5576861952777</v>
          </cell>
          <cell r="N197">
            <v>8182.1553113625951</v>
          </cell>
          <cell r="O197">
            <v>7224.7126379404608</v>
          </cell>
          <cell r="P197">
            <v>7103.7036781528159</v>
          </cell>
        </row>
        <row r="198">
          <cell r="A198">
            <v>1197</v>
          </cell>
          <cell r="B198" t="str">
            <v>POIRINO</v>
          </cell>
          <cell r="C198">
            <v>34876.895232247196</v>
          </cell>
          <cell r="D198">
            <v>38732.855204409207</v>
          </cell>
          <cell r="E198">
            <v>35330.130985375414</v>
          </cell>
          <cell r="F198">
            <v>34286.713365560514</v>
          </cell>
          <cell r="G198">
            <v>38562.191570414616</v>
          </cell>
          <cell r="H198">
            <v>40591.078440648365</v>
          </cell>
          <cell r="I198">
            <v>42957.362465080347</v>
          </cell>
          <cell r="J198">
            <v>45191.475799656218</v>
          </cell>
          <cell r="K198">
            <v>38876.290109695023</v>
          </cell>
          <cell r="L198">
            <v>38104.164948782891</v>
          </cell>
          <cell r="M198">
            <v>40726.803676712305</v>
          </cell>
          <cell r="N198">
            <v>39148.309683164269</v>
          </cell>
          <cell r="O198">
            <v>34095.973720428578</v>
          </cell>
          <cell r="P198">
            <v>33564.519868246563</v>
          </cell>
        </row>
        <row r="199">
          <cell r="A199">
            <v>1198</v>
          </cell>
          <cell r="B199" t="str">
            <v>POMARETTO</v>
          </cell>
          <cell r="C199">
            <v>3426.3002127268105</v>
          </cell>
          <cell r="D199">
            <v>3805.1090598133264</v>
          </cell>
          <cell r="E199">
            <v>3470.8260154686432</v>
          </cell>
          <cell r="F199">
            <v>3306.7865132320126</v>
          </cell>
          <cell r="G199">
            <v>3589.1549070234391</v>
          </cell>
          <cell r="H199">
            <v>3638.8492581932264</v>
          </cell>
          <cell r="I199">
            <v>3827.6721217700688</v>
          </cell>
          <cell r="J199">
            <v>3981.5314753708667</v>
          </cell>
          <cell r="K199">
            <v>3317.4394792064704</v>
          </cell>
          <cell r="L199">
            <v>3209.8333005647783</v>
          </cell>
          <cell r="M199">
            <v>3333.8740243964826</v>
          </cell>
          <cell r="N199">
            <v>3113.7409988505237</v>
          </cell>
          <cell r="O199">
            <v>2668.8305290070348</v>
          </cell>
          <cell r="P199">
            <v>2618.0371114022096</v>
          </cell>
        </row>
        <row r="200">
          <cell r="A200">
            <v>1199</v>
          </cell>
          <cell r="B200" t="str">
            <v>PONT CANAVESE</v>
          </cell>
          <cell r="C200">
            <v>14930.493203442422</v>
          </cell>
          <cell r="D200">
            <v>16581.195875619516</v>
          </cell>
          <cell r="E200">
            <v>15124.519457401553</v>
          </cell>
          <cell r="F200">
            <v>14528.996479227768</v>
          </cell>
          <cell r="G200">
            <v>16369.477278696184</v>
          </cell>
          <cell r="H200">
            <v>16936.361880146254</v>
          </cell>
          <cell r="I200">
            <v>17274.201334556987</v>
          </cell>
          <cell r="J200">
            <v>18054.302336367487</v>
          </cell>
          <cell r="K200">
            <v>15348.78156113029</v>
          </cell>
          <cell r="L200">
            <v>14666.385460814294</v>
          </cell>
          <cell r="M200">
            <v>15363.946200322338</v>
          </cell>
          <cell r="N200">
            <v>14680.203773676531</v>
          </cell>
          <cell r="O200">
            <v>12758.830434678795</v>
          </cell>
          <cell r="P200">
            <v>12619.652193689421</v>
          </cell>
        </row>
        <row r="201">
          <cell r="A201">
            <v>1200</v>
          </cell>
          <cell r="B201" t="str">
            <v>PORTE</v>
          </cell>
          <cell r="C201">
            <v>5932.9544428250556</v>
          </cell>
          <cell r="D201">
            <v>6588.896856731265</v>
          </cell>
          <cell r="E201">
            <v>6010.0549719077862</v>
          </cell>
          <cell r="F201">
            <v>5770.6989769519278</v>
          </cell>
          <cell r="G201">
            <v>6157.9541067114496</v>
          </cell>
          <cell r="H201">
            <v>6399.0759259197121</v>
          </cell>
          <cell r="I201">
            <v>6583.4882781969172</v>
          </cell>
          <cell r="J201">
            <v>7076.5104614927895</v>
          </cell>
          <cell r="K201">
            <v>5857.3071820358418</v>
          </cell>
          <cell r="L201">
            <v>5847.0634972598837</v>
          </cell>
          <cell r="M201">
            <v>6139.7045357871848</v>
          </cell>
          <cell r="N201">
            <v>5978.6594638023844</v>
          </cell>
          <cell r="O201">
            <v>5394.2526753356069</v>
          </cell>
          <cell r="P201">
            <v>5371.7138432277989</v>
          </cell>
        </row>
        <row r="202">
          <cell r="A202">
            <v>1201</v>
          </cell>
          <cell r="B202" t="str">
            <v>PRAGELATO</v>
          </cell>
          <cell r="C202">
            <v>5560.5801373663971</v>
          </cell>
          <cell r="D202">
            <v>6175.3531637182177</v>
          </cell>
          <cell r="E202">
            <v>5632.84155024752</v>
          </cell>
          <cell r="F202">
            <v>5784.0594622842937</v>
          </cell>
          <cell r="G202">
            <v>6660.0515359223145</v>
          </cell>
          <cell r="H202">
            <v>7334.9813136551575</v>
          </cell>
          <cell r="I202">
            <v>8012.6417921865113</v>
          </cell>
          <cell r="J202">
            <v>8693.1625008155297</v>
          </cell>
          <cell r="K202">
            <v>7382.5451872865688</v>
          </cell>
          <cell r="L202">
            <v>7141.6059657423311</v>
          </cell>
          <cell r="M202">
            <v>7665.128186135973</v>
          </cell>
          <cell r="N202">
            <v>7356.244253306867</v>
          </cell>
          <cell r="O202">
            <v>6467.7835729952376</v>
          </cell>
          <cell r="P202">
            <v>6337.8873946799877</v>
          </cell>
        </row>
        <row r="203">
          <cell r="A203">
            <v>1202</v>
          </cell>
          <cell r="B203" t="str">
            <v>PRALI</v>
          </cell>
          <cell r="C203">
            <v>1786.9498660207182</v>
          </cell>
          <cell r="D203">
            <v>1984.5135284325399</v>
          </cell>
          <cell r="E203">
            <v>1810.1718174855787</v>
          </cell>
          <cell r="F203">
            <v>1747.3307557120534</v>
          </cell>
          <cell r="G203">
            <v>2025.9788558264936</v>
          </cell>
          <cell r="H203">
            <v>2101.8481681478884</v>
          </cell>
          <cell r="I203">
            <v>2308.0039827389146</v>
          </cell>
          <cell r="J203">
            <v>2364.6532560154183</v>
          </cell>
          <cell r="K203">
            <v>2040.2710941593143</v>
          </cell>
          <cell r="L203">
            <v>1934.1580397300529</v>
          </cell>
          <cell r="M203">
            <v>2051.5022546155778</v>
          </cell>
          <cell r="N203">
            <v>2005.6485924159658</v>
          </cell>
          <cell r="O203">
            <v>1763.4249122659239</v>
          </cell>
          <cell r="P203">
            <v>1664.6892314919055</v>
          </cell>
        </row>
        <row r="204">
          <cell r="A204">
            <v>1203</v>
          </cell>
          <cell r="B204" t="str">
            <v>PRALORMO</v>
          </cell>
          <cell r="C204">
            <v>6948.8179764259166</v>
          </cell>
          <cell r="D204">
            <v>7717.073401472011</v>
          </cell>
          <cell r="E204">
            <v>7039.1199579504737</v>
          </cell>
          <cell r="F204">
            <v>6959.7312040133875</v>
          </cell>
          <cell r="G204">
            <v>7941.0225754944659</v>
          </cell>
          <cell r="H204">
            <v>8193.6142693015718</v>
          </cell>
          <cell r="I204">
            <v>8540.6656893834224</v>
          </cell>
          <cell r="J204">
            <v>9012.6738882271748</v>
          </cell>
          <cell r="K204">
            <v>7674.9739538416206</v>
          </cell>
          <cell r="L204">
            <v>7456.6413254780537</v>
          </cell>
          <cell r="M204">
            <v>8094.0739009562285</v>
          </cell>
          <cell r="N204">
            <v>7661.1664342617432</v>
          </cell>
          <cell r="O204">
            <v>6692.3944451680072</v>
          </cell>
          <cell r="P204">
            <v>6623.9993851493</v>
          </cell>
        </row>
        <row r="205">
          <cell r="A205">
            <v>1204</v>
          </cell>
          <cell r="B205" t="str">
            <v>PRAMOLLO</v>
          </cell>
          <cell r="C205">
            <v>1521.9526430904334</v>
          </cell>
          <cell r="D205">
            <v>1690.2184371699705</v>
          </cell>
          <cell r="E205">
            <v>1541.7308758666923</v>
          </cell>
          <cell r="F205">
            <v>1452.8230289704043</v>
          </cell>
          <cell r="G205">
            <v>1587.0575778996108</v>
          </cell>
          <cell r="H205">
            <v>1656.2680911003456</v>
          </cell>
          <cell r="I205">
            <v>1641.1195038188534</v>
          </cell>
          <cell r="J205">
            <v>1806.6970394407986</v>
          </cell>
          <cell r="K205">
            <v>1579.5670795583706</v>
          </cell>
          <cell r="L205">
            <v>1506.7796003313813</v>
          </cell>
          <cell r="M205">
            <v>1604.1987185477367</v>
          </cell>
          <cell r="N205">
            <v>1574.5617398971465</v>
          </cell>
          <cell r="O205">
            <v>1341.6881834880201</v>
          </cell>
          <cell r="P205">
            <v>1351.7530028982987</v>
          </cell>
        </row>
        <row r="206">
          <cell r="A206">
            <v>1205</v>
          </cell>
          <cell r="B206" t="str">
            <v>PRAROSTINO</v>
          </cell>
          <cell r="C206">
            <v>8960.3466797460969</v>
          </cell>
          <cell r="D206">
            <v>9950.9950130831221</v>
          </cell>
          <cell r="E206">
            <v>9076.7890823350099</v>
          </cell>
          <cell r="F206">
            <v>8786.8946413302801</v>
          </cell>
          <cell r="G206">
            <v>9835.9867252483073</v>
          </cell>
          <cell r="H206">
            <v>10296.846894952567</v>
          </cell>
          <cell r="I206">
            <v>10651.10748439666</v>
          </cell>
          <cell r="J206">
            <v>11007.645141227886</v>
          </cell>
          <cell r="K206">
            <v>9268.2419415302993</v>
          </cell>
          <cell r="L206">
            <v>9137.9933337473794</v>
          </cell>
          <cell r="M206">
            <v>9790.8144018809744</v>
          </cell>
          <cell r="N206">
            <v>9371.9524510728097</v>
          </cell>
          <cell r="O206">
            <v>8341.5070440584532</v>
          </cell>
          <cell r="P206">
            <v>8246.2085393335547</v>
          </cell>
        </row>
        <row r="207">
          <cell r="A207">
            <v>1206</v>
          </cell>
          <cell r="B207" t="str">
            <v>PRASCORSANO</v>
          </cell>
          <cell r="C207">
            <v>5321.6555073838517</v>
          </cell>
          <cell r="D207">
            <v>5910.013229178272</v>
          </cell>
          <cell r="E207">
            <v>5390.812022770805</v>
          </cell>
          <cell r="F207">
            <v>5340.9589349364687</v>
          </cell>
          <cell r="G207">
            <v>6096.5430899485073</v>
          </cell>
          <cell r="H207">
            <v>6526.1501715721306</v>
          </cell>
          <cell r="I207">
            <v>6748.9914974964913</v>
          </cell>
          <cell r="J207">
            <v>7172.0968346726459</v>
          </cell>
          <cell r="K207">
            <v>6089.3187424091248</v>
          </cell>
          <cell r="L207">
            <v>5905.04149083621</v>
          </cell>
          <cell r="M207">
            <v>6220.053997876671</v>
          </cell>
          <cell r="N207">
            <v>5903.9765282306444</v>
          </cell>
          <cell r="O207">
            <v>5190.2687102994978</v>
          </cell>
          <cell r="P207">
            <v>5110.4896688731424</v>
          </cell>
        </row>
        <row r="208">
          <cell r="A208">
            <v>1207</v>
          </cell>
          <cell r="B208" t="str">
            <v>PRATIGLIONE</v>
          </cell>
          <cell r="C208">
            <v>4062.2939393348156</v>
          </cell>
          <cell r="D208">
            <v>4511.417713711051</v>
          </cell>
          <cell r="E208">
            <v>4115.0846720179316</v>
          </cell>
          <cell r="F208">
            <v>4008.6344674318066</v>
          </cell>
          <cell r="G208">
            <v>4522.188934091223</v>
          </cell>
          <cell r="H208">
            <v>4696.4597618313164</v>
          </cell>
          <cell r="I208">
            <v>4794.9773245137258</v>
          </cell>
          <cell r="J208">
            <v>5066.7856156657435</v>
          </cell>
          <cell r="K208">
            <v>4305.5299375607055</v>
          </cell>
          <cell r="L208">
            <v>4050.9510270626743</v>
          </cell>
          <cell r="M208">
            <v>4295.8203702840174</v>
          </cell>
          <cell r="N208">
            <v>4118.0080165593226</v>
          </cell>
          <cell r="O208">
            <v>3584.9550665261072</v>
          </cell>
          <cell r="P208">
            <v>3402.1718844871984</v>
          </cell>
        </row>
        <row r="209">
          <cell r="A209">
            <v>1208</v>
          </cell>
          <cell r="B209" t="str">
            <v>QUAGLIUZZO</v>
          </cell>
          <cell r="C209">
            <v>2000.025947579378</v>
          </cell>
          <cell r="D209">
            <v>2221.1471209463512</v>
          </cell>
          <cell r="E209">
            <v>2026.0168868700116</v>
          </cell>
          <cell r="F209">
            <v>1996.0016050990832</v>
          </cell>
          <cell r="G209">
            <v>2277.2521690266663</v>
          </cell>
          <cell r="H209">
            <v>2355.1902266083234</v>
          </cell>
          <cell r="I209">
            <v>2509.2736466532319</v>
          </cell>
          <cell r="J209">
            <v>2646.2859893791419</v>
          </cell>
          <cell r="K209">
            <v>2060.3206746120409</v>
          </cell>
          <cell r="L209">
            <v>2056.5007528973069</v>
          </cell>
          <cell r="M209">
            <v>2155.6959179681239</v>
          </cell>
          <cell r="N209">
            <v>2031.7190107283454</v>
          </cell>
          <cell r="O209">
            <v>1748.2895876241284</v>
          </cell>
          <cell r="P209">
            <v>1770.0786226910548</v>
          </cell>
        </row>
        <row r="210">
          <cell r="A210">
            <v>1209</v>
          </cell>
          <cell r="B210" t="str">
            <v>QUASSOLO</v>
          </cell>
          <cell r="C210">
            <v>2948.2658290625545</v>
          </cell>
          <cell r="D210">
            <v>3274.2235999150193</v>
          </cell>
          <cell r="E210">
            <v>2986.5794310778465</v>
          </cell>
          <cell r="F210">
            <v>2756.3993762079544</v>
          </cell>
          <cell r="G210">
            <v>3006.2092437806327</v>
          </cell>
          <cell r="H210">
            <v>3211.9178291005496</v>
          </cell>
          <cell r="I210">
            <v>3001.0284010477048</v>
          </cell>
          <cell r="J210">
            <v>3090.8604698173781</v>
          </cell>
          <cell r="K210">
            <v>2557.4162318975091</v>
          </cell>
          <cell r="L210">
            <v>2625.6201118608383</v>
          </cell>
          <cell r="M210">
            <v>2678.7641800491006</v>
          </cell>
          <cell r="N210">
            <v>2529.0774096359469</v>
          </cell>
          <cell r="O210">
            <v>2256.6103360320449</v>
          </cell>
          <cell r="P210">
            <v>2243.3259363590123</v>
          </cell>
        </row>
        <row r="211">
          <cell r="A211">
            <v>1210</v>
          </cell>
          <cell r="B211" t="str">
            <v>QUINCINETTO</v>
          </cell>
          <cell r="C211">
            <v>6341.834475457923</v>
          </cell>
          <cell r="D211">
            <v>7042.9823191694459</v>
          </cell>
          <cell r="E211">
            <v>6424.2485236568309</v>
          </cell>
          <cell r="F211">
            <v>6198.1445332804615</v>
          </cell>
          <cell r="G211">
            <v>6990.0611564379487</v>
          </cell>
          <cell r="H211">
            <v>7414.8516555371643</v>
          </cell>
          <cell r="I211">
            <v>7695.2458860774914</v>
          </cell>
          <cell r="J211">
            <v>7985.1718121058475</v>
          </cell>
          <cell r="K211">
            <v>6685.101690186043</v>
          </cell>
          <cell r="L211">
            <v>6730.3381532779258</v>
          </cell>
          <cell r="M211">
            <v>7099.8057156960767</v>
          </cell>
          <cell r="N211">
            <v>6729.1169112842199</v>
          </cell>
          <cell r="O211">
            <v>5631.1205357749668</v>
          </cell>
          <cell r="P211">
            <v>5459.1081877917704</v>
          </cell>
        </row>
        <row r="212">
          <cell r="A212">
            <v>1211</v>
          </cell>
          <cell r="B212" t="str">
            <v>REANO</v>
          </cell>
          <cell r="C212">
            <v>8239.7486158679221</v>
          </cell>
          <cell r="D212">
            <v>9150.7282381046934</v>
          </cell>
          <cell r="E212">
            <v>8346.8266296828424</v>
          </cell>
          <cell r="F212">
            <v>8255.9617943908161</v>
          </cell>
          <cell r="G212">
            <v>9392.5744141998075</v>
          </cell>
          <cell r="H212">
            <v>9782.2055857309133</v>
          </cell>
          <cell r="I212">
            <v>10281.26395868812</v>
          </cell>
          <cell r="J212">
            <v>10710.301395053746</v>
          </cell>
          <cell r="K212">
            <v>8947.2545316260075</v>
          </cell>
          <cell r="L212">
            <v>8744.0998192039624</v>
          </cell>
          <cell r="M212">
            <v>9218.5600055241957</v>
          </cell>
          <cell r="N212">
            <v>9004.5201220948911</v>
          </cell>
          <cell r="O212">
            <v>7936.2947067360719</v>
          </cell>
          <cell r="P212">
            <v>8086.1008724440098</v>
          </cell>
        </row>
        <row r="213">
          <cell r="A213">
            <v>1212</v>
          </cell>
          <cell r="B213" t="str">
            <v>RIBORDONE</v>
          </cell>
          <cell r="C213">
            <v>537.48075904013228</v>
          </cell>
          <cell r="D213">
            <v>596.90417614377884</v>
          </cell>
          <cell r="E213">
            <v>544.46548331083636</v>
          </cell>
          <cell r="F213">
            <v>571.16522191181969</v>
          </cell>
          <cell r="G213">
            <v>594.11408315613971</v>
          </cell>
          <cell r="H213">
            <v>473.59659725691057</v>
          </cell>
          <cell r="I213">
            <v>447.05074283498953</v>
          </cell>
          <cell r="J213">
            <v>466.58991634574664</v>
          </cell>
          <cell r="K213">
            <v>387.24277758765282</v>
          </cell>
          <cell r="L213">
            <v>355.78445711573789</v>
          </cell>
          <cell r="M213">
            <v>365.10992035817196</v>
          </cell>
          <cell r="N213">
            <v>354.98306668645262</v>
          </cell>
          <cell r="O213">
            <v>295.85057920398822</v>
          </cell>
          <cell r="P213">
            <v>274.84215050616456</v>
          </cell>
        </row>
        <row r="214">
          <cell r="A214">
            <v>1215</v>
          </cell>
          <cell r="B214" t="str">
            <v>RIVA PRESSO CHIERI</v>
          </cell>
          <cell r="C214">
            <v>13548.45162160624</v>
          </cell>
          <cell r="D214">
            <v>15046.356948035182</v>
          </cell>
          <cell r="E214">
            <v>13724.51782914992</v>
          </cell>
          <cell r="F214">
            <v>13496.015421739887</v>
          </cell>
          <cell r="G214">
            <v>15292.268032594251</v>
          </cell>
          <cell r="H214">
            <v>15823.39263121968</v>
          </cell>
          <cell r="I214">
            <v>16154.328895711576</v>
          </cell>
          <cell r="J214">
            <v>17132.113997278979</v>
          </cell>
          <cell r="K214">
            <v>14362.626246681219</v>
          </cell>
          <cell r="L214">
            <v>14284.519666746026</v>
          </cell>
          <cell r="M214">
            <v>15243.692368700265</v>
          </cell>
          <cell r="N214">
            <v>14858.985909071191</v>
          </cell>
          <cell r="O214">
            <v>13369.055609714776</v>
          </cell>
          <cell r="P214">
            <v>13094.51507665692</v>
          </cell>
        </row>
        <row r="215">
          <cell r="A215">
            <v>1213</v>
          </cell>
          <cell r="B215" t="str">
            <v>RIVALBA</v>
          </cell>
          <cell r="C215">
            <v>5884.0365814687748</v>
          </cell>
          <cell r="D215">
            <v>6534.5706780905039</v>
          </cell>
          <cell r="E215">
            <v>5960.5014082166044</v>
          </cell>
          <cell r="F215">
            <v>5792.2665538455649</v>
          </cell>
          <cell r="G215">
            <v>6690.0879130130998</v>
          </cell>
          <cell r="H215">
            <v>7018.2878889312879</v>
          </cell>
          <cell r="I215">
            <v>7486.1856881555514</v>
          </cell>
          <cell r="J215">
            <v>7934.5597815277988</v>
          </cell>
          <cell r="K215">
            <v>6634.0829677775928</v>
          </cell>
          <cell r="L215">
            <v>6863.0464088050521</v>
          </cell>
          <cell r="M215">
            <v>7374.0290503967972</v>
          </cell>
          <cell r="N215">
            <v>7224.1678369214269</v>
          </cell>
          <cell r="O215">
            <v>6227.9705276955356</v>
          </cell>
          <cell r="P215">
            <v>6043.3447308436043</v>
          </cell>
        </row>
        <row r="216">
          <cell r="A216">
            <v>1214</v>
          </cell>
          <cell r="B216" t="str">
            <v>RIVALTA DI TORINO</v>
          </cell>
          <cell r="C216">
            <v>82838.844034097099</v>
          </cell>
          <cell r="D216">
            <v>91997.436409037386</v>
          </cell>
          <cell r="E216">
            <v>83915.359750706833</v>
          </cell>
          <cell r="F216">
            <v>82573.332991712115</v>
          </cell>
          <cell r="G216">
            <v>90785.303666450403</v>
          </cell>
          <cell r="H216">
            <v>93580.735554386338</v>
          </cell>
          <cell r="I216">
            <v>97125.648782862059</v>
          </cell>
          <cell r="J216">
            <v>100879.75348846415</v>
          </cell>
          <cell r="K216">
            <v>85120.068143943121</v>
          </cell>
          <cell r="L216">
            <v>83687.432394397882</v>
          </cell>
          <cell r="M216">
            <v>89221.964173220418</v>
          </cell>
          <cell r="N216">
            <v>85022.975718297937</v>
          </cell>
          <cell r="O216">
            <v>74215.429257400247</v>
          </cell>
          <cell r="P216">
            <v>73648.903794629994</v>
          </cell>
        </row>
        <row r="217">
          <cell r="A217">
            <v>1216</v>
          </cell>
          <cell r="B217" t="str">
            <v>RIVARA</v>
          </cell>
          <cell r="C217">
            <v>15560.787900573154</v>
          </cell>
          <cell r="D217">
            <v>17281.175420171956</v>
          </cell>
          <cell r="E217">
            <v>15763.005023869835</v>
          </cell>
          <cell r="F217">
            <v>15026.743925835104</v>
          </cell>
          <cell r="G217">
            <v>16675.97322375638</v>
          </cell>
          <cell r="H217">
            <v>17444.067425546982</v>
          </cell>
          <cell r="I217">
            <v>17992.023823563104</v>
          </cell>
          <cell r="J217">
            <v>19079.732741281314</v>
          </cell>
          <cell r="K217">
            <v>15918.016258476213</v>
          </cell>
          <cell r="L217">
            <v>15230.081973115353</v>
          </cell>
          <cell r="M217">
            <v>16000.114834336246</v>
          </cell>
          <cell r="N217">
            <v>15320.500699930513</v>
          </cell>
          <cell r="O217">
            <v>13526.38069476921</v>
          </cell>
          <cell r="P217">
            <v>13190.24019500569</v>
          </cell>
        </row>
        <row r="218">
          <cell r="A218">
            <v>1217</v>
          </cell>
          <cell r="B218" t="str">
            <v>RIVAROLO CANAVESE</v>
          </cell>
          <cell r="C218">
            <v>55338.565831518586</v>
          </cell>
          <cell r="D218">
            <v>61456.750760029478</v>
          </cell>
          <cell r="E218">
            <v>56057.707154009171</v>
          </cell>
          <cell r="F218">
            <v>53836.771376152879</v>
          </cell>
          <cell r="G218">
            <v>58747.068350830581</v>
          </cell>
          <cell r="H218">
            <v>60352.669468173088</v>
          </cell>
          <cell r="I218">
            <v>62311.048924906507</v>
          </cell>
          <cell r="J218">
            <v>64642.359373623636</v>
          </cell>
          <cell r="K218">
            <v>54631.745124879264</v>
          </cell>
          <cell r="L218">
            <v>52947.440371248471</v>
          </cell>
          <cell r="M218">
            <v>55676.983200648792</v>
          </cell>
          <cell r="N218">
            <v>52946.955450834648</v>
          </cell>
          <cell r="O218">
            <v>46626.142210338854</v>
          </cell>
          <cell r="P218">
            <v>46462.552274392678</v>
          </cell>
        </row>
        <row r="219">
          <cell r="A219">
            <v>1218</v>
          </cell>
          <cell r="B219" t="str">
            <v>RIVAROSSA</v>
          </cell>
          <cell r="C219">
            <v>6047.407195634014</v>
          </cell>
          <cell r="D219">
            <v>6716.0034088705906</v>
          </cell>
          <cell r="E219">
            <v>6125.9950726951565</v>
          </cell>
          <cell r="F219">
            <v>6101.414270760677</v>
          </cell>
          <cell r="G219">
            <v>7074.4949974755355</v>
          </cell>
          <cell r="H219">
            <v>7448.0011686337621</v>
          </cell>
          <cell r="I219">
            <v>7906.4622933605497</v>
          </cell>
          <cell r="J219">
            <v>8574.7291979538695</v>
          </cell>
          <cell r="K219">
            <v>7335.493356450148</v>
          </cell>
          <cell r="L219">
            <v>7252.3852457985595</v>
          </cell>
          <cell r="M219">
            <v>7594.3588426884671</v>
          </cell>
          <cell r="N219">
            <v>7121.6331265549852</v>
          </cell>
          <cell r="O219">
            <v>6155.3816792153966</v>
          </cell>
          <cell r="P219">
            <v>6121.1043929149491</v>
          </cell>
        </row>
        <row r="220">
          <cell r="A220">
            <v>1219</v>
          </cell>
          <cell r="B220" t="str">
            <v>RIVOLI</v>
          </cell>
          <cell r="C220">
            <v>197437.51976794726</v>
          </cell>
          <cell r="D220">
            <v>219266.04458813372</v>
          </cell>
          <cell r="E220">
            <v>200003.27977530751</v>
          </cell>
          <cell r="F220">
            <v>191315.51304529735</v>
          </cell>
          <cell r="G220">
            <v>206649.68563900411</v>
          </cell>
          <cell r="H220">
            <v>212123.25705120628</v>
          </cell>
          <cell r="I220">
            <v>217494.62582644974</v>
          </cell>
          <cell r="J220">
            <v>223863.0421039653</v>
          </cell>
          <cell r="K220">
            <v>184537.50193338445</v>
          </cell>
          <cell r="L220">
            <v>177269.91362270244</v>
          </cell>
          <cell r="M220">
            <v>186867.76188678422</v>
          </cell>
          <cell r="N220">
            <v>177922.92794787657</v>
          </cell>
          <cell r="O220">
            <v>154438.27114194294</v>
          </cell>
          <cell r="P220">
            <v>152298.3157760904</v>
          </cell>
        </row>
        <row r="221">
          <cell r="A221">
            <v>1220</v>
          </cell>
          <cell r="B221" t="str">
            <v>ROBASSOMERO</v>
          </cell>
          <cell r="C221">
            <v>18554.005059287309</v>
          </cell>
          <cell r="D221">
            <v>20605.320130640168</v>
          </cell>
          <cell r="E221">
            <v>18795.11994066057</v>
          </cell>
          <cell r="F221">
            <v>18033.825962973526</v>
          </cell>
          <cell r="G221">
            <v>19640.908363672232</v>
          </cell>
          <cell r="H221">
            <v>20848.802454346154</v>
          </cell>
          <cell r="I221">
            <v>21406.249867556442</v>
          </cell>
          <cell r="J221">
            <v>22450.46757648448</v>
          </cell>
          <cell r="K221">
            <v>18486.438565924138</v>
          </cell>
          <cell r="L221">
            <v>17861.387200460518</v>
          </cell>
          <cell r="M221">
            <v>19327.786091008325</v>
          </cell>
          <cell r="N221">
            <v>18230.938645917464</v>
          </cell>
          <cell r="O221">
            <v>16260.847192555315</v>
          </cell>
          <cell r="P221">
            <v>15621.126955224454</v>
          </cell>
        </row>
        <row r="222">
          <cell r="A222">
            <v>1221</v>
          </cell>
          <cell r="B222" t="str">
            <v>ROCCA CANAVESE</v>
          </cell>
          <cell r="C222">
            <v>11257.210345999307</v>
          </cell>
          <cell r="D222">
            <v>12501.797979254201</v>
          </cell>
          <cell r="E222">
            <v>11403.501183395128</v>
          </cell>
          <cell r="F222">
            <v>10915.939581341692</v>
          </cell>
          <cell r="G222">
            <v>12434.022616463992</v>
          </cell>
          <cell r="H222">
            <v>13133.499679472316</v>
          </cell>
          <cell r="I222">
            <v>13446.490540069046</v>
          </cell>
          <cell r="J222">
            <v>14385.751643359949</v>
          </cell>
          <cell r="K222">
            <v>12424.058005384875</v>
          </cell>
          <cell r="L222">
            <v>12255.114407333644</v>
          </cell>
          <cell r="M222">
            <v>13295.765984619122</v>
          </cell>
          <cell r="N222">
            <v>12724.061977683186</v>
          </cell>
          <cell r="O222">
            <v>11082.64549057767</v>
          </cell>
          <cell r="P222">
            <v>11276.880994806344</v>
          </cell>
        </row>
        <row r="223">
          <cell r="A223">
            <v>1222</v>
          </cell>
          <cell r="B223" t="str">
            <v>ROLETTO</v>
          </cell>
          <cell r="C223">
            <v>14311.416964617056</v>
          </cell>
          <cell r="D223">
            <v>15893.675092612932</v>
          </cell>
          <cell r="E223">
            <v>14497.398136481597</v>
          </cell>
          <cell r="F223">
            <v>14536.894511957074</v>
          </cell>
          <cell r="G223">
            <v>16605.349613853286</v>
          </cell>
          <cell r="H223">
            <v>17294.608980956316</v>
          </cell>
          <cell r="I223">
            <v>17757.236012410583</v>
          </cell>
          <cell r="J223">
            <v>18415.636396431328</v>
          </cell>
          <cell r="K223">
            <v>15166.713413057883</v>
          </cell>
          <cell r="L223">
            <v>14165.17557144835</v>
          </cell>
          <cell r="M223">
            <v>14740.781886892351</v>
          </cell>
          <cell r="N223">
            <v>13871.199904779354</v>
          </cell>
          <cell r="O223">
            <v>12166.070038138245</v>
          </cell>
          <cell r="P223">
            <v>11743.622598364804</v>
          </cell>
        </row>
        <row r="224">
          <cell r="A224">
            <v>1223</v>
          </cell>
          <cell r="B224" t="str">
            <v>ROMANO CANAVESE</v>
          </cell>
          <cell r="C224">
            <v>15816.750610759595</v>
          </cell>
          <cell r="D224">
            <v>17565.437150620168</v>
          </cell>
          <cell r="E224">
            <v>16022.294046531959</v>
          </cell>
          <cell r="F224">
            <v>15775.390072956061</v>
          </cell>
          <cell r="G224">
            <v>17343.913442235993</v>
          </cell>
          <cell r="H224">
            <v>17649.103205928724</v>
          </cell>
          <cell r="I224">
            <v>18811.991087676452</v>
          </cell>
          <cell r="J224">
            <v>19351.352074159233</v>
          </cell>
          <cell r="K224">
            <v>15780.635431916018</v>
          </cell>
          <cell r="L224">
            <v>15399.842187952465</v>
          </cell>
          <cell r="M224">
            <v>15714.485817851755</v>
          </cell>
          <cell r="N224">
            <v>14937.928638981861</v>
          </cell>
          <cell r="O224">
            <v>13037.917871652129</v>
          </cell>
          <cell r="P224">
            <v>12981.870161522087</v>
          </cell>
        </row>
        <row r="225">
          <cell r="A225">
            <v>1224</v>
          </cell>
          <cell r="B225" t="str">
            <v>RONCO CANAVESE</v>
          </cell>
          <cell r="C225">
            <v>593.65068291131365</v>
          </cell>
          <cell r="D225">
            <v>659.28419918360419</v>
          </cell>
          <cell r="E225">
            <v>601.36535225251157</v>
          </cell>
          <cell r="F225">
            <v>583.97492356819043</v>
          </cell>
          <cell r="G225">
            <v>605.74124768941147</v>
          </cell>
          <cell r="H225">
            <v>621.92327759130148</v>
          </cell>
          <cell r="I225">
            <v>658.36124126839684</v>
          </cell>
          <cell r="J225">
            <v>653.63104157529085</v>
          </cell>
          <cell r="K225">
            <v>541.74511323326237</v>
          </cell>
          <cell r="L225">
            <v>540.72136072512035</v>
          </cell>
          <cell r="M225">
            <v>557.72408458244445</v>
          </cell>
          <cell r="N225">
            <v>534.13282506846679</v>
          </cell>
          <cell r="O225">
            <v>474.56580776952296</v>
          </cell>
          <cell r="P225">
            <v>459.79728077533423</v>
          </cell>
        </row>
        <row r="226">
          <cell r="A226">
            <v>1225</v>
          </cell>
          <cell r="B226" t="str">
            <v>RONDISSONE</v>
          </cell>
          <cell r="C226">
            <v>10367.107392372658</v>
          </cell>
          <cell r="D226">
            <v>11513.285997603918</v>
          </cell>
          <cell r="E226">
            <v>10501.831073923264</v>
          </cell>
          <cell r="F226">
            <v>10481.481419336949</v>
          </cell>
          <cell r="G226">
            <v>11421.59684901593</v>
          </cell>
          <cell r="H226">
            <v>12208.647981428421</v>
          </cell>
          <cell r="I226">
            <v>12634.174411807635</v>
          </cell>
          <cell r="J226">
            <v>13207.731181974626</v>
          </cell>
          <cell r="K226">
            <v>10945.035607943224</v>
          </cell>
          <cell r="L226">
            <v>10753.074602604909</v>
          </cell>
          <cell r="M226">
            <v>11501.577006815603</v>
          </cell>
          <cell r="N226">
            <v>11008.847566134535</v>
          </cell>
          <cell r="O226">
            <v>9574.358101213913</v>
          </cell>
          <cell r="P226">
            <v>9529.0411450578868</v>
          </cell>
        </row>
        <row r="227">
          <cell r="A227">
            <v>1226</v>
          </cell>
          <cell r="B227" t="str">
            <v>RORA'</v>
          </cell>
          <cell r="C227">
            <v>2832.1292072326478</v>
          </cell>
          <cell r="D227">
            <v>3145.2470116231843</v>
          </cell>
          <cell r="E227">
            <v>2868.933578884677</v>
          </cell>
          <cell r="F227">
            <v>2750.8332572859817</v>
          </cell>
          <cell r="G227">
            <v>2864.5697733907286</v>
          </cell>
          <cell r="H227">
            <v>3029.8561323867702</v>
          </cell>
          <cell r="I227">
            <v>3075.0120352516096</v>
          </cell>
          <cell r="J227">
            <v>3103.3763908086166</v>
          </cell>
          <cell r="K227">
            <v>2697.9729301560437</v>
          </cell>
          <cell r="L227">
            <v>2725.9398679536266</v>
          </cell>
          <cell r="M227">
            <v>2831.5599613675799</v>
          </cell>
          <cell r="N227">
            <v>2605.8913765270768</v>
          </cell>
          <cell r="O227">
            <v>2282.2997225786798</v>
          </cell>
          <cell r="P227">
            <v>2227.3169862337345</v>
          </cell>
        </row>
        <row r="228">
          <cell r="A228">
            <v>1228</v>
          </cell>
          <cell r="B228" t="str">
            <v>ROSTA</v>
          </cell>
          <cell r="C228">
            <v>23464.178427359089</v>
          </cell>
          <cell r="D228">
            <v>26058.358103992377</v>
          </cell>
          <cell r="E228">
            <v>23769.102489843473</v>
          </cell>
          <cell r="F228">
            <v>23116.831631480745</v>
          </cell>
          <cell r="G228">
            <v>25862.607908364069</v>
          </cell>
          <cell r="H228">
            <v>27169.762958148523</v>
          </cell>
          <cell r="I228">
            <v>28457.895868278898</v>
          </cell>
          <cell r="J228">
            <v>32262.796381609416</v>
          </cell>
          <cell r="K228">
            <v>27111.677856348862</v>
          </cell>
          <cell r="L228">
            <v>26342.916422724382</v>
          </cell>
          <cell r="M228">
            <v>27639.004034258342</v>
          </cell>
          <cell r="N228">
            <v>26553.477009674705</v>
          </cell>
          <cell r="O228">
            <v>23333.135271090967</v>
          </cell>
          <cell r="P228">
            <v>22489.075168516996</v>
          </cell>
        </row>
        <row r="229">
          <cell r="A229">
            <v>1227</v>
          </cell>
          <cell r="B229" t="str">
            <v>ROURE</v>
          </cell>
          <cell r="C229">
            <v>3795.1807134387068</v>
          </cell>
          <cell r="D229">
            <v>4214.7726759884654</v>
          </cell>
          <cell r="E229">
            <v>3844.5002293376638</v>
          </cell>
          <cell r="F229">
            <v>3697.7642549060224</v>
          </cell>
          <cell r="G229">
            <v>4082.8747744772954</v>
          </cell>
          <cell r="H229">
            <v>4281.8859997308873</v>
          </cell>
          <cell r="I229">
            <v>4405.0217952513221</v>
          </cell>
          <cell r="J229">
            <v>4512.1756370642242</v>
          </cell>
          <cell r="K229">
            <v>3731.3394510807161</v>
          </cell>
          <cell r="L229">
            <v>3642.0524156572328</v>
          </cell>
          <cell r="M229">
            <v>3832.2785783315048</v>
          </cell>
          <cell r="N229">
            <v>3577.664476316846</v>
          </cell>
          <cell r="O229">
            <v>3157.7644635191241</v>
          </cell>
          <cell r="P229">
            <v>3077.8308642453344</v>
          </cell>
        </row>
        <row r="230">
          <cell r="A230">
            <v>1229</v>
          </cell>
          <cell r="B230" t="str">
            <v>RUBIANA</v>
          </cell>
          <cell r="C230">
            <v>9581.7097087428956</v>
          </cell>
          <cell r="D230">
            <v>10641.055411844009</v>
          </cell>
          <cell r="E230">
            <v>9706.2269109531062</v>
          </cell>
          <cell r="F230">
            <v>9577.7741693156913</v>
          </cell>
          <cell r="G230">
            <v>11073.336641676859</v>
          </cell>
          <cell r="H230">
            <v>11725.859181779742</v>
          </cell>
          <cell r="I230">
            <v>12559.589938434099</v>
          </cell>
          <cell r="J230">
            <v>13133.054308323597</v>
          </cell>
          <cell r="K230">
            <v>11245.557591381035</v>
          </cell>
          <cell r="L230">
            <v>11065.550044210493</v>
          </cell>
          <cell r="M230">
            <v>11714.529606380733</v>
          </cell>
          <cell r="N230">
            <v>11291.499365985832</v>
          </cell>
          <cell r="O230">
            <v>9910.0403831628137</v>
          </cell>
          <cell r="P230">
            <v>9665.9520668628156</v>
          </cell>
        </row>
        <row r="231">
          <cell r="A231">
            <v>1230</v>
          </cell>
          <cell r="B231" t="str">
            <v>RUEGLIO</v>
          </cell>
          <cell r="C231">
            <v>4511.4751293369254</v>
          </cell>
          <cell r="D231">
            <v>5010.2599953144218</v>
          </cell>
          <cell r="E231">
            <v>4570.103106808775</v>
          </cell>
          <cell r="F231">
            <v>4258.7136995007859</v>
          </cell>
          <cell r="G231">
            <v>4721.0822468131992</v>
          </cell>
          <cell r="H231">
            <v>5078.5097114374494</v>
          </cell>
          <cell r="I231">
            <v>5220.9993096377702</v>
          </cell>
          <cell r="J231">
            <v>5559.0396788537937</v>
          </cell>
          <cell r="K231">
            <v>4664.5806906833659</v>
          </cell>
          <cell r="L231">
            <v>4675.248129302614</v>
          </cell>
          <cell r="M231">
            <v>5007.0239356600623</v>
          </cell>
          <cell r="N231">
            <v>4702.5997650700083</v>
          </cell>
          <cell r="O231">
            <v>4033.9583553971734</v>
          </cell>
          <cell r="P231">
            <v>3928.1467284652185</v>
          </cell>
        </row>
        <row r="232">
          <cell r="A232">
            <v>1231</v>
          </cell>
          <cell r="B232" t="str">
            <v>SALASSA</v>
          </cell>
          <cell r="C232">
            <v>9482.5702808717069</v>
          </cell>
          <cell r="D232">
            <v>10530.955212866655</v>
          </cell>
          <cell r="E232">
            <v>9605.7991363711026</v>
          </cell>
          <cell r="F232">
            <v>9212.6927874595822</v>
          </cell>
          <cell r="G232">
            <v>10308.913706991842</v>
          </cell>
          <cell r="H232">
            <v>10842.449119265622</v>
          </cell>
          <cell r="I232">
            <v>11425.641520122595</v>
          </cell>
          <cell r="J232">
            <v>12045.612022894684</v>
          </cell>
          <cell r="K232">
            <v>10126.076848408156</v>
          </cell>
          <cell r="L232">
            <v>9977.2769081437127</v>
          </cell>
          <cell r="M232">
            <v>10416.98455064532</v>
          </cell>
          <cell r="N232">
            <v>10055.000301958478</v>
          </cell>
          <cell r="O232">
            <v>8806.1301728275939</v>
          </cell>
          <cell r="P232">
            <v>8743.9602229311786</v>
          </cell>
        </row>
        <row r="233">
          <cell r="A233">
            <v>1232</v>
          </cell>
          <cell r="B233" t="str">
            <v>SALBERTRAND</v>
          </cell>
          <cell r="C233">
            <v>3111.1511618221025</v>
          </cell>
          <cell r="D233">
            <v>3455.1173969885695</v>
          </cell>
          <cell r="E233">
            <v>3151.581507772748</v>
          </cell>
          <cell r="F233">
            <v>3091.8725825564957</v>
          </cell>
          <cell r="G233">
            <v>3347.1707290909208</v>
          </cell>
          <cell r="H233">
            <v>3574.6400493521655</v>
          </cell>
          <cell r="I233">
            <v>3827.5018547068503</v>
          </cell>
          <cell r="J233">
            <v>4019.5986322715139</v>
          </cell>
          <cell r="K233">
            <v>3376.5670924938772</v>
          </cell>
          <cell r="L233">
            <v>3265.8801742660899</v>
          </cell>
          <cell r="M233">
            <v>3542.0239465716104</v>
          </cell>
          <cell r="N233">
            <v>3358.00068123456</v>
          </cell>
          <cell r="O233">
            <v>2872.7937872150742</v>
          </cell>
          <cell r="P233">
            <v>2932.4325757830743</v>
          </cell>
        </row>
        <row r="234">
          <cell r="A234">
            <v>1233</v>
          </cell>
          <cell r="B234" t="str">
            <v>SALERANO CANAVESE</v>
          </cell>
          <cell r="C234">
            <v>3348.835954409778</v>
          </cell>
          <cell r="D234">
            <v>3719.0804187622621</v>
          </cell>
          <cell r="E234">
            <v>3392.3550857943974</v>
          </cell>
          <cell r="F234">
            <v>3163.8702937811895</v>
          </cell>
          <cell r="G234">
            <v>3513.0870919520471</v>
          </cell>
          <cell r="H234">
            <v>3732.6656431409579</v>
          </cell>
          <cell r="I234">
            <v>3914.8991684617035</v>
          </cell>
          <cell r="J234">
            <v>4042.8224302216222</v>
          </cell>
          <cell r="K234">
            <v>3311.6166982444579</v>
          </cell>
          <cell r="L234">
            <v>3271.2945256567796</v>
          </cell>
          <cell r="M234">
            <v>3472.4718335779748</v>
          </cell>
          <cell r="N234">
            <v>3208.9369284694503</v>
          </cell>
          <cell r="O234">
            <v>2703.6966542241712</v>
          </cell>
          <cell r="P234">
            <v>2771.6804197555989</v>
          </cell>
        </row>
        <row r="235">
          <cell r="A235">
            <v>1234</v>
          </cell>
          <cell r="B235" t="str">
            <v>SALZA DI PINEROLO</v>
          </cell>
          <cell r="C235">
            <v>263.30937933454845</v>
          </cell>
          <cell r="D235">
            <v>292.42064110965299</v>
          </cell>
          <cell r="E235">
            <v>266.73116398750335</v>
          </cell>
          <cell r="F235">
            <v>269.66043150771662</v>
          </cell>
          <cell r="G235">
            <v>239.43145788486882</v>
          </cell>
          <cell r="H235">
            <v>225.6839030630708</v>
          </cell>
          <cell r="I235">
            <v>242.06876240647446</v>
          </cell>
          <cell r="J235">
            <v>245.4433514375221</v>
          </cell>
          <cell r="K235">
            <v>238.35990491237791</v>
          </cell>
          <cell r="L235">
            <v>234.0718910765637</v>
          </cell>
          <cell r="M235">
            <v>243.021040281918</v>
          </cell>
          <cell r="N235">
            <v>255.16573451114056</v>
          </cell>
          <cell r="O235">
            <v>239.13504530840541</v>
          </cell>
          <cell r="P235">
            <v>233.72913210158106</v>
          </cell>
        </row>
        <row r="236">
          <cell r="A236">
            <v>1235</v>
          </cell>
          <cell r="B236" t="str">
            <v>SAMONE</v>
          </cell>
          <cell r="C236">
            <v>9095.9865515195979</v>
          </cell>
          <cell r="D236">
            <v>10101.631114099651</v>
          </cell>
          <cell r="E236">
            <v>9214.1916350761858</v>
          </cell>
          <cell r="F236">
            <v>8744.7877935655415</v>
          </cell>
          <cell r="G236">
            <v>9568.7042411648199</v>
          </cell>
          <cell r="H236">
            <v>10121.927508840738</v>
          </cell>
          <cell r="I236">
            <v>10709.020447381623</v>
          </cell>
          <cell r="J236">
            <v>11618.214811351671</v>
          </cell>
          <cell r="K236">
            <v>9300.3143849263815</v>
          </cell>
          <cell r="L236">
            <v>9092.3724708085429</v>
          </cell>
          <cell r="M236">
            <v>9472.7885534745674</v>
          </cell>
          <cell r="N236">
            <v>9130.0003724353701</v>
          </cell>
          <cell r="O236">
            <v>8010.7586563552204</v>
          </cell>
          <cell r="P236">
            <v>7838.2789594255291</v>
          </cell>
        </row>
        <row r="237">
          <cell r="A237">
            <v>1236</v>
          </cell>
          <cell r="B237" t="str">
            <v>SAN BENIGNO CANAVESE</v>
          </cell>
          <cell r="C237">
            <v>21370.799678192336</v>
          </cell>
          <cell r="D237">
            <v>23733.537174849174</v>
          </cell>
          <cell r="E237">
            <v>21648.519653625877</v>
          </cell>
          <cell r="F237">
            <v>21114.446936726938</v>
          </cell>
          <cell r="G237">
            <v>23616.810801336062</v>
          </cell>
          <cell r="H237">
            <v>24602.784021369644</v>
          </cell>
          <cell r="I237">
            <v>25552.959913726081</v>
          </cell>
          <cell r="J237">
            <v>27178.758994418054</v>
          </cell>
          <cell r="K237">
            <v>22584.35869826009</v>
          </cell>
          <cell r="L237">
            <v>21834.75198956543</v>
          </cell>
          <cell r="M237">
            <v>23414.692919907578</v>
          </cell>
          <cell r="N237">
            <v>22344.157581057629</v>
          </cell>
          <cell r="O237">
            <v>19887.702898382337</v>
          </cell>
          <cell r="P237">
            <v>19820.289997759548</v>
          </cell>
        </row>
        <row r="238">
          <cell r="A238">
            <v>1237</v>
          </cell>
          <cell r="B238" t="str">
            <v>SAN CARLO CANAVESE</v>
          </cell>
          <cell r="C238">
            <v>18375.444991728644</v>
          </cell>
          <cell r="D238">
            <v>20407.018613375389</v>
          </cell>
          <cell r="E238">
            <v>18614.239431269001</v>
          </cell>
          <cell r="F238">
            <v>17757.940408249808</v>
          </cell>
          <cell r="G238">
            <v>19831.462073915874</v>
          </cell>
          <cell r="H238">
            <v>20687.160870295691</v>
          </cell>
          <cell r="I238">
            <v>21172.765785411237</v>
          </cell>
          <cell r="J238">
            <v>22537.59285839822</v>
          </cell>
          <cell r="K238">
            <v>19124.820016698071</v>
          </cell>
          <cell r="L238">
            <v>18643.816590271421</v>
          </cell>
          <cell r="M238">
            <v>19688.727716876539</v>
          </cell>
          <cell r="N238">
            <v>18823.877374722575</v>
          </cell>
          <cell r="O238">
            <v>16678.826466031562</v>
          </cell>
          <cell r="P238">
            <v>16194.518261455461</v>
          </cell>
        </row>
        <row r="239">
          <cell r="A239">
            <v>1238</v>
          </cell>
          <cell r="B239" t="str">
            <v>SAN COLOMBANO BELMONTE</v>
          </cell>
          <cell r="C239">
            <v>3417.39789408159</v>
          </cell>
          <cell r="D239">
            <v>3795.2225083650769</v>
          </cell>
          <cell r="E239">
            <v>3461.8080085126121</v>
          </cell>
          <cell r="F239">
            <v>3455.4563870453694</v>
          </cell>
          <cell r="G239">
            <v>3360.863135408068</v>
          </cell>
          <cell r="H239">
            <v>3576.9992725853604</v>
          </cell>
          <cell r="I239">
            <v>3661.4735580628417</v>
          </cell>
          <cell r="J239">
            <v>3710.5658155916753</v>
          </cell>
          <cell r="K239">
            <v>3125.2706373266196</v>
          </cell>
          <cell r="L239">
            <v>2987.0481798649485</v>
          </cell>
          <cell r="M239">
            <v>3131.6714229164318</v>
          </cell>
          <cell r="N239">
            <v>2939.840881268402</v>
          </cell>
          <cell r="O239">
            <v>2555.5530805489125</v>
          </cell>
          <cell r="P239">
            <v>2445.4187560237688</v>
          </cell>
        </row>
        <row r="240">
          <cell r="A240">
            <v>1239</v>
          </cell>
          <cell r="B240" t="str">
            <v>SAN DIDERO</v>
          </cell>
          <cell r="C240">
            <v>2718.7527211158058</v>
          </cell>
          <cell r="D240">
            <v>3019.3357173091181</v>
          </cell>
          <cell r="E240">
            <v>2754.0837311990945</v>
          </cell>
          <cell r="F240">
            <v>2891.573504662229</v>
          </cell>
          <cell r="G240">
            <v>3583.5598836548033</v>
          </cell>
          <cell r="H240">
            <v>3802.8328312401327</v>
          </cell>
          <cell r="I240">
            <v>4313.7787329915727</v>
          </cell>
          <cell r="J240">
            <v>4906.7568999641653</v>
          </cell>
          <cell r="K240">
            <v>4059.230866059756</v>
          </cell>
          <cell r="L240">
            <v>3952.3764201615463</v>
          </cell>
          <cell r="M240">
            <v>4218.6149224572082</v>
          </cell>
          <cell r="N240">
            <v>3995.3951196780058</v>
          </cell>
          <cell r="O240">
            <v>3600.5614251729085</v>
          </cell>
          <cell r="P240">
            <v>3507.699015190241</v>
          </cell>
        </row>
        <row r="241">
          <cell r="A241">
            <v>1240</v>
          </cell>
          <cell r="B241" t="str">
            <v>SAN FRANCESCO AL CAMPO</v>
          </cell>
          <cell r="C241">
            <v>23439.126553870989</v>
          </cell>
          <cell r="D241">
            <v>26030.536516607594</v>
          </cell>
          <cell r="E241">
            <v>23743.725059717599</v>
          </cell>
          <cell r="F241">
            <v>23298.231745439422</v>
          </cell>
          <cell r="G241">
            <v>25929.16050413805</v>
          </cell>
          <cell r="H241">
            <v>26741.969676727687</v>
          </cell>
          <cell r="I241">
            <v>27914.574669360351</v>
          </cell>
          <cell r="J241">
            <v>29304.185649066199</v>
          </cell>
          <cell r="K241">
            <v>25085.381948910359</v>
          </cell>
          <cell r="L241">
            <v>24499.731127593688</v>
          </cell>
          <cell r="M241">
            <v>25748.111743070331</v>
          </cell>
          <cell r="N241">
            <v>24579.59152689523</v>
          </cell>
          <cell r="O241">
            <v>21439.649721805559</v>
          </cell>
          <cell r="P241">
            <v>21059.168215139503</v>
          </cell>
        </row>
        <row r="242">
          <cell r="A242">
            <v>1242</v>
          </cell>
          <cell r="B242" t="str">
            <v>SAN GERMANO CHISONE</v>
          </cell>
          <cell r="C242">
            <v>9157.7560870783382</v>
          </cell>
          <cell r="D242">
            <v>10170.229837148489</v>
          </cell>
          <cell r="E242">
            <v>9276.7638843450459</v>
          </cell>
          <cell r="F242">
            <v>9038.544870172529</v>
          </cell>
          <cell r="G242">
            <v>9778.397650524561</v>
          </cell>
          <cell r="H242">
            <v>10329.973857675172</v>
          </cell>
          <cell r="I242">
            <v>10744.767268805337</v>
          </cell>
          <cell r="J242">
            <v>11132.415165243652</v>
          </cell>
          <cell r="K242">
            <v>9507.8178227064436</v>
          </cell>
          <cell r="L242">
            <v>9485.908773649091</v>
          </cell>
          <cell r="M242">
            <v>9945.9421689543069</v>
          </cell>
          <cell r="N242">
            <v>9308.4525362155218</v>
          </cell>
          <cell r="O242">
            <v>8144.3545181987611</v>
          </cell>
          <cell r="P242">
            <v>8224.5621595890207</v>
          </cell>
        </row>
        <row r="243">
          <cell r="A243">
            <v>1243</v>
          </cell>
          <cell r="B243" t="str">
            <v>SAN GILLIO</v>
          </cell>
          <cell r="C243">
            <v>14908.251910530844</v>
          </cell>
          <cell r="D243">
            <v>16556.495604217303</v>
          </cell>
          <cell r="E243">
            <v>15101.989132192914</v>
          </cell>
          <cell r="F243">
            <v>14681.410627042289</v>
          </cell>
          <cell r="G243">
            <v>16209.254254665357</v>
          </cell>
          <cell r="H243">
            <v>17065.996420319974</v>
          </cell>
          <cell r="I243">
            <v>17707.410786434317</v>
          </cell>
          <cell r="J243">
            <v>18762.39163831859</v>
          </cell>
          <cell r="K243">
            <v>16068.2131182222</v>
          </cell>
          <cell r="L243">
            <v>16089.308070619014</v>
          </cell>
          <cell r="M243">
            <v>17059.586351116188</v>
          </cell>
          <cell r="N243">
            <v>16279.46795476328</v>
          </cell>
          <cell r="O243">
            <v>14448.291412567283</v>
          </cell>
          <cell r="P243">
            <v>14678.739785381254</v>
          </cell>
        </row>
        <row r="244">
          <cell r="A244">
            <v>1244</v>
          </cell>
          <cell r="B244" t="str">
            <v>SAN GIORGIO CANAVESE</v>
          </cell>
          <cell r="C244">
            <v>12179.346603790811</v>
          </cell>
          <cell r="D244">
            <v>13525.884840023566</v>
          </cell>
          <cell r="E244">
            <v>12337.620879463</v>
          </cell>
          <cell r="F244">
            <v>12177.002552151103</v>
          </cell>
          <cell r="G244">
            <v>14079.050726710591</v>
          </cell>
          <cell r="H244">
            <v>14912.133360646738</v>
          </cell>
          <cell r="I244">
            <v>15597.509334155744</v>
          </cell>
          <cell r="J244">
            <v>15962.035026275546</v>
          </cell>
          <cell r="K244">
            <v>13730.838465242907</v>
          </cell>
          <cell r="L244">
            <v>13632.687945349851</v>
          </cell>
          <cell r="M244">
            <v>14585.172671178851</v>
          </cell>
          <cell r="N244">
            <v>13837.509040297873</v>
          </cell>
          <cell r="O244">
            <v>12377.413605912276</v>
          </cell>
          <cell r="P244">
            <v>12222.356808636539</v>
          </cell>
        </row>
        <row r="245">
          <cell r="A245">
            <v>1245</v>
          </cell>
          <cell r="B245" t="str">
            <v>SAN GIORIO DI SUSA</v>
          </cell>
          <cell r="C245">
            <v>2986.3731998337785</v>
          </cell>
          <cell r="D245">
            <v>3316.5440892955603</v>
          </cell>
          <cell r="E245">
            <v>3025.1820186043528</v>
          </cell>
          <cell r="F245">
            <v>3015.7393644871554</v>
          </cell>
          <cell r="G245">
            <v>3420.8395667781092</v>
          </cell>
          <cell r="H245">
            <v>3512.3929610406685</v>
          </cell>
          <cell r="I245">
            <v>3701.2540342095049</v>
          </cell>
          <cell r="J245">
            <v>3944.0245069626949</v>
          </cell>
          <cell r="K245">
            <v>3338.9394616534023</v>
          </cell>
          <cell r="L245">
            <v>3290.9653503542099</v>
          </cell>
          <cell r="M245">
            <v>3456.1548739465939</v>
          </cell>
          <cell r="N245">
            <v>3265.9179996003336</v>
          </cell>
          <cell r="O245">
            <v>2956.2461768849676</v>
          </cell>
          <cell r="P245">
            <v>2938.7508216527613</v>
          </cell>
        </row>
        <row r="246">
          <cell r="A246">
            <v>1246</v>
          </cell>
          <cell r="B246" t="str">
            <v>SAN GIUSTO CANAVESE</v>
          </cell>
          <cell r="C246">
            <v>21109.158363564988</v>
          </cell>
          <cell r="D246">
            <v>23442.969018266747</v>
          </cell>
          <cell r="E246">
            <v>21383.478231348607</v>
          </cell>
          <cell r="F246">
            <v>20998.244477124026</v>
          </cell>
          <cell r="G246">
            <v>23271.841487567432</v>
          </cell>
          <cell r="H246">
            <v>24750.258256499405</v>
          </cell>
          <cell r="I246">
            <v>25795.450556286298</v>
          </cell>
          <cell r="J246">
            <v>27275.577758297459</v>
          </cell>
          <cell r="K246">
            <v>23205.304636537865</v>
          </cell>
          <cell r="L246">
            <v>22085.52138351418</v>
          </cell>
          <cell r="M246">
            <v>23237.159849197142</v>
          </cell>
          <cell r="N246">
            <v>22070.421829300212</v>
          </cell>
          <cell r="O246">
            <v>19152.372694759928</v>
          </cell>
          <cell r="P246">
            <v>18988.988982631741</v>
          </cell>
        </row>
        <row r="247">
          <cell r="A247">
            <v>1247</v>
          </cell>
          <cell r="B247" t="str">
            <v>SAN MARTINO CANAVESE</v>
          </cell>
          <cell r="C247">
            <v>3924.0336693135778</v>
          </cell>
          <cell r="D247">
            <v>4357.8715054377963</v>
          </cell>
          <cell r="E247">
            <v>3975.0276681649266</v>
          </cell>
          <cell r="F247">
            <v>3948.9849386310939</v>
          </cell>
          <cell r="G247">
            <v>4701.6066618731211</v>
          </cell>
          <cell r="H247">
            <v>5017.6317439357772</v>
          </cell>
          <cell r="I247">
            <v>5269.8054666718253</v>
          </cell>
          <cell r="J247">
            <v>5457.9988999231955</v>
          </cell>
          <cell r="K247">
            <v>4596.8572518717147</v>
          </cell>
          <cell r="L247">
            <v>4491.0239127589648</v>
          </cell>
          <cell r="M247">
            <v>4660.2868197035814</v>
          </cell>
          <cell r="N247">
            <v>4431.2183804035594</v>
          </cell>
          <cell r="O247">
            <v>3982.3419998550194</v>
          </cell>
          <cell r="P247">
            <v>3955.7895368890017</v>
          </cell>
        </row>
        <row r="248">
          <cell r="A248">
            <v>1248</v>
          </cell>
          <cell r="B248" t="str">
            <v>SAN MAURIZIO CANAVESE</v>
          </cell>
          <cell r="C248">
            <v>34516.79839408386</v>
          </cell>
          <cell r="D248">
            <v>38332.946365068201</v>
          </cell>
          <cell r="E248">
            <v>34965.354580394072</v>
          </cell>
          <cell r="F248">
            <v>34255.044214241476</v>
          </cell>
          <cell r="G248">
            <v>38782.512403587192</v>
          </cell>
          <cell r="H248">
            <v>41271.123437195391</v>
          </cell>
          <cell r="I248">
            <v>45287.924475171967</v>
          </cell>
          <cell r="J248">
            <v>49151.288761841955</v>
          </cell>
          <cell r="K248">
            <v>41839.1039053719</v>
          </cell>
          <cell r="L248">
            <v>41833.529724179287</v>
          </cell>
          <cell r="M248">
            <v>45753.870094821228</v>
          </cell>
          <cell r="N248">
            <v>44222.211786371292</v>
          </cell>
          <cell r="O248">
            <v>38857.337028918213</v>
          </cell>
          <cell r="P248">
            <v>36757.993193021088</v>
          </cell>
        </row>
        <row r="249">
          <cell r="A249">
            <v>1249</v>
          </cell>
          <cell r="B249" t="str">
            <v>SAN MAURO TORINESE</v>
          </cell>
          <cell r="C249">
            <v>77234.70750451296</v>
          </cell>
          <cell r="D249">
            <v>85773.711295300047</v>
          </cell>
          <cell r="E249">
            <v>78238.39577981217</v>
          </cell>
          <cell r="F249">
            <v>74868.835001722735</v>
          </cell>
          <cell r="G249">
            <v>82526.178601414911</v>
          </cell>
          <cell r="H249">
            <v>85211.889226100771</v>
          </cell>
          <cell r="I249">
            <v>87058.830937524166</v>
          </cell>
          <cell r="J249">
            <v>90618.306959792899</v>
          </cell>
          <cell r="K249">
            <v>76192.264870990184</v>
          </cell>
          <cell r="L249">
            <v>73784.069848276544</v>
          </cell>
          <cell r="M249">
            <v>76970.655725515709</v>
          </cell>
          <cell r="N249">
            <v>73085.41246958611</v>
          </cell>
          <cell r="O249">
            <v>63713.60720228932</v>
          </cell>
          <cell r="P249">
            <v>62479.606465452445</v>
          </cell>
        </row>
        <row r="250">
          <cell r="A250">
            <v>1250</v>
          </cell>
          <cell r="B250" t="str">
            <v>SAN PIETRO VAL LEMINA</v>
          </cell>
          <cell r="C250">
            <v>8279.9476212947375</v>
          </cell>
          <cell r="D250">
            <v>9195.3716114952967</v>
          </cell>
          <cell r="E250">
            <v>8387.5480332869702</v>
          </cell>
          <cell r="F250">
            <v>8009.060464888742</v>
          </cell>
          <cell r="G250">
            <v>9111.9765933352919</v>
          </cell>
          <cell r="H250">
            <v>9455.6873009495412</v>
          </cell>
          <cell r="I250">
            <v>9553.4345267344142</v>
          </cell>
          <cell r="J250">
            <v>9928.1062726197833</v>
          </cell>
          <cell r="K250">
            <v>8290.608469650022</v>
          </cell>
          <cell r="L250">
            <v>7813.968412469796</v>
          </cell>
          <cell r="M250">
            <v>8498.9381644831301</v>
          </cell>
          <cell r="N250">
            <v>8043.5481319638502</v>
          </cell>
          <cell r="O250">
            <v>7016.1969281604806</v>
          </cell>
          <cell r="P250">
            <v>6858.3566725238179</v>
          </cell>
        </row>
        <row r="251">
          <cell r="A251">
            <v>1251</v>
          </cell>
          <cell r="B251" t="str">
            <v>SAN PONSO</v>
          </cell>
          <cell r="C251">
            <v>1339.4579476679733</v>
          </cell>
          <cell r="D251">
            <v>1487.5472829201124</v>
          </cell>
          <cell r="E251">
            <v>1356.8646069377342</v>
          </cell>
          <cell r="F251">
            <v>1372.5651631619492</v>
          </cell>
          <cell r="G251">
            <v>1563.2566936424028</v>
          </cell>
          <cell r="H251">
            <v>1616.9734673345552</v>
          </cell>
          <cell r="I251">
            <v>1740.2237035277599</v>
          </cell>
          <cell r="J251">
            <v>1863.7371978526849</v>
          </cell>
          <cell r="K251">
            <v>1544.2776095191559</v>
          </cell>
          <cell r="L251">
            <v>1502.7269469233452</v>
          </cell>
          <cell r="M251">
            <v>1615.2317507610733</v>
          </cell>
          <cell r="N251">
            <v>1518.321150937978</v>
          </cell>
          <cell r="O251">
            <v>1358.9920564927954</v>
          </cell>
          <cell r="P251">
            <v>1361.2640937490698</v>
          </cell>
        </row>
        <row r="252">
          <cell r="A252">
            <v>1252</v>
          </cell>
          <cell r="B252" t="str">
            <v>SAN RAFFAELE CIMENA</v>
          </cell>
          <cell r="C252">
            <v>16726.551676975087</v>
          </cell>
          <cell r="D252">
            <v>18575.825051489268</v>
          </cell>
          <cell r="E252">
            <v>16943.918251495816</v>
          </cell>
          <cell r="F252">
            <v>17232.633523982473</v>
          </cell>
          <cell r="G252">
            <v>19355.733157196883</v>
          </cell>
          <cell r="H252">
            <v>20444.010333366292</v>
          </cell>
          <cell r="I252">
            <v>20833.913766105568</v>
          </cell>
          <cell r="J252">
            <v>21519.147148489563</v>
          </cell>
          <cell r="K252">
            <v>17872.737885134786</v>
          </cell>
          <cell r="L252">
            <v>17156.424724036431</v>
          </cell>
          <cell r="M252">
            <v>18551.78074719436</v>
          </cell>
          <cell r="N252">
            <v>17971.705443736508</v>
          </cell>
          <cell r="O252">
            <v>15561.038134268656</v>
          </cell>
          <cell r="P252">
            <v>15244.867752452752</v>
          </cell>
        </row>
        <row r="253">
          <cell r="A253">
            <v>1253</v>
          </cell>
          <cell r="B253" t="str">
            <v>SAN SEBASTIANO DA PO</v>
          </cell>
          <cell r="C253">
            <v>9921.3834355756171</v>
          </cell>
          <cell r="D253">
            <v>11018.283177978114</v>
          </cell>
          <cell r="E253">
            <v>10050.314800123781</v>
          </cell>
          <cell r="F253">
            <v>9735.0307670033926</v>
          </cell>
          <cell r="G253">
            <v>11114.882025024761</v>
          </cell>
          <cell r="H253">
            <v>11225.728080251154</v>
          </cell>
          <cell r="I253">
            <v>11620.892901472136</v>
          </cell>
          <cell r="J253">
            <v>12002.385343850779</v>
          </cell>
          <cell r="K253">
            <v>10188.132088237689</v>
          </cell>
          <cell r="L253">
            <v>10141.693739140497</v>
          </cell>
          <cell r="M253">
            <v>10832.605949546092</v>
          </cell>
          <cell r="N253">
            <v>10120.525829789432</v>
          </cell>
          <cell r="O253">
            <v>8945.7051424537167</v>
          </cell>
          <cell r="P253">
            <v>9007.5515820125966</v>
          </cell>
        </row>
        <row r="254">
          <cell r="A254">
            <v>1254</v>
          </cell>
          <cell r="B254" t="str">
            <v>SAN SECONDO DI PINEROLO</v>
          </cell>
          <cell r="C254">
            <v>25131.504878753796</v>
          </cell>
          <cell r="D254">
            <v>27910.02275448115</v>
          </cell>
          <cell r="E254">
            <v>25458.096350417702</v>
          </cell>
          <cell r="F254">
            <v>24437.8352375426</v>
          </cell>
          <cell r="G254">
            <v>27628.447641390852</v>
          </cell>
          <cell r="H254">
            <v>28763.667207451836</v>
          </cell>
          <cell r="I254">
            <v>29214.162586032988</v>
          </cell>
          <cell r="J254">
            <v>30193.952153866405</v>
          </cell>
          <cell r="K254">
            <v>25098.547409830804</v>
          </cell>
          <cell r="L254">
            <v>24678.206507674269</v>
          </cell>
          <cell r="M254">
            <v>26186.689300962687</v>
          </cell>
          <cell r="N254">
            <v>25330.213387960514</v>
          </cell>
          <cell r="O254">
            <v>21815.31289569502</v>
          </cell>
          <cell r="P254">
            <v>21289.44716490075</v>
          </cell>
        </row>
        <row r="255">
          <cell r="A255">
            <v>1241</v>
          </cell>
          <cell r="B255" t="str">
            <v>SANGANO</v>
          </cell>
          <cell r="C255">
            <v>15933.630041315269</v>
          </cell>
          <cell r="D255">
            <v>17695.23867194082</v>
          </cell>
          <cell r="E255">
            <v>16140.692360473908</v>
          </cell>
          <cell r="F255">
            <v>15444.220000166044</v>
          </cell>
          <cell r="G255">
            <v>17386.861931933166</v>
          </cell>
          <cell r="H255">
            <v>17848.85600958905</v>
          </cell>
          <cell r="I255">
            <v>18264.573478580256</v>
          </cell>
          <cell r="J255">
            <v>19141.599081713674</v>
          </cell>
          <cell r="K255">
            <v>15940.75215994421</v>
          </cell>
          <cell r="L255">
            <v>15253.294948907529</v>
          </cell>
          <cell r="M255">
            <v>16211.668447403519</v>
          </cell>
          <cell r="N255">
            <v>15328.232384347599</v>
          </cell>
          <cell r="O255">
            <v>13300.739887449945</v>
          </cell>
          <cell r="P255">
            <v>12981.645203611657</v>
          </cell>
        </row>
        <row r="256">
          <cell r="A256">
            <v>1255</v>
          </cell>
          <cell r="B256" t="str">
            <v>SANT'AMBROGIO DI TORINO</v>
          </cell>
          <cell r="C256">
            <v>22478.838257131163</v>
          </cell>
          <cell r="D256">
            <v>24964.079559804799</v>
          </cell>
          <cell r="E256">
            <v>22770.95752746972</v>
          </cell>
          <cell r="F256">
            <v>22329.780315945114</v>
          </cell>
          <cell r="G256">
            <v>23821.427246462044</v>
          </cell>
          <cell r="H256">
            <v>25479.533808280168</v>
          </cell>
          <cell r="I256">
            <v>26706.245019836053</v>
          </cell>
          <cell r="J256">
            <v>27404.72268360473</v>
          </cell>
          <cell r="K256">
            <v>23474.50201817615</v>
          </cell>
          <cell r="L256">
            <v>23736.190570356866</v>
          </cell>
          <cell r="M256">
            <v>25015.382876835505</v>
          </cell>
          <cell r="N256">
            <v>23843.145029090036</v>
          </cell>
          <cell r="O256">
            <v>20845.829092762426</v>
          </cell>
          <cell r="P256">
            <v>20547.108452357097</v>
          </cell>
        </row>
        <row r="257">
          <cell r="A257">
            <v>1256</v>
          </cell>
          <cell r="B257" t="str">
            <v>SANT'ANTONINO DI SUSA</v>
          </cell>
          <cell r="C257">
            <v>13224.437923047115</v>
          </cell>
          <cell r="D257">
            <v>14686.520569625787</v>
          </cell>
          <cell r="E257">
            <v>13396.293475034661</v>
          </cell>
          <cell r="F257">
            <v>12980.141596669577</v>
          </cell>
          <cell r="G257">
            <v>14231.223545363742</v>
          </cell>
          <cell r="H257">
            <v>14847.684360922231</v>
          </cell>
          <cell r="I257">
            <v>15448.962326323173</v>
          </cell>
          <cell r="J257">
            <v>16308.783465753104</v>
          </cell>
          <cell r="K257">
            <v>13794.68565684104</v>
          </cell>
          <cell r="L257">
            <v>13370.037683955152</v>
          </cell>
          <cell r="M257">
            <v>14332.394992208656</v>
          </cell>
          <cell r="N257">
            <v>13602.063023148166</v>
          </cell>
          <cell r="O257">
            <v>11841.756858441562</v>
          </cell>
          <cell r="P257">
            <v>11536.527149832476</v>
          </cell>
        </row>
        <row r="258">
          <cell r="A258">
            <v>1257</v>
          </cell>
          <cell r="B258" t="str">
            <v>SANTENA</v>
          </cell>
          <cell r="C258">
            <v>46312.479280007428</v>
          </cell>
          <cell r="D258">
            <v>51432.747730685827</v>
          </cell>
          <cell r="E258">
            <v>46914.323890484724</v>
          </cell>
          <cell r="F258">
            <v>45355.22529760671</v>
          </cell>
          <cell r="G258">
            <v>50763.457830405634</v>
          </cell>
          <cell r="H258">
            <v>52597.601976558224</v>
          </cell>
          <cell r="I258">
            <v>53843.652879267072</v>
          </cell>
          <cell r="J258">
            <v>56330.750402993632</v>
          </cell>
          <cell r="K258">
            <v>46780.86427332383</v>
          </cell>
          <cell r="L258">
            <v>45760.158624002259</v>
          </cell>
          <cell r="M258">
            <v>48189.69374308065</v>
          </cell>
          <cell r="N258">
            <v>46411.837136413531</v>
          </cell>
          <cell r="O258">
            <v>40901.060677659312</v>
          </cell>
          <cell r="P258">
            <v>40493.704439373745</v>
          </cell>
        </row>
        <row r="259">
          <cell r="A259">
            <v>1258</v>
          </cell>
          <cell r="B259" t="str">
            <v>SAUZE DI CESANA</v>
          </cell>
          <cell r="C259">
            <v>2135.9919973667152</v>
          </cell>
          <cell r="D259">
            <v>2372.1454619414276</v>
          </cell>
          <cell r="E259">
            <v>2163.7498564065086</v>
          </cell>
          <cell r="F259">
            <v>2201.8163230259947</v>
          </cell>
          <cell r="G259">
            <v>2543.8910550333403</v>
          </cell>
          <cell r="H259">
            <v>2692.3478108592394</v>
          </cell>
          <cell r="I259">
            <v>2887.1390808832984</v>
          </cell>
          <cell r="J259">
            <v>3243.4533910455866</v>
          </cell>
          <cell r="K259">
            <v>2729.1214341107784</v>
          </cell>
          <cell r="L259">
            <v>2662.0597683174897</v>
          </cell>
          <cell r="M259">
            <v>2919.2632978440688</v>
          </cell>
          <cell r="N259">
            <v>2599.2093460880469</v>
          </cell>
          <cell r="O259">
            <v>2268.2135796418611</v>
          </cell>
          <cell r="P259">
            <v>2165.0038732911044</v>
          </cell>
        </row>
        <row r="260">
          <cell r="A260">
            <v>1259</v>
          </cell>
          <cell r="B260" t="str">
            <v>SAUZE D'OULX</v>
          </cell>
          <cell r="C260">
            <v>17790.157456498528</v>
          </cell>
          <cell r="D260">
            <v>19757.02218439128</v>
          </cell>
          <cell r="E260">
            <v>18021.345908319508</v>
          </cell>
          <cell r="F260">
            <v>17861.775604034934</v>
          </cell>
          <cell r="G260">
            <v>20433.524931649423</v>
          </cell>
          <cell r="H260">
            <v>21488.200009495289</v>
          </cell>
          <cell r="I260">
            <v>22507.54472366317</v>
          </cell>
          <cell r="J260">
            <v>24158.818984800775</v>
          </cell>
          <cell r="K260">
            <v>20357.89923797112</v>
          </cell>
          <cell r="L260">
            <v>19540.736290653727</v>
          </cell>
          <cell r="M260">
            <v>20290.104638614146</v>
          </cell>
          <cell r="N260">
            <v>18991.066013667332</v>
          </cell>
          <cell r="O260">
            <v>16449.892452676027</v>
          </cell>
          <cell r="P260">
            <v>16148.47385417479</v>
          </cell>
        </row>
        <row r="261">
          <cell r="A261">
            <v>1260</v>
          </cell>
          <cell r="B261" t="str">
            <v>SCALENGHE</v>
          </cell>
          <cell r="C261">
            <v>13603.616786721463</v>
          </cell>
          <cell r="D261">
            <v>15107.62112704271</v>
          </cell>
          <cell r="E261">
            <v>13780.399882193122</v>
          </cell>
          <cell r="F261">
            <v>13447.615461888743</v>
          </cell>
          <cell r="G261">
            <v>14852.184574974499</v>
          </cell>
          <cell r="H261">
            <v>15425.580923541595</v>
          </cell>
          <cell r="I261">
            <v>16118.614961798938</v>
          </cell>
          <cell r="J261">
            <v>17012.828588226377</v>
          </cell>
          <cell r="K261">
            <v>14142.420656804536</v>
          </cell>
          <cell r="L261">
            <v>13868.296531604936</v>
          </cell>
          <cell r="M261">
            <v>14684.137211069323</v>
          </cell>
          <cell r="N261">
            <v>14274.421341976089</v>
          </cell>
          <cell r="O261">
            <v>12295.458734042737</v>
          </cell>
          <cell r="P261">
            <v>12391.572916754025</v>
          </cell>
        </row>
        <row r="262">
          <cell r="A262">
            <v>1261</v>
          </cell>
          <cell r="B262" t="str">
            <v>SCARMAGNO</v>
          </cell>
          <cell r="C262">
            <v>6661.1790602115807</v>
          </cell>
          <cell r="D262">
            <v>7397.6333705089901</v>
          </cell>
          <cell r="E262">
            <v>6747.7430874270958</v>
          </cell>
          <cell r="F262">
            <v>6826.1802095679013</v>
          </cell>
          <cell r="G262">
            <v>7774.6934803694121</v>
          </cell>
          <cell r="H262">
            <v>8555.2642392166799</v>
          </cell>
          <cell r="I262">
            <v>8793.4552542998554</v>
          </cell>
          <cell r="J262">
            <v>8608.2370396656079</v>
          </cell>
          <cell r="K262">
            <v>7444.5449305646716</v>
          </cell>
          <cell r="L262">
            <v>7487.7332560723044</v>
          </cell>
          <cell r="M262">
            <v>7985.6382509203349</v>
          </cell>
          <cell r="N262">
            <v>7057.4164423843758</v>
          </cell>
          <cell r="O262">
            <v>6070.0129291420881</v>
          </cell>
          <cell r="P262">
            <v>6165.4326437429363</v>
          </cell>
        </row>
        <row r="263">
          <cell r="A263">
            <v>1262</v>
          </cell>
          <cell r="B263" t="str">
            <v>SCIOLZE</v>
          </cell>
          <cell r="C263">
            <v>8639.9115467202628</v>
          </cell>
          <cell r="D263">
            <v>9595.1328433788749</v>
          </cell>
          <cell r="E263">
            <v>8752.1897982894661</v>
          </cell>
          <cell r="F263">
            <v>8770.8406516199339</v>
          </cell>
          <cell r="G263">
            <v>9718.9074009090691</v>
          </cell>
          <cell r="H263">
            <v>10106.957890223168</v>
          </cell>
          <cell r="I263">
            <v>10895.305583690986</v>
          </cell>
          <cell r="J263">
            <v>11299.578339516123</v>
          </cell>
          <cell r="K263">
            <v>9591.7432033720779</v>
          </cell>
          <cell r="L263">
            <v>9391.7821076714081</v>
          </cell>
          <cell r="M263">
            <v>9812.9978456119206</v>
          </cell>
          <cell r="N263">
            <v>9373.5899891945919</v>
          </cell>
          <cell r="O263">
            <v>7976.8509932228053</v>
          </cell>
          <cell r="P263">
            <v>7704.0018832656597</v>
          </cell>
        </row>
        <row r="264">
          <cell r="A264">
            <v>1263</v>
          </cell>
          <cell r="B264" t="str">
            <v>SESTRIERE</v>
          </cell>
          <cell r="C264">
            <v>24326.719135902327</v>
          </cell>
          <cell r="D264">
            <v>27016.260582107003</v>
          </cell>
          <cell r="E264">
            <v>24642.852174559535</v>
          </cell>
          <cell r="F264">
            <v>23834.2544175722</v>
          </cell>
          <cell r="G264">
            <v>27523.004768229574</v>
          </cell>
          <cell r="H264">
            <v>28761.032025386758</v>
          </cell>
          <cell r="I264">
            <v>29969.224563259042</v>
          </cell>
          <cell r="J264">
            <v>30647.99313568955</v>
          </cell>
          <cell r="K264">
            <v>25608.192857621027</v>
          </cell>
          <cell r="L264">
            <v>24525.437660903543</v>
          </cell>
          <cell r="M264">
            <v>25061.39284553078</v>
          </cell>
          <cell r="N264">
            <v>23960.871415571586</v>
          </cell>
          <cell r="O264">
            <v>21421.624446703652</v>
          </cell>
          <cell r="P264">
            <v>21774.545329157838</v>
          </cell>
        </row>
        <row r="265">
          <cell r="A265">
            <v>1264</v>
          </cell>
          <cell r="B265" t="str">
            <v>SETTIMO ROTTARO</v>
          </cell>
          <cell r="C265">
            <v>2672.8667035784138</v>
          </cell>
          <cell r="D265">
            <v>2968.3765805698044</v>
          </cell>
          <cell r="E265">
            <v>2707.601411049955</v>
          </cell>
          <cell r="F265">
            <v>2554.0706292040832</v>
          </cell>
          <cell r="G265">
            <v>3000.4593052043256</v>
          </cell>
          <cell r="H265">
            <v>3020.5196627033356</v>
          </cell>
          <cell r="I265">
            <v>3187.5670168818783</v>
          </cell>
          <cell r="J265">
            <v>3297.9891655207894</v>
          </cell>
          <cell r="K265">
            <v>2773.6219841258862</v>
          </cell>
          <cell r="L265">
            <v>2739.2918551297512</v>
          </cell>
          <cell r="M265">
            <v>2869.7197204222298</v>
          </cell>
          <cell r="N265">
            <v>2805.219885353617</v>
          </cell>
          <cell r="O265">
            <v>2380.4958598203352</v>
          </cell>
          <cell r="P265">
            <v>2318.9080673745475</v>
          </cell>
        </row>
        <row r="266">
          <cell r="A266">
            <v>1265</v>
          </cell>
          <cell r="B266" t="str">
            <v>SETTIMO TORINESE</v>
          </cell>
          <cell r="C266">
            <v>178588.4901122817</v>
          </cell>
          <cell r="D266">
            <v>198333.08219182846</v>
          </cell>
          <cell r="E266">
            <v>180909.3013048225</v>
          </cell>
          <cell r="F266">
            <v>175085.7009180563</v>
          </cell>
          <cell r="G266">
            <v>193154.20117136044</v>
          </cell>
          <cell r="H266">
            <v>200802.95164634017</v>
          </cell>
          <cell r="I266">
            <v>206173.55754384765</v>
          </cell>
          <cell r="J266">
            <v>212956.15070132393</v>
          </cell>
          <cell r="K266">
            <v>176922.3971998026</v>
          </cell>
          <cell r="L266">
            <v>170034.27958058153</v>
          </cell>
          <cell r="M266">
            <v>178782.90635725445</v>
          </cell>
          <cell r="N266">
            <v>169253.87371639482</v>
          </cell>
          <cell r="O266">
            <v>147084.75958480925</v>
          </cell>
          <cell r="P266">
            <v>143101.64140995548</v>
          </cell>
        </row>
        <row r="267">
          <cell r="A267">
            <v>1266</v>
          </cell>
          <cell r="B267" t="str">
            <v>SETTIMO VITTONE</v>
          </cell>
          <cell r="C267">
            <v>8115.1404756538113</v>
          </cell>
          <cell r="D267">
            <v>9012.3435275373013</v>
          </cell>
          <cell r="E267">
            <v>8220.5991691737418</v>
          </cell>
          <cell r="F267">
            <v>8052.6549077819063</v>
          </cell>
          <cell r="G267">
            <v>9008.828585876201</v>
          </cell>
          <cell r="H267">
            <v>9539.4051925941712</v>
          </cell>
          <cell r="I267">
            <v>9829.9547803353526</v>
          </cell>
          <cell r="J267">
            <v>10359.745273423516</v>
          </cell>
          <cell r="K267">
            <v>8907.4045011689814</v>
          </cell>
          <cell r="L267">
            <v>8625.6095295660289</v>
          </cell>
          <cell r="M267">
            <v>9277.1294147264216</v>
          </cell>
          <cell r="N267">
            <v>8955.3917111419214</v>
          </cell>
          <cell r="O267">
            <v>7966.3297866876828</v>
          </cell>
          <cell r="P267">
            <v>7992.7584405320013</v>
          </cell>
        </row>
        <row r="268">
          <cell r="A268">
            <v>1267</v>
          </cell>
          <cell r="B268" t="str">
            <v>SPARONE</v>
          </cell>
          <cell r="C268">
            <v>3817.3590159071696</v>
          </cell>
          <cell r="D268">
            <v>4239.4029927775673</v>
          </cell>
          <cell r="E268">
            <v>3866.9667455234166</v>
          </cell>
          <cell r="F268">
            <v>3662.9635901903748</v>
          </cell>
          <cell r="G268">
            <v>4005.7635987703584</v>
          </cell>
          <cell r="H268">
            <v>4237.6815811147953</v>
          </cell>
          <cell r="I268">
            <v>4272.3834839442297</v>
          </cell>
          <cell r="J268">
            <v>4363.6468647271749</v>
          </cell>
          <cell r="K268">
            <v>3652.313464909304</v>
          </cell>
          <cell r="L268">
            <v>3487.6900860479982</v>
          </cell>
          <cell r="M268">
            <v>3688.9052594441091</v>
          </cell>
          <cell r="N268">
            <v>3450.1061033402266</v>
          </cell>
          <cell r="O268">
            <v>3096.7718168529509</v>
          </cell>
          <cell r="P268">
            <v>2967.0900553052916</v>
          </cell>
        </row>
        <row r="269">
          <cell r="A269">
            <v>1268</v>
          </cell>
          <cell r="B269" t="str">
            <v>STRAMBINELLO</v>
          </cell>
          <cell r="C269">
            <v>1295.9548088630911</v>
          </cell>
          <cell r="D269">
            <v>1439.2344739660382</v>
          </cell>
          <cell r="E269">
            <v>1312.7961317475924</v>
          </cell>
          <cell r="F269">
            <v>1326.6087847256742</v>
          </cell>
          <cell r="G269">
            <v>1417.8945386981368</v>
          </cell>
          <cell r="H269">
            <v>1523.1181561393998</v>
          </cell>
          <cell r="I269">
            <v>1530.8025861378758</v>
          </cell>
          <cell r="J269">
            <v>1728.7365983467275</v>
          </cell>
          <cell r="K269">
            <v>1478.0663855586595</v>
          </cell>
          <cell r="L269">
            <v>1415.0261093682386</v>
          </cell>
          <cell r="M269">
            <v>1511.2769689355946</v>
          </cell>
          <cell r="N269">
            <v>1417.9365950320855</v>
          </cell>
          <cell r="O269">
            <v>1288.6442435703664</v>
          </cell>
          <cell r="P269">
            <v>1310.0681862344991</v>
          </cell>
        </row>
        <row r="270">
          <cell r="A270">
            <v>1269</v>
          </cell>
          <cell r="B270" t="str">
            <v>STRAMBINO</v>
          </cell>
          <cell r="C270">
            <v>25059.555582896603</v>
          </cell>
          <cell r="D270">
            <v>27830.118805464521</v>
          </cell>
          <cell r="E270">
            <v>25385.212051800725</v>
          </cell>
          <cell r="F270">
            <v>24410.334265584697</v>
          </cell>
          <cell r="G270">
            <v>27378.2055357885</v>
          </cell>
          <cell r="H270">
            <v>28639.97028818071</v>
          </cell>
          <cell r="I270">
            <v>29906.848194825776</v>
          </cell>
          <cell r="J270">
            <v>32148.219169789307</v>
          </cell>
          <cell r="K270">
            <v>26702.631278576002</v>
          </cell>
          <cell r="L270">
            <v>26399.015623624247</v>
          </cell>
          <cell r="M270">
            <v>27914.684268831617</v>
          </cell>
          <cell r="N270">
            <v>26797.53335065236</v>
          </cell>
          <cell r="O270">
            <v>23694.229054642634</v>
          </cell>
          <cell r="P270">
            <v>23465.488875938681</v>
          </cell>
        </row>
        <row r="271">
          <cell r="A271">
            <v>1270</v>
          </cell>
          <cell r="B271" t="str">
            <v>SUSA</v>
          </cell>
          <cell r="C271">
            <v>34907.390359869387</v>
          </cell>
          <cell r="D271">
            <v>38766.721847490968</v>
          </cell>
          <cell r="E271">
            <v>35361.022406361524</v>
          </cell>
          <cell r="F271">
            <v>34810.139861200754</v>
          </cell>
          <cell r="G271">
            <v>39219.267426633523</v>
          </cell>
          <cell r="H271">
            <v>41672.163239643312</v>
          </cell>
          <cell r="I271">
            <v>43463.151325134473</v>
          </cell>
          <cell r="J271">
            <v>46150.640312631294</v>
          </cell>
          <cell r="K271">
            <v>39411.104904579282</v>
          </cell>
          <cell r="L271">
            <v>37344.095718725075</v>
          </cell>
          <cell r="M271">
            <v>38753.821989534896</v>
          </cell>
          <cell r="N271">
            <v>36126.201613935053</v>
          </cell>
          <cell r="O271">
            <v>31776.416818004102</v>
          </cell>
          <cell r="P271">
            <v>31190.393957899189</v>
          </cell>
        </row>
        <row r="272">
          <cell r="A272">
            <v>1271</v>
          </cell>
          <cell r="B272" t="str">
            <v>TAVAGNASCO</v>
          </cell>
          <cell r="C272">
            <v>4837.8985377948848</v>
          </cell>
          <cell r="D272">
            <v>5372.7724991063842</v>
          </cell>
          <cell r="E272">
            <v>4900.7684857284385</v>
          </cell>
          <cell r="F272">
            <v>4787.5670391452586</v>
          </cell>
          <cell r="G272">
            <v>5247.8263949743869</v>
          </cell>
          <cell r="H272">
            <v>5396.987359754221</v>
          </cell>
          <cell r="I272">
            <v>5374.3217643861935</v>
          </cell>
          <cell r="J272">
            <v>5695.7924250035576</v>
          </cell>
          <cell r="K272">
            <v>4663.3266441694668</v>
          </cell>
          <cell r="L272">
            <v>4565.8927922091598</v>
          </cell>
          <cell r="M272">
            <v>4830.9789953075333</v>
          </cell>
          <cell r="N272">
            <v>4697.9605316618963</v>
          </cell>
          <cell r="O272">
            <v>4015.6648438087154</v>
          </cell>
          <cell r="P272">
            <v>3863.1353242202276</v>
          </cell>
        </row>
        <row r="273">
          <cell r="A273">
            <v>1272</v>
          </cell>
          <cell r="B273" t="str">
            <v>TORINO</v>
          </cell>
          <cell r="C273">
            <v>1739183.4929509908</v>
          </cell>
          <cell r="D273">
            <v>1931466.1456471905</v>
          </cell>
          <cell r="E273">
            <v>1761784.7060178861</v>
          </cell>
          <cell r="F273">
            <v>1656369.1617254883</v>
          </cell>
          <cell r="G273">
            <v>1733840.1930006782</v>
          </cell>
          <cell r="H273">
            <v>1774699.7584647639</v>
          </cell>
          <cell r="I273">
            <v>1834152.9646548091</v>
          </cell>
          <cell r="J273">
            <v>1892519.0443895061</v>
          </cell>
          <cell r="K273">
            <v>1574999.8661682657</v>
          </cell>
          <cell r="L273">
            <v>1502643.0043840955</v>
          </cell>
          <cell r="M273">
            <v>1531370.4176586373</v>
          </cell>
          <cell r="N273">
            <v>1441575.5286434402</v>
          </cell>
          <cell r="O273">
            <v>1248185.2661027773</v>
          </cell>
          <cell r="P273">
            <v>1256561.2529866416</v>
          </cell>
        </row>
        <row r="274">
          <cell r="A274">
            <v>1273</v>
          </cell>
          <cell r="B274" t="str">
            <v>TORRAZZA PIEMONTE</v>
          </cell>
          <cell r="C274">
            <v>8635.7571861523593</v>
          </cell>
          <cell r="D274">
            <v>9590.5191802281843</v>
          </cell>
          <cell r="E274">
            <v>8747.981450555324</v>
          </cell>
          <cell r="F274">
            <v>8556.615868513014</v>
          </cell>
          <cell r="G274">
            <v>9830.3149784881844</v>
          </cell>
          <cell r="H274">
            <v>10401.547305348458</v>
          </cell>
          <cell r="I274">
            <v>10754.140082910451</v>
          </cell>
          <cell r="J274">
            <v>11173.894478079659</v>
          </cell>
          <cell r="K274">
            <v>9735.9158486504548</v>
          </cell>
          <cell r="L274">
            <v>9649.9558374417993</v>
          </cell>
          <cell r="M274">
            <v>10491.85835677779</v>
          </cell>
          <cell r="N274">
            <v>10418.164618736453</v>
          </cell>
          <cell r="O274">
            <v>9137.0918736666918</v>
          </cell>
          <cell r="P274">
            <v>9131.7572627162335</v>
          </cell>
        </row>
        <row r="275">
          <cell r="A275">
            <v>1274</v>
          </cell>
          <cell r="B275" t="str">
            <v>TORRE CANAVESE</v>
          </cell>
          <cell r="C275">
            <v>4343.1808298282531</v>
          </cell>
          <cell r="D275">
            <v>4823.3592207130796</v>
          </cell>
          <cell r="E275">
            <v>4399.6217722134907</v>
          </cell>
          <cell r="F275">
            <v>4240.8780473883362</v>
          </cell>
          <cell r="G275">
            <v>4704.5181294008644</v>
          </cell>
          <cell r="H275">
            <v>4988.0701462258894</v>
          </cell>
          <cell r="I275">
            <v>5000.2131014471115</v>
          </cell>
          <cell r="J275">
            <v>5096.8366472135804</v>
          </cell>
          <cell r="K275">
            <v>4327.5719110738255</v>
          </cell>
          <cell r="L275">
            <v>4297.4097975900313</v>
          </cell>
          <cell r="M275">
            <v>4563.5040616387423</v>
          </cell>
          <cell r="N275">
            <v>4319.285939971146</v>
          </cell>
          <cell r="O275">
            <v>3733.3852021467196</v>
          </cell>
          <cell r="P275">
            <v>3648.5962814625796</v>
          </cell>
        </row>
        <row r="276">
          <cell r="A276">
            <v>1275</v>
          </cell>
          <cell r="B276" t="str">
            <v>TORRE PELLICE</v>
          </cell>
          <cell r="C276">
            <v>20657.640473919473</v>
          </cell>
          <cell r="D276">
            <v>22941.531693488188</v>
          </cell>
          <cell r="E276">
            <v>20926.092730799035</v>
          </cell>
          <cell r="F276">
            <v>20105.469506032776</v>
          </cell>
          <cell r="G276">
            <v>21530.163524158634</v>
          </cell>
          <cell r="H276">
            <v>22148.619045104839</v>
          </cell>
          <cell r="I276">
            <v>22386.863005769002</v>
          </cell>
          <cell r="J276">
            <v>22973.314787363579</v>
          </cell>
          <cell r="K276">
            <v>19549.537868239899</v>
          </cell>
          <cell r="L276">
            <v>18978.918257791258</v>
          </cell>
          <cell r="M276">
            <v>20265.01127616021</v>
          </cell>
          <cell r="N276">
            <v>19313.753276996114</v>
          </cell>
          <cell r="O276">
            <v>16688.839378548288</v>
          </cell>
          <cell r="P276">
            <v>16501.261824260328</v>
          </cell>
        </row>
        <row r="277">
          <cell r="A277">
            <v>1276</v>
          </cell>
          <cell r="B277" t="str">
            <v>TRANA</v>
          </cell>
          <cell r="C277">
            <v>13675.667897586474</v>
          </cell>
          <cell r="D277">
            <v>15187.638147648115</v>
          </cell>
          <cell r="E277">
            <v>13853.387318934594</v>
          </cell>
          <cell r="F277">
            <v>13619.941939031278</v>
          </cell>
          <cell r="G277">
            <v>15198.2803203086</v>
          </cell>
          <cell r="H277">
            <v>16194.207482994876</v>
          </cell>
          <cell r="I277">
            <v>16715.044355779879</v>
          </cell>
          <cell r="J277">
            <v>17987.864075791793</v>
          </cell>
          <cell r="K277">
            <v>14982.16884754336</v>
          </cell>
          <cell r="L277">
            <v>14395.084144521416</v>
          </cell>
          <cell r="M277">
            <v>15116.621488183862</v>
          </cell>
          <cell r="N277">
            <v>14483.474742364477</v>
          </cell>
          <cell r="O277">
            <v>12538.443968803662</v>
          </cell>
          <cell r="P277">
            <v>12446.56567029259</v>
          </cell>
        </row>
        <row r="278">
          <cell r="A278">
            <v>1277</v>
          </cell>
          <cell r="B278" t="str">
            <v>TRAUSELLA</v>
          </cell>
          <cell r="C278">
            <v>575.40495107097399</v>
          </cell>
          <cell r="D278">
            <v>639.02123469767912</v>
          </cell>
          <cell r="E278">
            <v>582.88251163408358</v>
          </cell>
          <cell r="F278">
            <v>577.82498626427355</v>
          </cell>
          <cell r="G278">
            <v>624.88443134211138</v>
          </cell>
          <cell r="H278">
            <v>648.23005754732185</v>
          </cell>
          <cell r="I278">
            <v>630.3130884176029</v>
          </cell>
          <cell r="J278">
            <v>611.57716682828016</v>
          </cell>
          <cell r="K278">
            <v>489.0485356548038</v>
          </cell>
          <cell r="L278">
            <v>483.88837215880585</v>
          </cell>
          <cell r="M278">
            <v>458.62607204170257</v>
          </cell>
          <cell r="N278">
            <v>460.57087849603897</v>
          </cell>
          <cell r="O278">
            <v>390.38301107010108</v>
          </cell>
          <cell r="P278">
            <v>392.06067123307997</v>
          </cell>
        </row>
        <row r="279">
          <cell r="A279">
            <v>1278</v>
          </cell>
          <cell r="B279" t="str">
            <v>TRAVERSELLA</v>
          </cell>
          <cell r="C279">
            <v>1063.7817571014589</v>
          </cell>
          <cell r="D279">
            <v>1181.392566411881</v>
          </cell>
          <cell r="E279">
            <v>1077.6059212833138</v>
          </cell>
          <cell r="F279">
            <v>1047.0215247356386</v>
          </cell>
          <cell r="G279">
            <v>1176.4559400942442</v>
          </cell>
          <cell r="H279">
            <v>1253.4583767219617</v>
          </cell>
          <cell r="I279">
            <v>1265.7365042855984</v>
          </cell>
          <cell r="J279">
            <v>1303.0017294839313</v>
          </cell>
          <cell r="K279">
            <v>1111.8550805902239</v>
          </cell>
          <cell r="L279">
            <v>1059.3401386101864</v>
          </cell>
          <cell r="M279">
            <v>1143.3823207400917</v>
          </cell>
          <cell r="N279">
            <v>1118.5540243119765</v>
          </cell>
          <cell r="O279">
            <v>953.31908462505044</v>
          </cell>
          <cell r="P279">
            <v>960.20314545817882</v>
          </cell>
        </row>
        <row r="280">
          <cell r="A280">
            <v>1279</v>
          </cell>
          <cell r="B280" t="str">
            <v>TRAVES</v>
          </cell>
          <cell r="C280">
            <v>2218.6100681131579</v>
          </cell>
          <cell r="D280">
            <v>2463.8977165552742</v>
          </cell>
          <cell r="E280">
            <v>2247.4415738542248</v>
          </cell>
          <cell r="F280">
            <v>2180.9559485238506</v>
          </cell>
          <cell r="G280">
            <v>2298.4239004719989</v>
          </cell>
          <cell r="H280">
            <v>2471.0104387829961</v>
          </cell>
          <cell r="I280">
            <v>2552.1252751230072</v>
          </cell>
          <cell r="J280">
            <v>2817.1644617892221</v>
          </cell>
          <cell r="K280">
            <v>2321.5075147806142</v>
          </cell>
          <cell r="L280">
            <v>2276.1980996803741</v>
          </cell>
          <cell r="M280">
            <v>2455.5344396406908</v>
          </cell>
          <cell r="N280">
            <v>2302.8631195180456</v>
          </cell>
          <cell r="O280">
            <v>1995.9134567171034</v>
          </cell>
          <cell r="P280">
            <v>1932.409336506503</v>
          </cell>
        </row>
        <row r="281">
          <cell r="A281">
            <v>1280</v>
          </cell>
          <cell r="B281" t="str">
            <v>TROFARELLO</v>
          </cell>
          <cell r="C281">
            <v>43203.217077332833</v>
          </cell>
          <cell r="D281">
            <v>47979.728134566867</v>
          </cell>
          <cell r="E281">
            <v>43764.655889452268</v>
          </cell>
          <cell r="F281">
            <v>42475.518765018445</v>
          </cell>
          <cell r="G281">
            <v>48631.026364165191</v>
          </cell>
          <cell r="H281">
            <v>49996.545265065732</v>
          </cell>
          <cell r="I281">
            <v>52026.141388094802</v>
          </cell>
          <cell r="J281">
            <v>55048.803326405505</v>
          </cell>
          <cell r="K281">
            <v>45688.143055831475</v>
          </cell>
          <cell r="L281">
            <v>44350.93601585376</v>
          </cell>
          <cell r="M281">
            <v>46655.682984486164</v>
          </cell>
          <cell r="N281">
            <v>44121.261737395726</v>
          </cell>
          <cell r="O281">
            <v>36326.754323361369</v>
          </cell>
          <cell r="P281">
            <v>34845.9208517851</v>
          </cell>
        </row>
        <row r="282">
          <cell r="A282">
            <v>1281</v>
          </cell>
          <cell r="B282" t="str">
            <v>USSEAUX</v>
          </cell>
          <cell r="C282">
            <v>898.64133010589217</v>
          </cell>
          <cell r="D282">
            <v>997.99435379519389</v>
          </cell>
          <cell r="E282">
            <v>910.31944472390728</v>
          </cell>
          <cell r="F282">
            <v>880.06310985190805</v>
          </cell>
          <cell r="G282">
            <v>898.28678874469119</v>
          </cell>
          <cell r="H282">
            <v>934.8469194158273</v>
          </cell>
          <cell r="I282">
            <v>925.17024110975035</v>
          </cell>
          <cell r="J282">
            <v>931.95318896893764</v>
          </cell>
          <cell r="K282">
            <v>805.42658031944222</v>
          </cell>
          <cell r="L282">
            <v>789.85750038375238</v>
          </cell>
          <cell r="M282">
            <v>852.5809900187827</v>
          </cell>
          <cell r="N282">
            <v>777.13352563685805</v>
          </cell>
          <cell r="O282">
            <v>686.45930554480867</v>
          </cell>
          <cell r="P282">
            <v>672.50633366575494</v>
          </cell>
        </row>
        <row r="283">
          <cell r="A283">
            <v>1282</v>
          </cell>
          <cell r="B283" t="str">
            <v>USSEGLIO</v>
          </cell>
          <cell r="C283">
            <v>720.99561703409518</v>
          </cell>
          <cell r="D283">
            <v>800.70828127426557</v>
          </cell>
          <cell r="E283">
            <v>730.36517213103082</v>
          </cell>
          <cell r="F283">
            <v>730.46722252277846</v>
          </cell>
          <cell r="G283">
            <v>805.17906479365195</v>
          </cell>
          <cell r="H283">
            <v>865.49961280478487</v>
          </cell>
          <cell r="I283">
            <v>902.80147672300495</v>
          </cell>
          <cell r="J283">
            <v>936.06539850847412</v>
          </cell>
          <cell r="K283">
            <v>765.82436135940065</v>
          </cell>
          <cell r="L283">
            <v>722.24559607104584</v>
          </cell>
          <cell r="M283">
            <v>783.03013356727263</v>
          </cell>
          <cell r="N283">
            <v>765.7232945015171</v>
          </cell>
          <cell r="O283">
            <v>645.1885326665971</v>
          </cell>
          <cell r="P283">
            <v>609.49098817359334</v>
          </cell>
        </row>
        <row r="284">
          <cell r="A284">
            <v>1283</v>
          </cell>
          <cell r="B284" t="str">
            <v>VAIE</v>
          </cell>
          <cell r="C284">
            <v>4684.6069783505918</v>
          </cell>
          <cell r="D284">
            <v>5202.5331547933001</v>
          </cell>
          <cell r="E284">
            <v>4745.4848563212008</v>
          </cell>
          <cell r="F284">
            <v>4629.5849748922992</v>
          </cell>
          <cell r="G284">
            <v>5316.3527206809049</v>
          </cell>
          <cell r="H284">
            <v>5468.919018752038</v>
          </cell>
          <cell r="I284">
            <v>5791.7848606297721</v>
          </cell>
          <cell r="J284">
            <v>6204.9188442437362</v>
          </cell>
          <cell r="K284">
            <v>5170.8219458643634</v>
          </cell>
          <cell r="L284">
            <v>4914.1825894398453</v>
          </cell>
          <cell r="M284">
            <v>5051.6061946588479</v>
          </cell>
          <cell r="N284">
            <v>4781.7769110619247</v>
          </cell>
          <cell r="O284">
            <v>4199.5878089922553</v>
          </cell>
          <cell r="P284">
            <v>4102.7151426118362</v>
          </cell>
        </row>
        <row r="285">
          <cell r="A285">
            <v>1284</v>
          </cell>
          <cell r="B285" t="str">
            <v>VAL DELLA TORRE</v>
          </cell>
          <cell r="C285">
            <v>15396.630293098935</v>
          </cell>
          <cell r="D285">
            <v>17098.868686769772</v>
          </cell>
          <cell r="E285">
            <v>15596.714138867332</v>
          </cell>
          <cell r="F285">
            <v>15311.507826596522</v>
          </cell>
          <cell r="G285">
            <v>17301.049135934449</v>
          </cell>
          <cell r="H285">
            <v>17927.827831151699</v>
          </cell>
          <cell r="I285">
            <v>18924.190349744702</v>
          </cell>
          <cell r="J285">
            <v>20203.19573022598</v>
          </cell>
          <cell r="K285">
            <v>16731.745251364122</v>
          </cell>
          <cell r="L285">
            <v>16237.40670780891</v>
          </cell>
          <cell r="M285">
            <v>17034.800677839576</v>
          </cell>
          <cell r="N285">
            <v>16087.890895358278</v>
          </cell>
          <cell r="O285">
            <v>14437.001530459253</v>
          </cell>
          <cell r="P285">
            <v>14201.019962694993</v>
          </cell>
        </row>
        <row r="286">
          <cell r="A286">
            <v>1285</v>
          </cell>
          <cell r="B286" t="str">
            <v>VALGIOIE</v>
          </cell>
          <cell r="C286">
            <v>3995.0494513396338</v>
          </cell>
          <cell r="D286">
            <v>4436.7387321254473</v>
          </cell>
          <cell r="E286">
            <v>4046.9663216575004</v>
          </cell>
          <cell r="F286">
            <v>3958.3444193539299</v>
          </cell>
          <cell r="G286">
            <v>4458.3352571548176</v>
          </cell>
          <cell r="H286">
            <v>4837.4081298118308</v>
          </cell>
          <cell r="I286">
            <v>5156.9518483696129</v>
          </cell>
          <cell r="J286">
            <v>5331.1086682071573</v>
          </cell>
          <cell r="K286">
            <v>4489.7600860126495</v>
          </cell>
          <cell r="L286">
            <v>4522.5868523866375</v>
          </cell>
          <cell r="M286">
            <v>4790.0547922972755</v>
          </cell>
          <cell r="N286">
            <v>4736.2259805651656</v>
          </cell>
          <cell r="O286">
            <v>4220.1090014369602</v>
          </cell>
          <cell r="P286">
            <v>4130.2685398847289</v>
          </cell>
        </row>
        <row r="287">
          <cell r="A287">
            <v>1286</v>
          </cell>
          <cell r="B287" t="str">
            <v>VALLO TORINESE</v>
          </cell>
          <cell r="C287">
            <v>2346.0286387471447</v>
          </cell>
          <cell r="D287">
            <v>2605.4035763473989</v>
          </cell>
          <cell r="E287">
            <v>2376.5159871725805</v>
          </cell>
          <cell r="F287">
            <v>2255.7440452376027</v>
          </cell>
          <cell r="G287">
            <v>2499.5824921242915</v>
          </cell>
          <cell r="H287">
            <v>2647.0498011204572</v>
          </cell>
          <cell r="I287">
            <v>2731.3945732099105</v>
          </cell>
          <cell r="J287">
            <v>2806.6090413750326</v>
          </cell>
          <cell r="K287">
            <v>2357.7197236737061</v>
          </cell>
          <cell r="L287">
            <v>2328.1044377458325</v>
          </cell>
          <cell r="M287">
            <v>2514.3437814593367</v>
          </cell>
          <cell r="N287">
            <v>2350.9149360401975</v>
          </cell>
          <cell r="O287">
            <v>2074.7869946391511</v>
          </cell>
          <cell r="P287">
            <v>2052.5735389821393</v>
          </cell>
        </row>
        <row r="288">
          <cell r="A288">
            <v>1287</v>
          </cell>
          <cell r="B288" t="str">
            <v>VALPERGA</v>
          </cell>
          <cell r="C288">
            <v>17202.83114143951</v>
          </cell>
          <cell r="D288">
            <v>19104.76156980863</v>
          </cell>
          <cell r="E288">
            <v>17426.387110983462</v>
          </cell>
          <cell r="F288">
            <v>16588.283903704199</v>
          </cell>
          <cell r="G288">
            <v>18425.028697508274</v>
          </cell>
          <cell r="H288">
            <v>19137.725061471254</v>
          </cell>
          <cell r="I288">
            <v>19969.882726232612</v>
          </cell>
          <cell r="J288">
            <v>20834.636146388006</v>
          </cell>
          <cell r="K288">
            <v>17214.705413122127</v>
          </cell>
          <cell r="L288">
            <v>16868.694185285833</v>
          </cell>
          <cell r="M288">
            <v>17806.529500874665</v>
          </cell>
          <cell r="N288">
            <v>16917.810650875064</v>
          </cell>
          <cell r="O288">
            <v>14864.580004413376</v>
          </cell>
          <cell r="P288">
            <v>14698.173466040625</v>
          </cell>
        </row>
        <row r="289">
          <cell r="A289">
            <v>1288</v>
          </cell>
          <cell r="B289" t="str">
            <v>VALPRATO SOANA</v>
          </cell>
          <cell r="C289">
            <v>375.27820533196137</v>
          </cell>
          <cell r="D289">
            <v>416.76864559474285</v>
          </cell>
          <cell r="E289">
            <v>380.15505858663334</v>
          </cell>
          <cell r="F289">
            <v>371.58943974117557</v>
          </cell>
          <cell r="G289">
            <v>393.5359152860492</v>
          </cell>
          <cell r="H289">
            <v>407.0375319227395</v>
          </cell>
          <cell r="I289">
            <v>444.13269679280199</v>
          </cell>
          <cell r="J289">
            <v>443.46000549098085</v>
          </cell>
          <cell r="K289">
            <v>361.18872405133874</v>
          </cell>
          <cell r="L289">
            <v>353.97820314823196</v>
          </cell>
          <cell r="M289">
            <v>376.51878747159697</v>
          </cell>
          <cell r="N289">
            <v>347.0861683335126</v>
          </cell>
          <cell r="O289">
            <v>301.26699370346631</v>
          </cell>
          <cell r="P289">
            <v>301.24518250614847</v>
          </cell>
        </row>
        <row r="290">
          <cell r="A290">
            <v>1289</v>
          </cell>
          <cell r="B290" t="str">
            <v>VARISELLA</v>
          </cell>
          <cell r="C290">
            <v>1597.6959207591756</v>
          </cell>
          <cell r="D290">
            <v>1774.3358274111233</v>
          </cell>
          <cell r="E290">
            <v>1618.4584602310272</v>
          </cell>
          <cell r="F290">
            <v>1584.1444249347289</v>
          </cell>
          <cell r="G290">
            <v>1839.0665579287722</v>
          </cell>
          <cell r="H290">
            <v>1890.8985515552899</v>
          </cell>
          <cell r="I290">
            <v>1994.1935072023098</v>
          </cell>
          <cell r="J290">
            <v>2223.1842965965202</v>
          </cell>
          <cell r="K290">
            <v>1846.918046828772</v>
          </cell>
          <cell r="L290">
            <v>1810.7245756605998</v>
          </cell>
          <cell r="M290">
            <v>1865.9410948648606</v>
          </cell>
          <cell r="N290">
            <v>1857.8343553705556</v>
          </cell>
          <cell r="O290">
            <v>1640.3589673408967</v>
          </cell>
          <cell r="P290">
            <v>1597.4974691266091</v>
          </cell>
        </row>
        <row r="291">
          <cell r="A291">
            <v>1290</v>
          </cell>
          <cell r="B291" t="str">
            <v>VAUDA CANAVESE</v>
          </cell>
          <cell r="C291">
            <v>7535.1151820239675</v>
          </cell>
          <cell r="D291">
            <v>8368.1911291240503</v>
          </cell>
          <cell r="E291">
            <v>7633.0362722382952</v>
          </cell>
          <cell r="F291">
            <v>7361.1914987737682</v>
          </cell>
          <cell r="G291">
            <v>8501.3883210354597</v>
          </cell>
          <cell r="H291">
            <v>8879.0625567849838</v>
          </cell>
          <cell r="I291">
            <v>9407.5692931737158</v>
          </cell>
          <cell r="J291">
            <v>9752.5527197003576</v>
          </cell>
          <cell r="K291">
            <v>8265.4637828914001</v>
          </cell>
          <cell r="L291">
            <v>7960.8944270148586</v>
          </cell>
          <cell r="M291">
            <v>8253.7648642461754</v>
          </cell>
          <cell r="N291">
            <v>8014.7152557478948</v>
          </cell>
          <cell r="O291">
            <v>6948.1186144675794</v>
          </cell>
          <cell r="P291">
            <v>6756.3524611473367</v>
          </cell>
        </row>
        <row r="292">
          <cell r="A292">
            <v>1292</v>
          </cell>
          <cell r="B292" t="str">
            <v>VENARIA REALE</v>
          </cell>
          <cell r="C292">
            <v>97127.854179014321</v>
          </cell>
          <cell r="D292">
            <v>107866.22740295847</v>
          </cell>
          <cell r="E292">
            <v>98390.059884121089</v>
          </cell>
          <cell r="F292">
            <v>94752.280231538651</v>
          </cell>
          <cell r="G292">
            <v>103439.3874426406</v>
          </cell>
          <cell r="H292">
            <v>105652.06090430342</v>
          </cell>
          <cell r="I292">
            <v>107596.03805538005</v>
          </cell>
          <cell r="J292">
            <v>111035.2346609802</v>
          </cell>
          <cell r="K292">
            <v>90527.553783056181</v>
          </cell>
          <cell r="L292">
            <v>87594.320216777996</v>
          </cell>
          <cell r="M292">
            <v>90996.801572278346</v>
          </cell>
          <cell r="N292">
            <v>86124.924639468532</v>
          </cell>
          <cell r="O292">
            <v>74735.80942263591</v>
          </cell>
          <cell r="P292">
            <v>72798.855453415134</v>
          </cell>
        </row>
        <row r="293">
          <cell r="A293">
            <v>1291</v>
          </cell>
          <cell r="B293" t="str">
            <v>VENAUS</v>
          </cell>
          <cell r="C293">
            <v>3919.5026451286594</v>
          </cell>
          <cell r="D293">
            <v>4352.8395350598867</v>
          </cell>
          <cell r="E293">
            <v>3970.437761956674</v>
          </cell>
          <cell r="F293">
            <v>3864.5731275460057</v>
          </cell>
          <cell r="G293">
            <v>4383.9456820387595</v>
          </cell>
          <cell r="H293">
            <v>4549.9564903902237</v>
          </cell>
          <cell r="I293">
            <v>4723.440292135183</v>
          </cell>
          <cell r="J293">
            <v>4886.3978216740161</v>
          </cell>
          <cell r="K293">
            <v>4170.4404461584818</v>
          </cell>
          <cell r="L293">
            <v>4069.6590075494969</v>
          </cell>
          <cell r="M293">
            <v>4203.8852075761797</v>
          </cell>
          <cell r="N293">
            <v>4089.9247045694347</v>
          </cell>
          <cell r="O293">
            <v>3642.2735938311689</v>
          </cell>
          <cell r="P293">
            <v>3568.7530521090393</v>
          </cell>
        </row>
        <row r="294">
          <cell r="A294">
            <v>1293</v>
          </cell>
          <cell r="B294" t="str">
            <v>VEROLENGO</v>
          </cell>
          <cell r="C294">
            <v>20891.493928648531</v>
          </cell>
          <cell r="D294">
            <v>23201.239787937393</v>
          </cell>
          <cell r="E294">
            <v>21162.985181573185</v>
          </cell>
          <cell r="F294">
            <v>20579.381042725483</v>
          </cell>
          <cell r="G294">
            <v>23549.226657398762</v>
          </cell>
          <cell r="H294">
            <v>25126.422120170089</v>
          </cell>
          <cell r="I294">
            <v>26045.051342894589</v>
          </cell>
          <cell r="J294">
            <v>27839.498280782289</v>
          </cell>
          <cell r="K294">
            <v>23254.501053583888</v>
          </cell>
          <cell r="L294">
            <v>23020.617291498053</v>
          </cell>
          <cell r="M294">
            <v>24142.935929735428</v>
          </cell>
          <cell r="N294">
            <v>22849.769187608428</v>
          </cell>
          <cell r="O294">
            <v>19755.850143271757</v>
          </cell>
          <cell r="P294">
            <v>19712.173054647839</v>
          </cell>
        </row>
        <row r="295">
          <cell r="A295">
            <v>1294</v>
          </cell>
          <cell r="B295" t="str">
            <v>VERRUA SAVOIA</v>
          </cell>
          <cell r="C295">
            <v>5707.8674774653618</v>
          </cell>
          <cell r="D295">
            <v>6338.9244672848563</v>
          </cell>
          <cell r="E295">
            <v>5782.0429336714851</v>
          </cell>
          <cell r="F295">
            <v>5605.3737187031911</v>
          </cell>
          <cell r="G295">
            <v>6276.7706777249296</v>
          </cell>
          <cell r="H295">
            <v>6422.8898018675445</v>
          </cell>
          <cell r="I295">
            <v>6694.8943560670714</v>
          </cell>
          <cell r="J295">
            <v>6924.1727415017986</v>
          </cell>
          <cell r="K295">
            <v>6000.9173523769587</v>
          </cell>
          <cell r="L295">
            <v>5895.3521971065629</v>
          </cell>
          <cell r="M295">
            <v>6241.7518909828423</v>
          </cell>
          <cell r="N295">
            <v>6012.4826265610554</v>
          </cell>
          <cell r="O295">
            <v>5355.7177015175866</v>
          </cell>
          <cell r="P295">
            <v>5391.2503901666514</v>
          </cell>
        </row>
        <row r="296">
          <cell r="A296">
            <v>1295</v>
          </cell>
          <cell r="B296" t="str">
            <v>VESTIGNE'</v>
          </cell>
          <cell r="C296">
            <v>4003.5664702043919</v>
          </cell>
          <cell r="D296">
            <v>4446.197385376121</v>
          </cell>
          <cell r="E296">
            <v>4055.594021746429</v>
          </cell>
          <cell r="F296">
            <v>3979.7931542942274</v>
          </cell>
          <cell r="G296">
            <v>4235.0597522331745</v>
          </cell>
          <cell r="H296">
            <v>4527.0552268349729</v>
          </cell>
          <cell r="I296">
            <v>4676.0879610214679</v>
          </cell>
          <cell r="J296">
            <v>4950.2551841852928</v>
          </cell>
          <cell r="K296">
            <v>4098.8864376484507</v>
          </cell>
          <cell r="L296">
            <v>3948.1214831907846</v>
          </cell>
          <cell r="M296">
            <v>4162.7299861389674</v>
          </cell>
          <cell r="N296">
            <v>4090.5046994584209</v>
          </cell>
          <cell r="O296">
            <v>3639.9904176703558</v>
          </cell>
          <cell r="P296">
            <v>3593.7231020061849</v>
          </cell>
        </row>
        <row r="297">
          <cell r="A297">
            <v>1296</v>
          </cell>
          <cell r="B297" t="str">
            <v>VIALFRE'</v>
          </cell>
          <cell r="C297">
            <v>1227.9069274239419</v>
          </cell>
          <cell r="D297">
            <v>1363.6632764383291</v>
          </cell>
          <cell r="E297">
            <v>1243.8639476035301</v>
          </cell>
          <cell r="F297">
            <v>1285.8327441381277</v>
          </cell>
          <cell r="G297">
            <v>1382.3911217597217</v>
          </cell>
          <cell r="H297">
            <v>1420.9684770250867</v>
          </cell>
          <cell r="I297">
            <v>1496.0957009736621</v>
          </cell>
          <cell r="J297">
            <v>1820.4927759210416</v>
          </cell>
          <cell r="K297">
            <v>1563.2012645695158</v>
          </cell>
          <cell r="L297">
            <v>1557.8390171891178</v>
          </cell>
          <cell r="M297">
            <v>1667.9738699024015</v>
          </cell>
          <cell r="N297">
            <v>1592.6239433544904</v>
          </cell>
          <cell r="O297">
            <v>1375.9931579598824</v>
          </cell>
          <cell r="P297">
            <v>1294.8851007077822</v>
          </cell>
        </row>
        <row r="298">
          <cell r="A298">
            <v>1297</v>
          </cell>
          <cell r="B298" t="str">
            <v>VICO CANAVESE</v>
          </cell>
          <cell r="C298">
            <v>3666.1172771969186</v>
          </cell>
          <cell r="D298">
            <v>4071.4400956412728</v>
          </cell>
          <cell r="E298">
            <v>3713.7595748877516</v>
          </cell>
          <cell r="F298">
            <v>3576.2441353450095</v>
          </cell>
          <cell r="G298">
            <v>3895.3386097973707</v>
          </cell>
          <cell r="H298">
            <v>3984.8476069826934</v>
          </cell>
          <cell r="I298">
            <v>4210.8964074813121</v>
          </cell>
          <cell r="J298">
            <v>4432.6387122342476</v>
          </cell>
          <cell r="K298">
            <v>3787.1330041978631</v>
          </cell>
          <cell r="L298">
            <v>3701.5769146927314</v>
          </cell>
          <cell r="M298">
            <v>3855.1466308872432</v>
          </cell>
          <cell r="N298">
            <v>3667.5137742257693</v>
          </cell>
          <cell r="O298">
            <v>3252.1251060244795</v>
          </cell>
          <cell r="P298">
            <v>3181.3482799449557</v>
          </cell>
        </row>
        <row r="299">
          <cell r="A299">
            <v>1298</v>
          </cell>
          <cell r="B299" t="str">
            <v>VIDRACCO</v>
          </cell>
          <cell r="C299">
            <v>2776.0407488066926</v>
          </cell>
          <cell r="D299">
            <v>3082.9574607791524</v>
          </cell>
          <cell r="E299">
            <v>2812.1162340562137</v>
          </cell>
          <cell r="F299">
            <v>2638.1833882513333</v>
          </cell>
          <cell r="G299">
            <v>3003.140483074149</v>
          </cell>
          <cell r="H299">
            <v>3056.6665443888114</v>
          </cell>
          <cell r="I299">
            <v>3173.4975206529602</v>
          </cell>
          <cell r="J299">
            <v>3360.8325920568054</v>
          </cell>
          <cell r="K299">
            <v>2701.8447599845704</v>
          </cell>
          <cell r="L299">
            <v>2656.5997613619024</v>
          </cell>
          <cell r="M299">
            <v>2700.8800038081631</v>
          </cell>
          <cell r="N299">
            <v>2753.5422316754712</v>
          </cell>
          <cell r="O299">
            <v>2460.5805891564332</v>
          </cell>
          <cell r="P299">
            <v>2526.0962691629575</v>
          </cell>
        </row>
        <row r="300">
          <cell r="A300">
            <v>1299</v>
          </cell>
          <cell r="B300" t="str">
            <v>VIGONE</v>
          </cell>
          <cell r="C300">
            <v>18840.079874593037</v>
          </cell>
          <cell r="D300">
            <v>20923.023135023996</v>
          </cell>
          <cell r="E300">
            <v>19084.912384313164</v>
          </cell>
          <cell r="F300">
            <v>18584.452484823072</v>
          </cell>
          <cell r="G300">
            <v>21194.26153183548</v>
          </cell>
          <cell r="H300">
            <v>22260.101009070167</v>
          </cell>
          <cell r="I300">
            <v>23277.34598439253</v>
          </cell>
          <cell r="J300">
            <v>24315.055997005376</v>
          </cell>
          <cell r="K300">
            <v>20805.416111475715</v>
          </cell>
          <cell r="L300">
            <v>20083.941599498157</v>
          </cell>
          <cell r="M300">
            <v>21508.492124204316</v>
          </cell>
          <cell r="N300">
            <v>20368.968652841017</v>
          </cell>
          <cell r="O300">
            <v>17911.999926879806</v>
          </cell>
          <cell r="P300">
            <v>17757.381969341179</v>
          </cell>
        </row>
        <row r="301">
          <cell r="A301">
            <v>1300</v>
          </cell>
          <cell r="B301" t="str">
            <v>VILLAFRANCA PIEMONTE</v>
          </cell>
          <cell r="C301">
            <v>20156.379728622902</v>
          </cell>
          <cell r="D301">
            <v>22384.851985104197</v>
          </cell>
          <cell r="E301">
            <v>20418.317951214285</v>
          </cell>
          <cell r="F301">
            <v>19752.726082600195</v>
          </cell>
          <cell r="G301">
            <v>22204.221617801002</v>
          </cell>
          <cell r="H301">
            <v>23644.601401393193</v>
          </cell>
          <cell r="I301">
            <v>24045.089816474792</v>
          </cell>
          <cell r="J301">
            <v>24987.545341585468</v>
          </cell>
          <cell r="K301">
            <v>21003.513926715954</v>
          </cell>
          <cell r="L301">
            <v>20603.913235159114</v>
          </cell>
          <cell r="M301">
            <v>22086.805592682307</v>
          </cell>
          <cell r="N301">
            <v>21018.414674230196</v>
          </cell>
          <cell r="O301">
            <v>18632.593311399673</v>
          </cell>
          <cell r="P301">
            <v>18477.988305470208</v>
          </cell>
        </row>
        <row r="302">
          <cell r="A302">
            <v>1301</v>
          </cell>
          <cell r="B302" t="str">
            <v>VILLANOVA CANAVESE</v>
          </cell>
          <cell r="C302">
            <v>5449.0816500089777</v>
          </cell>
          <cell r="D302">
            <v>6051.5274981144576</v>
          </cell>
          <cell r="E302">
            <v>5519.894106480604</v>
          </cell>
          <cell r="F302">
            <v>5501.0324329920695</v>
          </cell>
          <cell r="G302">
            <v>5961.9170627291642</v>
          </cell>
          <cell r="H302">
            <v>6257.3868071839788</v>
          </cell>
          <cell r="I302">
            <v>6706.4951020726885</v>
          </cell>
          <cell r="J302">
            <v>7003.8713873120823</v>
          </cell>
          <cell r="K302">
            <v>5941.0157996801781</v>
          </cell>
          <cell r="L302">
            <v>5809.8851409255367</v>
          </cell>
          <cell r="M302">
            <v>6382.3341538597042</v>
          </cell>
          <cell r="N302">
            <v>6049.3551435276859</v>
          </cell>
          <cell r="O302">
            <v>5202.302603364451</v>
          </cell>
          <cell r="P302">
            <v>5239.1354519280821</v>
          </cell>
        </row>
        <row r="303">
          <cell r="A303">
            <v>1303</v>
          </cell>
          <cell r="B303" t="str">
            <v>VILLAR DORA</v>
          </cell>
          <cell r="C303">
            <v>15135.416413874624</v>
          </cell>
          <cell r="D303">
            <v>16808.775222486216</v>
          </cell>
          <cell r="E303">
            <v>15332.105706644841</v>
          </cell>
          <cell r="F303">
            <v>15322.792330068234</v>
          </cell>
          <cell r="G303">
            <v>17133.554800045513</v>
          </cell>
          <cell r="H303">
            <v>17301.560371840344</v>
          </cell>
          <cell r="I303">
            <v>17840.24807146427</v>
          </cell>
          <cell r="J303">
            <v>18696.584520905028</v>
          </cell>
          <cell r="K303">
            <v>15586.524753095275</v>
          </cell>
          <cell r="L303">
            <v>14913.537991228397</v>
          </cell>
          <cell r="M303">
            <v>15743.487935291292</v>
          </cell>
          <cell r="N303">
            <v>15145.811658343411</v>
          </cell>
          <cell r="O303">
            <v>13110.192046231297</v>
          </cell>
          <cell r="P303">
            <v>12945.820072093868</v>
          </cell>
        </row>
        <row r="304">
          <cell r="A304">
            <v>1305</v>
          </cell>
          <cell r="B304" t="str">
            <v>VILLAR FOCCHIARDO</v>
          </cell>
          <cell r="C304">
            <v>7420.2488470500839</v>
          </cell>
          <cell r="D304">
            <v>8240.6252695262338</v>
          </cell>
          <cell r="E304">
            <v>7516.6772146612584</v>
          </cell>
          <cell r="F304">
            <v>7386.2480880226576</v>
          </cell>
          <cell r="G304">
            <v>8191.5657947220989</v>
          </cell>
          <cell r="H304">
            <v>8494.4168709776714</v>
          </cell>
          <cell r="I304">
            <v>8854.3906407802169</v>
          </cell>
          <cell r="J304">
            <v>9240.2985680890197</v>
          </cell>
          <cell r="K304">
            <v>7695.0167318293961</v>
          </cell>
          <cell r="L304">
            <v>7384.9982235066136</v>
          </cell>
          <cell r="M304">
            <v>7915.1128025715261</v>
          </cell>
          <cell r="N304">
            <v>7570.1185451869933</v>
          </cell>
          <cell r="O304">
            <v>6590.8174385393522</v>
          </cell>
          <cell r="P304">
            <v>6544.4078732839616</v>
          </cell>
        </row>
        <row r="305">
          <cell r="A305">
            <v>1306</v>
          </cell>
          <cell r="B305" t="str">
            <v>VILLAR PELLICE</v>
          </cell>
          <cell r="C305">
            <v>3906.9944241806897</v>
          </cell>
          <cell r="D305">
            <v>4338.9484158069745</v>
          </cell>
          <cell r="E305">
            <v>3957.7669929119229</v>
          </cell>
          <cell r="F305">
            <v>3846.5158246295123</v>
          </cell>
          <cell r="G305">
            <v>4258.0057302919895</v>
          </cell>
          <cell r="H305">
            <v>4458.3928931292539</v>
          </cell>
          <cell r="I305">
            <v>4580.7821223403189</v>
          </cell>
          <cell r="J305">
            <v>4779.0137556706732</v>
          </cell>
          <cell r="K305">
            <v>4017.5280173040587</v>
          </cell>
          <cell r="L305">
            <v>3835.5683190625614</v>
          </cell>
          <cell r="M305">
            <v>3984.1018080612603</v>
          </cell>
          <cell r="N305">
            <v>3749.740329266117</v>
          </cell>
          <cell r="O305">
            <v>3272.3172423241581</v>
          </cell>
          <cell r="P305">
            <v>3209.5612566054533</v>
          </cell>
        </row>
        <row r="306">
          <cell r="A306">
            <v>1307</v>
          </cell>
          <cell r="B306" t="str">
            <v>VILLAR PEROSA</v>
          </cell>
          <cell r="C306">
            <v>18603.665847831566</v>
          </cell>
          <cell r="D306">
            <v>20660.471373869037</v>
          </cell>
          <cell r="E306">
            <v>18845.42608610219</v>
          </cell>
          <cell r="F306">
            <v>18172.915400660644</v>
          </cell>
          <cell r="G306">
            <v>20194.088904550226</v>
          </cell>
          <cell r="H306">
            <v>20874.131374177712</v>
          </cell>
          <cell r="I306">
            <v>21457.285032879703</v>
          </cell>
          <cell r="J306">
            <v>22810.674106396771</v>
          </cell>
          <cell r="K306">
            <v>18509.380179607349</v>
          </cell>
          <cell r="L306">
            <v>17944.840301154971</v>
          </cell>
          <cell r="M306">
            <v>18650.745641476926</v>
          </cell>
          <cell r="N306">
            <v>17830.56174433693</v>
          </cell>
          <cell r="O306">
            <v>15762.579075925059</v>
          </cell>
          <cell r="P306">
            <v>15570.446941417296</v>
          </cell>
        </row>
        <row r="307">
          <cell r="A307">
            <v>1302</v>
          </cell>
          <cell r="B307" t="str">
            <v>VILLARBASSE</v>
          </cell>
          <cell r="C307">
            <v>17082.347922165183</v>
          </cell>
          <cell r="D307">
            <v>18970.957827943479</v>
          </cell>
          <cell r="E307">
            <v>17304.338176003552</v>
          </cell>
          <cell r="F307">
            <v>16795.818559937634</v>
          </cell>
          <cell r="G307">
            <v>18596.589645143064</v>
          </cell>
          <cell r="H307">
            <v>19514.488201944834</v>
          </cell>
          <cell r="I307">
            <v>20369.060401047962</v>
          </cell>
          <cell r="J307">
            <v>21205.176694443788</v>
          </cell>
          <cell r="K307">
            <v>17851.506680926956</v>
          </cell>
          <cell r="L307">
            <v>17556.784749755832</v>
          </cell>
          <cell r="M307">
            <v>18943.475837188693</v>
          </cell>
          <cell r="N307">
            <v>18219.449530588598</v>
          </cell>
          <cell r="O307">
            <v>16364.980603375787</v>
          </cell>
          <cell r="P307">
            <v>16013.005402132227</v>
          </cell>
        </row>
        <row r="308">
          <cell r="A308">
            <v>1304</v>
          </cell>
          <cell r="B308" t="str">
            <v>VILLAREGGIA</v>
          </cell>
          <cell r="C308">
            <v>5090.124484458559</v>
          </cell>
          <cell r="D308">
            <v>5652.8843326243605</v>
          </cell>
          <cell r="E308">
            <v>5156.2721845008755</v>
          </cell>
          <cell r="F308">
            <v>5116.1104612929839</v>
          </cell>
          <cell r="G308">
            <v>6115.7085700464213</v>
          </cell>
          <cell r="H308">
            <v>6223.5147988508852</v>
          </cell>
          <cell r="I308">
            <v>6334.2095343585797</v>
          </cell>
          <cell r="J308">
            <v>6638.3399018368436</v>
          </cell>
          <cell r="K308">
            <v>5927.8468190875401</v>
          </cell>
          <cell r="L308">
            <v>5809.4519827875674</v>
          </cell>
          <cell r="M308">
            <v>6374.9971148566092</v>
          </cell>
          <cell r="N308">
            <v>6041.4812572184674</v>
          </cell>
          <cell r="O308">
            <v>5264.3967843551454</v>
          </cell>
          <cell r="P308">
            <v>5176.2257254781207</v>
          </cell>
        </row>
        <row r="309">
          <cell r="A309">
            <v>1308</v>
          </cell>
          <cell r="B309" t="str">
            <v>VILLASTELLONE</v>
          </cell>
          <cell r="C309">
            <v>17427.052765977074</v>
          </cell>
          <cell r="D309">
            <v>19353.772947085155</v>
          </cell>
          <cell r="E309">
            <v>17653.522563033144</v>
          </cell>
          <cell r="F309">
            <v>17188.861990692811</v>
          </cell>
          <cell r="G309">
            <v>19813.385446949589</v>
          </cell>
          <cell r="H309">
            <v>20848.460514882037</v>
          </cell>
          <cell r="I309">
            <v>21262.889636607921</v>
          </cell>
          <cell r="J309">
            <v>22732.944927962129</v>
          </cell>
          <cell r="K309">
            <v>18847.289074562974</v>
          </cell>
          <cell r="L309">
            <v>18377.724304967553</v>
          </cell>
          <cell r="M309">
            <v>19426.655340300575</v>
          </cell>
          <cell r="N309">
            <v>18604.655643664446</v>
          </cell>
          <cell r="O309">
            <v>16365.628091318804</v>
          </cell>
          <cell r="P309">
            <v>16054.572441811033</v>
          </cell>
        </row>
        <row r="310">
          <cell r="A310">
            <v>1309</v>
          </cell>
          <cell r="B310" t="str">
            <v>VINOVO</v>
          </cell>
          <cell r="C310">
            <v>49945.695439716888</v>
          </cell>
          <cell r="D310">
            <v>55467.649189180098</v>
          </cell>
          <cell r="E310">
            <v>50594.754787958482</v>
          </cell>
          <cell r="F310">
            <v>48532.181474493882</v>
          </cell>
          <cell r="G310">
            <v>53639.97608425928</v>
          </cell>
          <cell r="H310">
            <v>54978.526319973367</v>
          </cell>
          <cell r="I310">
            <v>56299.083886963002</v>
          </cell>
          <cell r="J310">
            <v>58340.832491478082</v>
          </cell>
          <cell r="K310">
            <v>48645.459302851894</v>
          </cell>
          <cell r="L310">
            <v>47368.213290302163</v>
          </cell>
          <cell r="M310">
            <v>51122.970553184445</v>
          </cell>
          <cell r="N310">
            <v>49476.452057790557</v>
          </cell>
          <cell r="O310">
            <v>43734.173594288077</v>
          </cell>
          <cell r="P310">
            <v>43087.432133540628</v>
          </cell>
        </row>
        <row r="311">
          <cell r="A311">
            <v>1310</v>
          </cell>
          <cell r="B311" t="str">
            <v>VIRLE PIEMONTE</v>
          </cell>
          <cell r="C311">
            <v>4343.9051325124456</v>
          </cell>
          <cell r="D311">
            <v>4824.1636016880539</v>
          </cell>
          <cell r="E311">
            <v>4400.355487429114</v>
          </cell>
          <cell r="F311">
            <v>4278.3773248575726</v>
          </cell>
          <cell r="G311">
            <v>5030.0888151912504</v>
          </cell>
          <cell r="H311">
            <v>5424.6653783949769</v>
          </cell>
          <cell r="I311">
            <v>5531.7835538490472</v>
          </cell>
          <cell r="J311">
            <v>5609.3529969547235</v>
          </cell>
          <cell r="K311">
            <v>4706.0034280086393</v>
          </cell>
          <cell r="L311">
            <v>4485.4134680484967</v>
          </cell>
          <cell r="M311">
            <v>4726.5636804253963</v>
          </cell>
          <cell r="N311">
            <v>4469.797703162516</v>
          </cell>
          <cell r="O311">
            <v>3855.4295740905391</v>
          </cell>
          <cell r="P311">
            <v>3826.2263693033624</v>
          </cell>
        </row>
        <row r="312">
          <cell r="A312">
            <v>1311</v>
          </cell>
          <cell r="B312" t="str">
            <v>VISCHE</v>
          </cell>
          <cell r="C312">
            <v>6265.6620595111908</v>
          </cell>
          <cell r="D312">
            <v>6958.3883454860634</v>
          </cell>
          <cell r="E312">
            <v>6347.0862242333924</v>
          </cell>
          <cell r="F312">
            <v>6148.7282950545432</v>
          </cell>
          <cell r="G312">
            <v>6825.9763683597585</v>
          </cell>
          <cell r="H312">
            <v>7078.9431423866317</v>
          </cell>
          <cell r="I312">
            <v>7439.5183239322696</v>
          </cell>
          <cell r="J312">
            <v>7832.3751682431512</v>
          </cell>
          <cell r="K312">
            <v>6446.1737152199421</v>
          </cell>
          <cell r="L312">
            <v>6372.4449211443443</v>
          </cell>
          <cell r="M312">
            <v>6684.6606639625861</v>
          </cell>
          <cell r="N312">
            <v>6291.4134272954943</v>
          </cell>
          <cell r="O312">
            <v>5343.4252229896183</v>
          </cell>
          <cell r="P312">
            <v>5339.9726049482333</v>
          </cell>
        </row>
        <row r="313">
          <cell r="A313">
            <v>1312</v>
          </cell>
          <cell r="B313" t="str">
            <v>VISTRORIO</v>
          </cell>
          <cell r="C313">
            <v>2693.5108316473506</v>
          </cell>
          <cell r="D313">
            <v>2991.3031059382693</v>
          </cell>
          <cell r="E313">
            <v>2728.5138157780007</v>
          </cell>
          <cell r="F313">
            <v>2478.6760445543355</v>
          </cell>
          <cell r="G313">
            <v>2751.4452062418518</v>
          </cell>
          <cell r="H313">
            <v>2918.5622946731141</v>
          </cell>
          <cell r="I313">
            <v>2893.0686015838178</v>
          </cell>
          <cell r="J313">
            <v>3068.5155237849526</v>
          </cell>
          <cell r="K313">
            <v>2556.5752872617381</v>
          </cell>
          <cell r="L313">
            <v>2478.4041493615637</v>
          </cell>
          <cell r="M313">
            <v>2578.7012871759439</v>
          </cell>
          <cell r="N313">
            <v>2542.2853239421984</v>
          </cell>
          <cell r="O313">
            <v>2194.7093198321572</v>
          </cell>
          <cell r="P313">
            <v>2144.3355156883258</v>
          </cell>
        </row>
        <row r="314">
          <cell r="A314">
            <v>1313</v>
          </cell>
          <cell r="B314" t="str">
            <v>VIU'</v>
          </cell>
          <cell r="C314">
            <v>6174.8387397740225</v>
          </cell>
          <cell r="D314">
            <v>6857.5236765085656</v>
          </cell>
          <cell r="E314">
            <v>6255.0826281141508</v>
          </cell>
          <cell r="F314">
            <v>6154.7624762727573</v>
          </cell>
          <cell r="G314">
            <v>6697.1718012008632</v>
          </cell>
          <cell r="H314">
            <v>7117.0220508870643</v>
          </cell>
          <cell r="I314">
            <v>7328.440276348615</v>
          </cell>
          <cell r="J314">
            <v>7428.1290250380816</v>
          </cell>
          <cell r="K314">
            <v>6410.9758708530699</v>
          </cell>
          <cell r="L314">
            <v>6291.7710635557951</v>
          </cell>
          <cell r="M314">
            <v>6747.1837512066759</v>
          </cell>
          <cell r="N314">
            <v>6358.175909578973</v>
          </cell>
          <cell r="O314">
            <v>5445.5941210515584</v>
          </cell>
          <cell r="P314">
            <v>5477.2875135345912</v>
          </cell>
        </row>
        <row r="315">
          <cell r="A315">
            <v>1314</v>
          </cell>
          <cell r="B315" t="str">
            <v>VOLPIANO</v>
          </cell>
          <cell r="C315">
            <v>63990.5464683592</v>
          </cell>
          <cell r="D315">
            <v>71065.287041901596</v>
          </cell>
          <cell r="E315">
            <v>64822.122883878466</v>
          </cell>
          <cell r="F315">
            <v>64500.821328327082</v>
          </cell>
          <cell r="G315">
            <v>74765.879020565568</v>
          </cell>
          <cell r="H315">
            <v>79127.327010281879</v>
          </cell>
          <cell r="I315">
            <v>83742.300908329256</v>
          </cell>
          <cell r="J315">
            <v>89260.297295397148</v>
          </cell>
          <cell r="K315">
            <v>75635.110860747736</v>
          </cell>
          <cell r="L315">
            <v>73953.860773422726</v>
          </cell>
          <cell r="M315">
            <v>78959.414046612859</v>
          </cell>
          <cell r="N315">
            <v>75721.68858981863</v>
          </cell>
          <cell r="O315">
            <v>66337.821840381104</v>
          </cell>
          <cell r="P315">
            <v>64823.818577982027</v>
          </cell>
        </row>
        <row r="316">
          <cell r="A316">
            <v>1315</v>
          </cell>
          <cell r="B316" t="str">
            <v>VOLVERA</v>
          </cell>
          <cell r="C316">
            <v>35188.839398096148</v>
          </cell>
          <cell r="D316">
            <v>39079.287652803192</v>
          </cell>
          <cell r="E316">
            <v>35646.128959569432</v>
          </cell>
          <cell r="F316">
            <v>34058.185562362836</v>
          </cell>
          <cell r="G316">
            <v>37592.623023372835</v>
          </cell>
          <cell r="H316">
            <v>39526.347751588299</v>
          </cell>
          <cell r="I316">
            <v>42001.407819397929</v>
          </cell>
          <cell r="J316">
            <v>43881.643724204499</v>
          </cell>
          <cell r="K316">
            <v>37675.926189651917</v>
          </cell>
          <cell r="L316">
            <v>36577.740378985414</v>
          </cell>
          <cell r="M316">
            <v>38644.444926380762</v>
          </cell>
          <cell r="N316">
            <v>36802.4886467826</v>
          </cell>
          <cell r="O316">
            <v>32319.633800826963</v>
          </cell>
          <cell r="P316">
            <v>31781.139827693132</v>
          </cell>
        </row>
      </sheetData>
      <sheetData sheetId="6">
        <row r="2">
          <cell r="A2">
            <v>1001</v>
          </cell>
          <cell r="B2" t="str">
            <v>AGLIE'</v>
          </cell>
          <cell r="C2">
            <v>537.90035921148058</v>
          </cell>
          <cell r="D2">
            <v>531.96126923590646</v>
          </cell>
          <cell r="E2">
            <v>459.50437153390334</v>
          </cell>
          <cell r="F2">
            <v>383.63540976582431</v>
          </cell>
          <cell r="G2">
            <v>382.32867176502288</v>
          </cell>
          <cell r="H2">
            <v>375.49357111350929</v>
          </cell>
          <cell r="I2">
            <v>352.62337886780159</v>
          </cell>
          <cell r="J2">
            <v>371.77667423071415</v>
          </cell>
          <cell r="K2">
            <v>443.9173030498568</v>
          </cell>
          <cell r="L2">
            <v>554.82638237147808</v>
          </cell>
          <cell r="M2">
            <v>820.79885907657865</v>
          </cell>
          <cell r="N2">
            <v>973.47149077149675</v>
          </cell>
          <cell r="O2">
            <v>1007.8626970215124</v>
          </cell>
          <cell r="P2">
            <v>1093.3820405492932</v>
          </cell>
        </row>
        <row r="3">
          <cell r="A3">
            <v>1002</v>
          </cell>
          <cell r="B3" t="str">
            <v>AIRASCA</v>
          </cell>
          <cell r="C3">
            <v>556.00944537103385</v>
          </cell>
          <cell r="D3">
            <v>549.87040852754046</v>
          </cell>
          <cell r="E3">
            <v>474.97415903692172</v>
          </cell>
          <cell r="F3">
            <v>386.3763959135232</v>
          </cell>
          <cell r="G3">
            <v>373.07606464651906</v>
          </cell>
          <cell r="H3">
            <v>366.15886979759051</v>
          </cell>
          <cell r="I3">
            <v>338.97536716259572</v>
          </cell>
          <cell r="J3">
            <v>354.0127825789022</v>
          </cell>
          <cell r="K3">
            <v>425.03398999798878</v>
          </cell>
          <cell r="L3">
            <v>534.91326606661846</v>
          </cell>
          <cell r="M3">
            <v>780.23436066200748</v>
          </cell>
          <cell r="N3">
            <v>913.37349696495721</v>
          </cell>
          <cell r="O3">
            <v>926.94459135498107</v>
          </cell>
          <cell r="P3">
            <v>989.60028367106474</v>
          </cell>
        </row>
        <row r="4">
          <cell r="A4">
            <v>1003</v>
          </cell>
          <cell r="B4" t="str">
            <v>ALA DI STURA</v>
          </cell>
          <cell r="C4">
            <v>44.672264847328357</v>
          </cell>
          <cell r="D4">
            <v>44.179027399541766</v>
          </cell>
          <cell r="E4">
            <v>38.161530536545484</v>
          </cell>
          <cell r="F4">
            <v>31.757997173931646</v>
          </cell>
          <cell r="G4">
            <v>29.327196499264499</v>
          </cell>
          <cell r="H4">
            <v>27.181120821467758</v>
          </cell>
          <cell r="I4">
            <v>25.745656276987791</v>
          </cell>
          <cell r="J4">
            <v>27.687506400802516</v>
          </cell>
          <cell r="K4">
            <v>34.298356207561739</v>
          </cell>
          <cell r="L4">
            <v>41.905833914167744</v>
          </cell>
          <cell r="M4">
            <v>60.640338032294494</v>
          </cell>
          <cell r="N4">
            <v>70.103651976354612</v>
          </cell>
          <cell r="O4">
            <v>70.77801177122673</v>
          </cell>
          <cell r="P4">
            <v>75.2690298733242</v>
          </cell>
        </row>
        <row r="5">
          <cell r="A5">
            <v>1004</v>
          </cell>
          <cell r="B5" t="str">
            <v>ALBIANO D'IVREA</v>
          </cell>
          <cell r="C5">
            <v>295.9530914042117</v>
          </cell>
          <cell r="D5">
            <v>292.68540063528275</v>
          </cell>
          <cell r="E5">
            <v>252.8195732543501</v>
          </cell>
          <cell r="F5">
            <v>214.9760218722615</v>
          </cell>
          <cell r="G5">
            <v>206.93571422758018</v>
          </cell>
          <cell r="H5">
            <v>200.40948384395256</v>
          </cell>
          <cell r="I5">
            <v>185.81040124038881</v>
          </cell>
          <cell r="J5">
            <v>198.90294164675086</v>
          </cell>
          <cell r="K5">
            <v>242.62236885552664</v>
          </cell>
          <cell r="L5">
            <v>305.15263580844987</v>
          </cell>
          <cell r="M5">
            <v>451.51504009966152</v>
          </cell>
          <cell r="N5">
            <v>534.64736129867924</v>
          </cell>
          <cell r="O5">
            <v>554.88553030208141</v>
          </cell>
          <cell r="P5">
            <v>603.16945562402339</v>
          </cell>
        </row>
        <row r="6">
          <cell r="A6">
            <v>1005</v>
          </cell>
          <cell r="B6" t="str">
            <v>ALICE SUPERIORE</v>
          </cell>
          <cell r="C6">
            <v>147.56920767911947</v>
          </cell>
          <cell r="D6">
            <v>145.9398598138099</v>
          </cell>
          <cell r="E6">
            <v>126.06181585703352</v>
          </cell>
          <cell r="F6">
            <v>105.99650762360064</v>
          </cell>
          <cell r="G6">
            <v>103.63657506849516</v>
          </cell>
          <cell r="H6">
            <v>100.30598016747213</v>
          </cell>
          <cell r="I6">
            <v>97.082355446422852</v>
          </cell>
          <cell r="J6">
            <v>105.98307949352426</v>
          </cell>
          <cell r="K6">
            <v>125.06575317567761</v>
          </cell>
          <cell r="L6">
            <v>164.25130575340938</v>
          </cell>
          <cell r="M6">
            <v>242.76541089954787</v>
          </cell>
          <cell r="N6">
            <v>286.75944402170529</v>
          </cell>
          <cell r="O6">
            <v>302.01469399585369</v>
          </cell>
          <cell r="P6">
            <v>324.72800065126899</v>
          </cell>
        </row>
        <row r="7">
          <cell r="A7">
            <v>1006</v>
          </cell>
          <cell r="B7" t="str">
            <v>ALMESE</v>
          </cell>
          <cell r="C7">
            <v>856.02672554591379</v>
          </cell>
          <cell r="D7">
            <v>846.57512422710067</v>
          </cell>
          <cell r="E7">
            <v>731.26558813758254</v>
          </cell>
          <cell r="F7">
            <v>611.17694293445754</v>
          </cell>
          <cell r="G7">
            <v>629.3065050755697</v>
          </cell>
          <cell r="H7">
            <v>614.74082627704365</v>
          </cell>
          <cell r="I7">
            <v>581.72314306526982</v>
          </cell>
          <cell r="J7">
            <v>609.57429448833705</v>
          </cell>
          <cell r="K7">
            <v>725.10782752566104</v>
          </cell>
          <cell r="L7">
            <v>922.24777678062435</v>
          </cell>
          <cell r="M7">
            <v>1377.3625750488882</v>
          </cell>
          <cell r="N7">
            <v>1615.5125137724735</v>
          </cell>
          <cell r="O7">
            <v>1648.1187267275975</v>
          </cell>
          <cell r="P7">
            <v>1797.2764222025448</v>
          </cell>
        </row>
        <row r="8">
          <cell r="A8">
            <v>1007</v>
          </cell>
          <cell r="B8" t="str">
            <v>ALPETTE</v>
          </cell>
          <cell r="C8">
            <v>59.930107365765025</v>
          </cell>
          <cell r="D8">
            <v>59.268404331372452</v>
          </cell>
          <cell r="E8">
            <v>51.195627311783092</v>
          </cell>
          <cell r="F8">
            <v>43.332959831004288</v>
          </cell>
          <cell r="G8">
            <v>41.669049859438125</v>
          </cell>
          <cell r="H8">
            <v>42.69360469269656</v>
          </cell>
          <cell r="I8">
            <v>37.526723704965228</v>
          </cell>
          <cell r="J8">
            <v>37.904010512329307</v>
          </cell>
          <cell r="K8">
            <v>45.836404595747318</v>
          </cell>
          <cell r="L8">
            <v>60.993885070097022</v>
          </cell>
          <cell r="M8">
            <v>86.147668999138872</v>
          </cell>
          <cell r="N8">
            <v>103.47613851453652</v>
          </cell>
          <cell r="O8">
            <v>116.0559833752632</v>
          </cell>
          <cell r="P8">
            <v>122.58512638941777</v>
          </cell>
        </row>
        <row r="9">
          <cell r="A9">
            <v>1008</v>
          </cell>
          <cell r="B9" t="str">
            <v>ALPIGNANO</v>
          </cell>
          <cell r="C9">
            <v>2144.0650580623169</v>
          </cell>
          <cell r="D9">
            <v>2120.3919091691218</v>
          </cell>
          <cell r="E9">
            <v>1831.579492672143</v>
          </cell>
          <cell r="F9">
            <v>1518.3935026831116</v>
          </cell>
          <cell r="G9">
            <v>1480.4269980288952</v>
          </cell>
          <cell r="H9">
            <v>1409.4111269166747</v>
          </cell>
          <cell r="I9">
            <v>1323.4716101725758</v>
          </cell>
          <cell r="J9">
            <v>1373.3861942681197</v>
          </cell>
          <cell r="K9">
            <v>1619.2350567236886</v>
          </cell>
          <cell r="L9">
            <v>2020.9451609791222</v>
          </cell>
          <cell r="M9">
            <v>2928.0995358200475</v>
          </cell>
          <cell r="N9">
            <v>3375.2138643733015</v>
          </cell>
          <cell r="O9">
            <v>3421.9696354369721</v>
          </cell>
          <cell r="P9">
            <v>3617.6023814264199</v>
          </cell>
        </row>
        <row r="10">
          <cell r="A10">
            <v>1009</v>
          </cell>
          <cell r="B10" t="str">
            <v>ANDEZENO</v>
          </cell>
          <cell r="C10">
            <v>361.72108649884626</v>
          </cell>
          <cell r="D10">
            <v>357.72723514331216</v>
          </cell>
          <cell r="E10">
            <v>309.0022486057963</v>
          </cell>
          <cell r="F10">
            <v>263.00908889583746</v>
          </cell>
          <cell r="G10">
            <v>265.99275776136733</v>
          </cell>
          <cell r="H10">
            <v>255.16997422552859</v>
          </cell>
          <cell r="I10">
            <v>238.94799691272215</v>
          </cell>
          <cell r="J10">
            <v>251.94220788354482</v>
          </cell>
          <cell r="K10">
            <v>294.81617341977693</v>
          </cell>
          <cell r="L10">
            <v>371.12466341179481</v>
          </cell>
          <cell r="M10">
            <v>560.96158809409474</v>
          </cell>
          <cell r="N10">
            <v>653.2120653314488</v>
          </cell>
          <cell r="O10">
            <v>664.89197793349126</v>
          </cell>
          <cell r="P10">
            <v>708.85075085047492</v>
          </cell>
        </row>
        <row r="11">
          <cell r="A11">
            <v>1010</v>
          </cell>
          <cell r="B11" t="str">
            <v>ANDRATE</v>
          </cell>
          <cell r="C11">
            <v>116.87435126223853</v>
          </cell>
          <cell r="D11">
            <v>115.58391284535251</v>
          </cell>
          <cell r="E11">
            <v>99.840564159343202</v>
          </cell>
          <cell r="F11">
            <v>83.741181391606091</v>
          </cell>
          <cell r="G11">
            <v>84.65953514621765</v>
          </cell>
          <cell r="H11">
            <v>82.195915833294961</v>
          </cell>
          <cell r="I11">
            <v>78.258186903980601</v>
          </cell>
          <cell r="J11">
            <v>83.3780700278284</v>
          </cell>
          <cell r="K11">
            <v>99.160854971500896</v>
          </cell>
          <cell r="L11">
            <v>127.22180085029831</v>
          </cell>
          <cell r="M11">
            <v>191.35858648236726</v>
          </cell>
          <cell r="N11">
            <v>219.65588944532823</v>
          </cell>
          <cell r="O11">
            <v>225.88794425036809</v>
          </cell>
          <cell r="P11">
            <v>242.45200876400372</v>
          </cell>
        </row>
        <row r="12">
          <cell r="A12">
            <v>1011</v>
          </cell>
          <cell r="B12" t="str">
            <v>ANGROGNA</v>
          </cell>
          <cell r="C12">
            <v>150.61504225921036</v>
          </cell>
          <cell r="D12">
            <v>148.95206458623829</v>
          </cell>
          <cell r="E12">
            <v>128.66373697597936</v>
          </cell>
          <cell r="F12">
            <v>111.24253446912311</v>
          </cell>
          <cell r="G12">
            <v>105.56252273361379</v>
          </cell>
          <cell r="H12">
            <v>103.40196938277953</v>
          </cell>
          <cell r="I12">
            <v>98.944394033124624</v>
          </cell>
          <cell r="J12">
            <v>109.93963476283993</v>
          </cell>
          <cell r="K12">
            <v>128.03627962516455</v>
          </cell>
          <cell r="L12">
            <v>164.79283036350995</v>
          </cell>
          <cell r="M12">
            <v>235.45852813075226</v>
          </cell>
          <cell r="N12">
            <v>270.8276580400908</v>
          </cell>
          <cell r="O12">
            <v>271.75411158285215</v>
          </cell>
          <cell r="P12">
            <v>293.79564708380838</v>
          </cell>
        </row>
        <row r="13">
          <cell r="A13">
            <v>1012</v>
          </cell>
          <cell r="B13" t="str">
            <v>ARIGNANO</v>
          </cell>
          <cell r="C13">
            <v>178.64572421684349</v>
          </cell>
          <cell r="D13">
            <v>176.67325289997962</v>
          </cell>
          <cell r="E13">
            <v>152.60910283424042</v>
          </cell>
          <cell r="F13">
            <v>130.7202992536792</v>
          </cell>
          <cell r="G13">
            <v>134.90234794405814</v>
          </cell>
          <cell r="H13">
            <v>132.68351336341263</v>
          </cell>
          <cell r="I13">
            <v>128.8101622624938</v>
          </cell>
          <cell r="J13">
            <v>142.35441116038658</v>
          </cell>
          <cell r="K13">
            <v>167.33333810939251</v>
          </cell>
          <cell r="L13">
            <v>217.45142966103705</v>
          </cell>
          <cell r="M13">
            <v>319.26446580429786</v>
          </cell>
          <cell r="N13">
            <v>374.90109025994389</v>
          </cell>
          <cell r="O13">
            <v>387.60136303549643</v>
          </cell>
          <cell r="P13">
            <v>415.49623543772179</v>
          </cell>
        </row>
        <row r="14">
          <cell r="A14">
            <v>1013</v>
          </cell>
          <cell r="B14" t="str">
            <v>AVIGLIANA</v>
          </cell>
          <cell r="C14">
            <v>2144.7157471483783</v>
          </cell>
          <cell r="D14">
            <v>2121.0354138371731</v>
          </cell>
          <cell r="E14">
            <v>1832.1353474404737</v>
          </cell>
          <cell r="F14">
            <v>1554.5224199169097</v>
          </cell>
          <cell r="G14">
            <v>1516.1712720145265</v>
          </cell>
          <cell r="H14">
            <v>1477.8501573614603</v>
          </cell>
          <cell r="I14">
            <v>1426.2110861342685</v>
          </cell>
          <cell r="J14">
            <v>1512.2512346913188</v>
          </cell>
          <cell r="K14">
            <v>1795.5191944387827</v>
          </cell>
          <cell r="L14">
            <v>2241.7554420141541</v>
          </cell>
          <cell r="M14">
            <v>3277.0323152195815</v>
          </cell>
          <cell r="N14">
            <v>3835.7174577626838</v>
          </cell>
          <cell r="O14">
            <v>3906.0513066901108</v>
          </cell>
          <cell r="P14">
            <v>4121.4148267229521</v>
          </cell>
        </row>
        <row r="15">
          <cell r="A15">
            <v>1014</v>
          </cell>
          <cell r="B15" t="str">
            <v>AZEGLIO</v>
          </cell>
          <cell r="C15">
            <v>278.89302642586108</v>
          </cell>
          <cell r="D15">
            <v>275.8137000243479</v>
          </cell>
          <cell r="E15">
            <v>238.24591792588714</v>
          </cell>
          <cell r="F15">
            <v>206.70071162008747</v>
          </cell>
          <cell r="G15">
            <v>202.8670807763086</v>
          </cell>
          <cell r="H15">
            <v>196.43861701766144</v>
          </cell>
          <cell r="I15">
            <v>186.40965520999171</v>
          </cell>
          <cell r="J15">
            <v>196.02706012904767</v>
          </cell>
          <cell r="K15">
            <v>234.61845924151046</v>
          </cell>
          <cell r="L15">
            <v>295.41376602277711</v>
          </cell>
          <cell r="M15">
            <v>439.72301230104722</v>
          </cell>
          <cell r="N15">
            <v>509.26210835129217</v>
          </cell>
          <cell r="O15">
            <v>525.64810022437734</v>
          </cell>
          <cell r="P15">
            <v>563.59891786083119</v>
          </cell>
        </row>
        <row r="16">
          <cell r="A16">
            <v>1015</v>
          </cell>
          <cell r="B16" t="str">
            <v>BAIRO</v>
          </cell>
          <cell r="C16">
            <v>197.81914154520405</v>
          </cell>
          <cell r="D16">
            <v>195.63497181858392</v>
          </cell>
          <cell r="E16">
            <v>168.988101153819</v>
          </cell>
          <cell r="F16">
            <v>141.42908159202571</v>
          </cell>
          <cell r="G16">
            <v>143.46270252547214</v>
          </cell>
          <cell r="H16">
            <v>138.43984841076792</v>
          </cell>
          <cell r="I16">
            <v>131.83128074348846</v>
          </cell>
          <cell r="J16">
            <v>146.63657860792458</v>
          </cell>
          <cell r="K16">
            <v>169.67809164493258</v>
          </cell>
          <cell r="L16">
            <v>214.46597143040063</v>
          </cell>
          <cell r="M16">
            <v>319.4155914854561</v>
          </cell>
          <cell r="N16">
            <v>363.79658691716349</v>
          </cell>
          <cell r="O16">
            <v>365.54616848147862</v>
          </cell>
          <cell r="P16">
            <v>395.39720055327331</v>
          </cell>
        </row>
        <row r="17">
          <cell r="A17">
            <v>1016</v>
          </cell>
          <cell r="B17" t="str">
            <v>BALANGERO</v>
          </cell>
          <cell r="C17">
            <v>508.89525663579798</v>
          </cell>
          <cell r="D17">
            <v>503.27641912147942</v>
          </cell>
          <cell r="E17">
            <v>434.72660144679429</v>
          </cell>
          <cell r="F17">
            <v>358.65447518934241</v>
          </cell>
          <cell r="G17">
            <v>350.21636913218401</v>
          </cell>
          <cell r="H17">
            <v>336.64699750535846</v>
          </cell>
          <cell r="I17">
            <v>309.26859632769862</v>
          </cell>
          <cell r="J17">
            <v>321.54459888728809</v>
          </cell>
          <cell r="K17">
            <v>383.65906016057085</v>
          </cell>
          <cell r="L17">
            <v>489.41631294624312</v>
          </cell>
          <cell r="M17">
            <v>723.23423444289824</v>
          </cell>
          <cell r="N17">
            <v>849.44509464377586</v>
          </cell>
          <cell r="O17">
            <v>869.51852233922637</v>
          </cell>
          <cell r="P17">
            <v>931.38414716591762</v>
          </cell>
        </row>
        <row r="18">
          <cell r="A18">
            <v>1017</v>
          </cell>
          <cell r="B18" t="str">
            <v>BALDISSERO CANAVESE</v>
          </cell>
          <cell r="C18">
            <v>142.57763524536722</v>
          </cell>
          <cell r="D18">
            <v>141.00340055723998</v>
          </cell>
          <cell r="E18">
            <v>121.79773736208776</v>
          </cell>
          <cell r="F18">
            <v>100.95599609799379</v>
          </cell>
          <cell r="G18">
            <v>126.53406539543859</v>
          </cell>
          <cell r="H18">
            <v>114.28793698657665</v>
          </cell>
          <cell r="I18">
            <v>108.56341657364131</v>
          </cell>
          <cell r="J18">
            <v>108.57481599703294</v>
          </cell>
          <cell r="K18">
            <v>131.58223637210205</v>
          </cell>
          <cell r="L18">
            <v>168.04415294652566</v>
          </cell>
          <cell r="M18">
            <v>242.08526685134279</v>
          </cell>
          <cell r="N18">
            <v>276.92646718314114</v>
          </cell>
          <cell r="O18">
            <v>275.04190779066863</v>
          </cell>
          <cell r="P18">
            <v>315.01128662328034</v>
          </cell>
        </row>
        <row r="19">
          <cell r="A19">
            <v>1018</v>
          </cell>
          <cell r="B19" t="str">
            <v>BALDISSERO TORINESE</v>
          </cell>
          <cell r="C19">
            <v>563.41717984372372</v>
          </cell>
          <cell r="D19">
            <v>557.19635238456135</v>
          </cell>
          <cell r="E19">
            <v>481.30225738278114</v>
          </cell>
          <cell r="F19">
            <v>407.35609034081989</v>
          </cell>
          <cell r="G19">
            <v>401.49435654000473</v>
          </cell>
          <cell r="H19">
            <v>389.67972808074563</v>
          </cell>
          <cell r="I19">
            <v>368.3326730242556</v>
          </cell>
          <cell r="J19">
            <v>384.12651073240704</v>
          </cell>
          <cell r="K19">
            <v>457.63288790278722</v>
          </cell>
          <cell r="L19">
            <v>576.04202376077876</v>
          </cell>
          <cell r="M19">
            <v>851.5451218474949</v>
          </cell>
          <cell r="N19">
            <v>1003.8668597660339</v>
          </cell>
          <cell r="O19">
            <v>1035.9732268851794</v>
          </cell>
          <cell r="P19">
            <v>1106.1394261518976</v>
          </cell>
        </row>
        <row r="20">
          <cell r="A20">
            <v>1019</v>
          </cell>
          <cell r="B20" t="str">
            <v>BALME</v>
          </cell>
          <cell r="C20">
            <v>6.7007069388436884</v>
          </cell>
          <cell r="D20">
            <v>6.6267227878234429</v>
          </cell>
          <cell r="E20">
            <v>5.7241161453764615</v>
          </cell>
          <cell r="F20">
            <v>4.6749488287942675</v>
          </cell>
          <cell r="G20">
            <v>4.4033186622217233</v>
          </cell>
          <cell r="H20">
            <v>4.1467638399422606</v>
          </cell>
          <cell r="I20">
            <v>4.1639843356161155</v>
          </cell>
          <cell r="J20">
            <v>4.359617052927641</v>
          </cell>
          <cell r="K20">
            <v>4.6311683983263636</v>
          </cell>
          <cell r="L20">
            <v>6.0015038047411116</v>
          </cell>
          <cell r="M20">
            <v>9.1530845049864631</v>
          </cell>
          <cell r="N20">
            <v>11.59261202017624</v>
          </cell>
          <cell r="O20">
            <v>12.488660836871102</v>
          </cell>
          <cell r="P20">
            <v>13.844845425780516</v>
          </cell>
        </row>
        <row r="21">
          <cell r="A21">
            <v>1020</v>
          </cell>
          <cell r="B21" t="str">
            <v>BANCHETTE</v>
          </cell>
          <cell r="C21">
            <v>536.08167438208091</v>
          </cell>
          <cell r="D21">
            <v>530.16266495238119</v>
          </cell>
          <cell r="E21">
            <v>457.95074991004611</v>
          </cell>
          <cell r="F21">
            <v>383.75370658252439</v>
          </cell>
          <cell r="G21">
            <v>373.53690406985783</v>
          </cell>
          <cell r="H21">
            <v>361.29245572800397</v>
          </cell>
          <cell r="I21">
            <v>332.15665621100868</v>
          </cell>
          <cell r="J21">
            <v>338.61028097962134</v>
          </cell>
          <cell r="K21">
            <v>397.31672708516061</v>
          </cell>
          <cell r="L21">
            <v>496.904925370623</v>
          </cell>
          <cell r="M21">
            <v>725.08269693884313</v>
          </cell>
          <cell r="N21">
            <v>844.70411229465742</v>
          </cell>
          <cell r="O21">
            <v>872.74129905758798</v>
          </cell>
          <cell r="P21">
            <v>941.39810494428264</v>
          </cell>
        </row>
        <row r="22">
          <cell r="A22">
            <v>1021</v>
          </cell>
          <cell r="B22" t="str">
            <v>BARBANIA</v>
          </cell>
          <cell r="C22">
            <v>290.2072178790358</v>
          </cell>
          <cell r="D22">
            <v>287.00296871089762</v>
          </cell>
          <cell r="E22">
            <v>247.91112885961195</v>
          </cell>
          <cell r="F22">
            <v>206.02401289192696</v>
          </cell>
          <cell r="G22">
            <v>202.68710783147191</v>
          </cell>
          <cell r="H22">
            <v>193.85817601704386</v>
          </cell>
          <cell r="I22">
            <v>178.79462730544748</v>
          </cell>
          <cell r="J22">
            <v>191.26738161468182</v>
          </cell>
          <cell r="K22">
            <v>231.75226005797253</v>
          </cell>
          <cell r="L22">
            <v>297.07597506064229</v>
          </cell>
          <cell r="M22">
            <v>440.57670902961712</v>
          </cell>
          <cell r="N22">
            <v>507.27654606382703</v>
          </cell>
          <cell r="O22">
            <v>525.23993776221425</v>
          </cell>
          <cell r="P22">
            <v>566.09790353993583</v>
          </cell>
        </row>
        <row r="23">
          <cell r="A23">
            <v>1022</v>
          </cell>
          <cell r="B23" t="str">
            <v>BARDONECCHIA</v>
          </cell>
          <cell r="C23">
            <v>690.5154182348017</v>
          </cell>
          <cell r="D23">
            <v>682.89126790995442</v>
          </cell>
          <cell r="E23">
            <v>589.87663394681908</v>
          </cell>
          <cell r="F23">
            <v>488.84456745919488</v>
          </cell>
          <cell r="G23">
            <v>480.97917734586565</v>
          </cell>
          <cell r="H23">
            <v>468.77468782060595</v>
          </cell>
          <cell r="I23">
            <v>438.90325190490023</v>
          </cell>
          <cell r="J23">
            <v>462.19164011328934</v>
          </cell>
          <cell r="K23">
            <v>541.19369143396102</v>
          </cell>
          <cell r="L23">
            <v>684.4800061284202</v>
          </cell>
          <cell r="M23">
            <v>1013.1210463038466</v>
          </cell>
          <cell r="N23">
            <v>1174.1794007061508</v>
          </cell>
          <cell r="O23">
            <v>1197.4791813738025</v>
          </cell>
          <cell r="P23">
            <v>1279.2780145841166</v>
          </cell>
        </row>
        <row r="24">
          <cell r="A24">
            <v>1023</v>
          </cell>
          <cell r="B24" t="str">
            <v>BARONE CANAVESE</v>
          </cell>
          <cell r="C24">
            <v>114.87611347129723</v>
          </cell>
          <cell r="D24">
            <v>113.60773808863262</v>
          </cell>
          <cell r="E24">
            <v>98.13355842012453</v>
          </cell>
          <cell r="F24">
            <v>83.404587234679965</v>
          </cell>
          <cell r="G24">
            <v>82.158547493899775</v>
          </cell>
          <cell r="H24">
            <v>78.753059068071892</v>
          </cell>
          <cell r="I24">
            <v>73.894947941634229</v>
          </cell>
          <cell r="J24">
            <v>76.479258977629087</v>
          </cell>
          <cell r="K24">
            <v>92.070023851019684</v>
          </cell>
          <cell r="L24">
            <v>112.56370411409321</v>
          </cell>
          <cell r="M24">
            <v>164.93251827848016</v>
          </cell>
          <cell r="N24">
            <v>190.99178190100179</v>
          </cell>
          <cell r="O24">
            <v>194.49612506344224</v>
          </cell>
          <cell r="P24">
            <v>209.3168694548869</v>
          </cell>
        </row>
        <row r="25">
          <cell r="A25">
            <v>1024</v>
          </cell>
          <cell r="B25" t="str">
            <v>BEINASCO</v>
          </cell>
          <cell r="C25">
            <v>3040.8984991453117</v>
          </cell>
          <cell r="D25">
            <v>3007.3231919648383</v>
          </cell>
          <cell r="E25">
            <v>2597.7044443630725</v>
          </cell>
          <cell r="F25">
            <v>2186.8173264594798</v>
          </cell>
          <cell r="G25">
            <v>2127.8992803854007</v>
          </cell>
          <cell r="H25">
            <v>2021.3816247452503</v>
          </cell>
          <cell r="I25">
            <v>1860.7849569316738</v>
          </cell>
          <cell r="J25">
            <v>1906.7805636766636</v>
          </cell>
          <cell r="K25">
            <v>2234.7264971784252</v>
          </cell>
          <cell r="L25">
            <v>2764.3599753183935</v>
          </cell>
          <cell r="M25">
            <v>4022.1574808482069</v>
          </cell>
          <cell r="N25">
            <v>4611.14573468034</v>
          </cell>
          <cell r="O25">
            <v>4669.4569589464891</v>
          </cell>
          <cell r="P25">
            <v>4941.3264538985904</v>
          </cell>
        </row>
        <row r="26">
          <cell r="A26">
            <v>1025</v>
          </cell>
          <cell r="B26" t="str">
            <v>BIBIANA</v>
          </cell>
          <cell r="C26">
            <v>711.54116352818733</v>
          </cell>
          <cell r="D26">
            <v>703.68486278558612</v>
          </cell>
          <cell r="E26">
            <v>607.83799372585315</v>
          </cell>
          <cell r="F26">
            <v>516.73421160272937</v>
          </cell>
          <cell r="G26">
            <v>510.1075137100637</v>
          </cell>
          <cell r="H26">
            <v>492.52002002031099</v>
          </cell>
          <cell r="I26">
            <v>469.30861556697431</v>
          </cell>
          <cell r="J26">
            <v>505.24674977586398</v>
          </cell>
          <cell r="K26">
            <v>594.53661482131645</v>
          </cell>
          <cell r="L26">
            <v>769.09453057230053</v>
          </cell>
          <cell r="M26">
            <v>1133.7918649024157</v>
          </cell>
          <cell r="N26">
            <v>1296.6214947671904</v>
          </cell>
          <cell r="O26">
            <v>1345.4508440958639</v>
          </cell>
          <cell r="P26">
            <v>1453.4982476165133</v>
          </cell>
        </row>
        <row r="27">
          <cell r="A27">
            <v>1026</v>
          </cell>
          <cell r="B27" t="str">
            <v>BOBBIO PELLICE</v>
          </cell>
          <cell r="C27">
            <v>39.655781395509919</v>
          </cell>
          <cell r="D27">
            <v>39.217932173574312</v>
          </cell>
          <cell r="E27">
            <v>33.876171665959959</v>
          </cell>
          <cell r="F27">
            <v>28.30595660649535</v>
          </cell>
          <cell r="G27">
            <v>26.852072809437761</v>
          </cell>
          <cell r="H27">
            <v>25.161685900628203</v>
          </cell>
          <cell r="I27">
            <v>22.758922632799482</v>
          </cell>
          <cell r="J27">
            <v>23.897031885438196</v>
          </cell>
          <cell r="K27">
            <v>28.442300184465036</v>
          </cell>
          <cell r="L27">
            <v>36.064942138292615</v>
          </cell>
          <cell r="M27">
            <v>52.168893355406311</v>
          </cell>
          <cell r="N27">
            <v>59.938035473522525</v>
          </cell>
          <cell r="O27">
            <v>60.123732521760743</v>
          </cell>
          <cell r="P27">
            <v>66.403697301770734</v>
          </cell>
        </row>
        <row r="28">
          <cell r="A28">
            <v>1027</v>
          </cell>
          <cell r="B28" t="str">
            <v>BOLLENGO</v>
          </cell>
          <cell r="C28">
            <v>485.16710950500345</v>
          </cell>
          <cell r="D28">
            <v>479.81026029084154</v>
          </cell>
          <cell r="E28">
            <v>414.45669987806707</v>
          </cell>
          <cell r="F28">
            <v>353.84178828796524</v>
          </cell>
          <cell r="G28">
            <v>361.53950099230548</v>
          </cell>
          <cell r="H28">
            <v>338.59691937903256</v>
          </cell>
          <cell r="I28">
            <v>314.08805193066758</v>
          </cell>
          <cell r="J28">
            <v>356.02398144646628</v>
          </cell>
          <cell r="K28">
            <v>429.88416458643002</v>
          </cell>
          <cell r="L28">
            <v>548.79311443730819</v>
          </cell>
          <cell r="M28">
            <v>815.68087426477621</v>
          </cell>
          <cell r="N28">
            <v>972.521006087008</v>
          </cell>
          <cell r="O28">
            <v>975.11737179941053</v>
          </cell>
          <cell r="P28">
            <v>1013.8737444290788</v>
          </cell>
        </row>
        <row r="29">
          <cell r="A29">
            <v>1028</v>
          </cell>
          <cell r="B29" t="str">
            <v>BORGARO TORINESE</v>
          </cell>
          <cell r="C29">
            <v>1984.7005542014442</v>
          </cell>
          <cell r="D29">
            <v>1962.786987935652</v>
          </cell>
          <cell r="E29">
            <v>1695.4414794929917</v>
          </cell>
          <cell r="F29">
            <v>1485.95783027942</v>
          </cell>
          <cell r="G29">
            <v>1459.610297199861</v>
          </cell>
          <cell r="H29">
            <v>1525.6335504007491</v>
          </cell>
          <cell r="I29">
            <v>1458.4508441646633</v>
          </cell>
          <cell r="J29">
            <v>1474.7947562941588</v>
          </cell>
          <cell r="K29">
            <v>1674.8699382362024</v>
          </cell>
          <cell r="L29">
            <v>2017.8299078426282</v>
          </cell>
          <cell r="M29">
            <v>2922.1470050953476</v>
          </cell>
          <cell r="N29">
            <v>3238.828245443347</v>
          </cell>
          <cell r="O29">
            <v>3514.665387412882</v>
          </cell>
          <cell r="P29">
            <v>3856.7821867523203</v>
          </cell>
        </row>
        <row r="30">
          <cell r="A30">
            <v>1029</v>
          </cell>
          <cell r="B30" t="str">
            <v>BORGIALLO</v>
          </cell>
          <cell r="C30">
            <v>127.33032287942541</v>
          </cell>
          <cell r="D30">
            <v>125.92443751190422</v>
          </cell>
          <cell r="E30">
            <v>108.772636028146</v>
          </cell>
          <cell r="F30">
            <v>90.069224268140061</v>
          </cell>
          <cell r="G30">
            <v>81.602416814168265</v>
          </cell>
          <cell r="H30">
            <v>77.272884240156614</v>
          </cell>
          <cell r="I30">
            <v>70.879569443959738</v>
          </cell>
          <cell r="J30">
            <v>78.731977815890602</v>
          </cell>
          <cell r="K30">
            <v>98.501504394126997</v>
          </cell>
          <cell r="L30">
            <v>124.11725650871233</v>
          </cell>
          <cell r="M30">
            <v>186.94370838200149</v>
          </cell>
          <cell r="N30">
            <v>216.93497647612043</v>
          </cell>
          <cell r="O30">
            <v>218.89010816025373</v>
          </cell>
          <cell r="P30">
            <v>233.13404036707277</v>
          </cell>
        </row>
        <row r="31">
          <cell r="A31">
            <v>1030</v>
          </cell>
          <cell r="B31" t="str">
            <v>BORGOFRANCO D'IVREA</v>
          </cell>
          <cell r="C31">
            <v>793.43143259416968</v>
          </cell>
          <cell r="D31">
            <v>784.67096127837942</v>
          </cell>
          <cell r="E31">
            <v>677.79321122574015</v>
          </cell>
          <cell r="F31">
            <v>562.91005370175924</v>
          </cell>
          <cell r="G31">
            <v>550.20026207126034</v>
          </cell>
          <cell r="H31">
            <v>527.45666373160691</v>
          </cell>
          <cell r="I31">
            <v>493.93091743884236</v>
          </cell>
          <cell r="J31">
            <v>526.10130270418904</v>
          </cell>
          <cell r="K31">
            <v>631.91185103064424</v>
          </cell>
          <cell r="L31">
            <v>796.83711115178801</v>
          </cell>
          <cell r="M31">
            <v>1172.2703826058091</v>
          </cell>
          <cell r="N31">
            <v>1360.1875919777874</v>
          </cell>
          <cell r="O31">
            <v>1361.2535700599494</v>
          </cell>
          <cell r="P31">
            <v>1479.7782801215635</v>
          </cell>
        </row>
        <row r="32">
          <cell r="A32">
            <v>1031</v>
          </cell>
          <cell r="B32" t="str">
            <v>BORGOMASINO</v>
          </cell>
          <cell r="C32">
            <v>131.78530394137942</v>
          </cell>
          <cell r="D32">
            <v>130.33023003379998</v>
          </cell>
          <cell r="E32">
            <v>112.57832836133106</v>
          </cell>
          <cell r="F32">
            <v>97.994685333842966</v>
          </cell>
          <cell r="G32">
            <v>92.703180543122826</v>
          </cell>
          <cell r="H32">
            <v>88.730750654717156</v>
          </cell>
          <cell r="I32">
            <v>84.307282352542998</v>
          </cell>
          <cell r="J32">
            <v>90.559708006464817</v>
          </cell>
          <cell r="K32">
            <v>112.41646484804842</v>
          </cell>
          <cell r="L32">
            <v>143.60314959338095</v>
          </cell>
          <cell r="M32">
            <v>206.28391228006586</v>
          </cell>
          <cell r="N32">
            <v>237.2529640855349</v>
          </cell>
          <cell r="O32">
            <v>233.49526229739621</v>
          </cell>
          <cell r="P32">
            <v>243.89304255514722</v>
          </cell>
        </row>
        <row r="33">
          <cell r="A33">
            <v>1032</v>
          </cell>
          <cell r="B33" t="str">
            <v>BORGONE SUSA</v>
          </cell>
          <cell r="C33">
            <v>613.07328724074728</v>
          </cell>
          <cell r="D33">
            <v>606.30419450416434</v>
          </cell>
          <cell r="E33">
            <v>523.7212631178536</v>
          </cell>
          <cell r="F33">
            <v>431.48798618575569</v>
          </cell>
          <cell r="G33">
            <v>424.66866523179522</v>
          </cell>
          <cell r="H33">
            <v>415.25425862250637</v>
          </cell>
          <cell r="I33">
            <v>394.22134488638176</v>
          </cell>
          <cell r="J33">
            <v>404.04097451444977</v>
          </cell>
          <cell r="K33">
            <v>477.31638634710083</v>
          </cell>
          <cell r="L33">
            <v>609.931975061966</v>
          </cell>
          <cell r="M33">
            <v>884.65621110389156</v>
          </cell>
          <cell r="N33">
            <v>1032.661524072503</v>
          </cell>
          <cell r="O33">
            <v>1072.3791866628949</v>
          </cell>
          <cell r="P33">
            <v>1145.1569196004623</v>
          </cell>
        </row>
        <row r="34">
          <cell r="A34">
            <v>1033</v>
          </cell>
          <cell r="B34" t="str">
            <v>BOSCONERO</v>
          </cell>
          <cell r="C34">
            <v>535.96357777072546</v>
          </cell>
          <cell r="D34">
            <v>530.04587227471654</v>
          </cell>
          <cell r="E34">
            <v>457.84986522340881</v>
          </cell>
          <cell r="F34">
            <v>385.49974087268163</v>
          </cell>
          <cell r="G34">
            <v>374.78111898312494</v>
          </cell>
          <cell r="H34">
            <v>360.68880918247424</v>
          </cell>
          <cell r="I34">
            <v>333.54213125933001</v>
          </cell>
          <cell r="J34">
            <v>352.29437938705644</v>
          </cell>
          <cell r="K34">
            <v>420.11094343525428</v>
          </cell>
          <cell r="L34">
            <v>531.96606141504117</v>
          </cell>
          <cell r="M34">
            <v>789.02681291229715</v>
          </cell>
          <cell r="N34">
            <v>912.3442128665672</v>
          </cell>
          <cell r="O34">
            <v>934.59703951963183</v>
          </cell>
          <cell r="P34">
            <v>991.45317898705719</v>
          </cell>
        </row>
        <row r="35">
          <cell r="A35">
            <v>1034</v>
          </cell>
          <cell r="B35" t="str">
            <v>BRANDIZZO</v>
          </cell>
          <cell r="C35">
            <v>1355.7306098290615</v>
          </cell>
          <cell r="D35">
            <v>1340.7616551954968</v>
          </cell>
          <cell r="E35">
            <v>1158.1404086660114</v>
          </cell>
          <cell r="F35">
            <v>967.65474243162737</v>
          </cell>
          <cell r="G35">
            <v>962.83177773127727</v>
          </cell>
          <cell r="H35">
            <v>935.09433278408517</v>
          </cell>
          <cell r="I35">
            <v>886.91668555680417</v>
          </cell>
          <cell r="J35">
            <v>938.24777880524584</v>
          </cell>
          <cell r="K35">
            <v>1128.8280409299184</v>
          </cell>
          <cell r="L35">
            <v>1420.5782152057179</v>
          </cell>
          <cell r="M35">
            <v>2125.2691304720374</v>
          </cell>
          <cell r="N35">
            <v>2487.3859530233804</v>
          </cell>
          <cell r="O35">
            <v>2542.6716889535951</v>
          </cell>
          <cell r="P35">
            <v>2711.6142533646321</v>
          </cell>
        </row>
        <row r="36">
          <cell r="A36">
            <v>1035</v>
          </cell>
          <cell r="B36" t="str">
            <v>BRICHERASIO</v>
          </cell>
          <cell r="C36">
            <v>968.92826448667472</v>
          </cell>
          <cell r="D36">
            <v>958.23008954754857</v>
          </cell>
          <cell r="E36">
            <v>827.71235529021101</v>
          </cell>
          <cell r="F36">
            <v>697.8251307672142</v>
          </cell>
          <cell r="G36">
            <v>693.99855846163496</v>
          </cell>
          <cell r="H36">
            <v>674.66317856446278</v>
          </cell>
          <cell r="I36">
            <v>628.19642672352586</v>
          </cell>
          <cell r="J36">
            <v>662.88118611129278</v>
          </cell>
          <cell r="K36">
            <v>804.80047495780912</v>
          </cell>
          <cell r="L36">
            <v>1025.4186689761477</v>
          </cell>
          <cell r="M36">
            <v>1511.7098004074321</v>
          </cell>
          <cell r="N36">
            <v>1758.9291430636085</v>
          </cell>
          <cell r="O36">
            <v>1806.4975277886772</v>
          </cell>
          <cell r="P36">
            <v>1929.5901276862082</v>
          </cell>
        </row>
        <row r="37">
          <cell r="A37">
            <v>1036</v>
          </cell>
          <cell r="B37" t="str">
            <v>BROSSO</v>
          </cell>
          <cell r="C37">
            <v>79.843419272795558</v>
          </cell>
          <cell r="D37">
            <v>78.961848470883922</v>
          </cell>
          <cell r="E37">
            <v>68.206684687562145</v>
          </cell>
          <cell r="F37">
            <v>55.818719421692791</v>
          </cell>
          <cell r="G37">
            <v>51.386654265163273</v>
          </cell>
          <cell r="H37">
            <v>49.418499450407751</v>
          </cell>
          <cell r="I37">
            <v>47.891863998822394</v>
          </cell>
          <cell r="J37">
            <v>51.115342550491889</v>
          </cell>
          <cell r="K37">
            <v>61.319726292338672</v>
          </cell>
          <cell r="L37">
            <v>78.467332741446185</v>
          </cell>
          <cell r="M37">
            <v>114.92306097681492</v>
          </cell>
          <cell r="N37">
            <v>130.95208923421751</v>
          </cell>
          <cell r="O37">
            <v>134.81014997243219</v>
          </cell>
          <cell r="P37">
            <v>142.90370069700953</v>
          </cell>
        </row>
        <row r="38">
          <cell r="A38">
            <v>1037</v>
          </cell>
          <cell r="B38" t="str">
            <v>BROZOLO</v>
          </cell>
          <cell r="C38">
            <v>88.078877855402297</v>
          </cell>
          <cell r="D38">
            <v>87.10637733263323</v>
          </cell>
          <cell r="E38">
            <v>75.241870954850725</v>
          </cell>
          <cell r="F38">
            <v>65.759980668707598</v>
          </cell>
          <cell r="G38">
            <v>64.239828571605202</v>
          </cell>
          <cell r="H38">
            <v>60.77813943670116</v>
          </cell>
          <cell r="I38">
            <v>57.707654160739857</v>
          </cell>
          <cell r="J38">
            <v>61.901985427475047</v>
          </cell>
          <cell r="K38">
            <v>71.581804833533383</v>
          </cell>
          <cell r="L38">
            <v>88.383680985193593</v>
          </cell>
          <cell r="M38">
            <v>133.66694145360773</v>
          </cell>
          <cell r="N38">
            <v>153.55828288706385</v>
          </cell>
          <cell r="O38">
            <v>158.52144496763088</v>
          </cell>
          <cell r="P38">
            <v>171.63873666879519</v>
          </cell>
        </row>
        <row r="39">
          <cell r="A39">
            <v>1038</v>
          </cell>
          <cell r="B39" t="str">
            <v>BRUINO</v>
          </cell>
          <cell r="C39">
            <v>1348.0163573825478</v>
          </cell>
          <cell r="D39">
            <v>1333.1325777048828</v>
          </cell>
          <cell r="E39">
            <v>1151.5504656373705</v>
          </cell>
          <cell r="F39">
            <v>971.63956927383867</v>
          </cell>
          <cell r="G39">
            <v>980.97392909894165</v>
          </cell>
          <cell r="H39">
            <v>948.0987648872084</v>
          </cell>
          <cell r="I39">
            <v>899.70659997810196</v>
          </cell>
          <cell r="J39">
            <v>941.87866939447497</v>
          </cell>
          <cell r="K39">
            <v>1109.9913771802426</v>
          </cell>
          <cell r="L39">
            <v>1399.1819457272509</v>
          </cell>
          <cell r="M39">
            <v>2019.110586010991</v>
          </cell>
          <cell r="N39">
            <v>2350.8581907453017</v>
          </cell>
          <cell r="O39">
            <v>2355.3230837488818</v>
          </cell>
          <cell r="P39">
            <v>2519.8941911484967</v>
          </cell>
        </row>
        <row r="40">
          <cell r="A40">
            <v>1039</v>
          </cell>
          <cell r="B40" t="str">
            <v>BRUSASCO</v>
          </cell>
          <cell r="C40">
            <v>230.01665560221289</v>
          </cell>
          <cell r="D40">
            <v>227.47698521510856</v>
          </cell>
          <cell r="E40">
            <v>196.49300649243605</v>
          </cell>
          <cell r="F40">
            <v>162.80556895286895</v>
          </cell>
          <cell r="G40">
            <v>160.42069687545077</v>
          </cell>
          <cell r="H40">
            <v>152.57434873175978</v>
          </cell>
          <cell r="I40">
            <v>141.57295571642726</v>
          </cell>
          <cell r="J40">
            <v>147.64978382318461</v>
          </cell>
          <cell r="K40">
            <v>175.93882509104546</v>
          </cell>
          <cell r="L40">
            <v>219.08010758849943</v>
          </cell>
          <cell r="M40">
            <v>327.88032708780764</v>
          </cell>
          <cell r="N40">
            <v>381.67468382741686</v>
          </cell>
          <cell r="O40">
            <v>386.56396086140819</v>
          </cell>
          <cell r="P40">
            <v>411.09102077535402</v>
          </cell>
        </row>
        <row r="41">
          <cell r="A41">
            <v>1040</v>
          </cell>
          <cell r="B41" t="str">
            <v>BRUZOLO</v>
          </cell>
          <cell r="C41">
            <v>238.32127455993384</v>
          </cell>
          <cell r="D41">
            <v>235.68991083528451</v>
          </cell>
          <cell r="E41">
            <v>203.5872733945628</v>
          </cell>
          <cell r="F41">
            <v>170.50347557425582</v>
          </cell>
          <cell r="G41">
            <v>176.96220286162202</v>
          </cell>
          <cell r="H41">
            <v>171.26904686051165</v>
          </cell>
          <cell r="I41">
            <v>159.7826251989398</v>
          </cell>
          <cell r="J41">
            <v>176.96936007859665</v>
          </cell>
          <cell r="K41">
            <v>207.87763102907485</v>
          </cell>
          <cell r="L41">
            <v>259.96559512074469</v>
          </cell>
          <cell r="M41">
            <v>378.52179469651281</v>
          </cell>
          <cell r="N41">
            <v>437.92595952370124</v>
          </cell>
          <cell r="O41">
            <v>452.91464664486756</v>
          </cell>
          <cell r="P41">
            <v>492.22720126907939</v>
          </cell>
        </row>
        <row r="42">
          <cell r="A42">
            <v>1041</v>
          </cell>
          <cell r="B42" t="str">
            <v>BURIASCO</v>
          </cell>
          <cell r="C42">
            <v>252.85530171662006</v>
          </cell>
          <cell r="D42">
            <v>250.06346422854446</v>
          </cell>
          <cell r="E42">
            <v>216.00304687402257</v>
          </cell>
          <cell r="F42">
            <v>178.94554935910728</v>
          </cell>
          <cell r="G42">
            <v>171.69734203278588</v>
          </cell>
          <cell r="H42">
            <v>167.59121498474266</v>
          </cell>
          <cell r="I42">
            <v>157.88769939204823</v>
          </cell>
          <cell r="J42">
            <v>168.79296066466515</v>
          </cell>
          <cell r="K42">
            <v>200.19086485208175</v>
          </cell>
          <cell r="L42">
            <v>253.86330808884313</v>
          </cell>
          <cell r="M42">
            <v>370.41006995591749</v>
          </cell>
          <cell r="N42">
            <v>438.56794574251211</v>
          </cell>
          <cell r="O42">
            <v>451.80046381040501</v>
          </cell>
          <cell r="P42">
            <v>480.1653902371321</v>
          </cell>
        </row>
        <row r="43">
          <cell r="A43">
            <v>1042</v>
          </cell>
          <cell r="B43" t="str">
            <v>BUROLO</v>
          </cell>
          <cell r="C43">
            <v>594.03945856522591</v>
          </cell>
          <cell r="D43">
            <v>587.48052300579991</v>
          </cell>
          <cell r="E43">
            <v>507.46150918080372</v>
          </cell>
          <cell r="F43">
            <v>421.59038123586618</v>
          </cell>
          <cell r="G43">
            <v>416.22532353959406</v>
          </cell>
          <cell r="H43">
            <v>398.49990639451613</v>
          </cell>
          <cell r="I43">
            <v>369.88278675048309</v>
          </cell>
          <cell r="J43">
            <v>356.59183911407234</v>
          </cell>
          <cell r="K43">
            <v>433.10630779518942</v>
          </cell>
          <cell r="L43">
            <v>541.26828288613433</v>
          </cell>
          <cell r="M43">
            <v>765.99238833996492</v>
          </cell>
          <cell r="N43">
            <v>894.75728759605374</v>
          </cell>
          <cell r="O43">
            <v>920.56235620669952</v>
          </cell>
          <cell r="P43">
            <v>951.78288692160811</v>
          </cell>
        </row>
        <row r="44">
          <cell r="A44">
            <v>1043</v>
          </cell>
          <cell r="B44" t="str">
            <v>BUSANO</v>
          </cell>
          <cell r="C44">
            <v>369.14426333467486</v>
          </cell>
          <cell r="D44">
            <v>365.06845086054767</v>
          </cell>
          <cell r="E44">
            <v>315.34353867619643</v>
          </cell>
          <cell r="F44">
            <v>271.1080230077722</v>
          </cell>
          <cell r="G44">
            <v>265.69480361510284</v>
          </cell>
          <cell r="H44">
            <v>264.62082308076981</v>
          </cell>
          <cell r="I44">
            <v>249.51105495091349</v>
          </cell>
          <cell r="J44">
            <v>263.30054845194252</v>
          </cell>
          <cell r="K44">
            <v>322.33893764157892</v>
          </cell>
          <cell r="L44">
            <v>397.75066952015402</v>
          </cell>
          <cell r="M44">
            <v>585.64452254484843</v>
          </cell>
          <cell r="N44">
            <v>682.07623955156294</v>
          </cell>
          <cell r="O44">
            <v>689.30773688155409</v>
          </cell>
          <cell r="P44">
            <v>732.63301009031511</v>
          </cell>
        </row>
        <row r="45">
          <cell r="A45">
            <v>1044</v>
          </cell>
          <cell r="B45" t="str">
            <v>BUSSOLENO</v>
          </cell>
          <cell r="C45">
            <v>797.91822118056018</v>
          </cell>
          <cell r="D45">
            <v>789.10821013002237</v>
          </cell>
          <cell r="E45">
            <v>681.62607531346293</v>
          </cell>
          <cell r="F45">
            <v>570.07932988357959</v>
          </cell>
          <cell r="G45">
            <v>557.68762150369059</v>
          </cell>
          <cell r="H45">
            <v>546.56926892720321</v>
          </cell>
          <cell r="I45">
            <v>520.41876673096795</v>
          </cell>
          <cell r="J45">
            <v>557.49163891452531</v>
          </cell>
          <cell r="K45">
            <v>654.40947389423013</v>
          </cell>
          <cell r="L45">
            <v>828.60263771290124</v>
          </cell>
          <cell r="M45">
            <v>1223.4850663700233</v>
          </cell>
          <cell r="N45">
            <v>1419.3221495258385</v>
          </cell>
          <cell r="O45">
            <v>1436.9550962008668</v>
          </cell>
          <cell r="P45">
            <v>1534.4814434132709</v>
          </cell>
        </row>
        <row r="46">
          <cell r="A46">
            <v>1045</v>
          </cell>
          <cell r="B46" t="str">
            <v>BUTTIGLIERA ALTA</v>
          </cell>
          <cell r="C46">
            <v>1301.7249969463639</v>
          </cell>
          <cell r="D46">
            <v>1287.3523315485354</v>
          </cell>
          <cell r="E46">
            <v>1112.0058136950297</v>
          </cell>
          <cell r="F46">
            <v>931.26487571305154</v>
          </cell>
          <cell r="G46">
            <v>900.78366451060037</v>
          </cell>
          <cell r="H46">
            <v>854.03507978847131</v>
          </cell>
          <cell r="I46">
            <v>786.837227593026</v>
          </cell>
          <cell r="J46">
            <v>800.01109026770871</v>
          </cell>
          <cell r="K46">
            <v>942.00898519039538</v>
          </cell>
          <cell r="L46">
            <v>1181.4355016398429</v>
          </cell>
          <cell r="M46">
            <v>1707.0490913620827</v>
          </cell>
          <cell r="N46">
            <v>1966.6554097957533</v>
          </cell>
          <cell r="O46">
            <v>2014.5599144935084</v>
          </cell>
          <cell r="P46">
            <v>2135.6234007386593</v>
          </cell>
        </row>
        <row r="47">
          <cell r="A47">
            <v>1046</v>
          </cell>
          <cell r="B47" t="str">
            <v>CAFASSE</v>
          </cell>
          <cell r="C47">
            <v>693.0999717666657</v>
          </cell>
          <cell r="D47">
            <v>685.44728475150112</v>
          </cell>
          <cell r="E47">
            <v>592.0845031664935</v>
          </cell>
          <cell r="F47">
            <v>494.60075400499687</v>
          </cell>
          <cell r="G47">
            <v>489.49037509804901</v>
          </cell>
          <cell r="H47">
            <v>473.37379787129908</v>
          </cell>
          <cell r="I47">
            <v>447.49354445784581</v>
          </cell>
          <cell r="J47">
            <v>467.32499834809335</v>
          </cell>
          <cell r="K47">
            <v>536.36836048436362</v>
          </cell>
          <cell r="L47">
            <v>680.18653324449997</v>
          </cell>
          <cell r="M47">
            <v>1001.7977139280838</v>
          </cell>
          <cell r="N47">
            <v>1173.1949950092378</v>
          </cell>
          <cell r="O47">
            <v>1175.0507325477799</v>
          </cell>
          <cell r="P47">
            <v>1252.8946082147793</v>
          </cell>
        </row>
        <row r="48">
          <cell r="A48">
            <v>1047</v>
          </cell>
          <cell r="B48" t="str">
            <v>CALUSO</v>
          </cell>
          <cell r="C48">
            <v>1235.1331017616401</v>
          </cell>
          <cell r="D48">
            <v>1221.4956938336632</v>
          </cell>
          <cell r="E48">
            <v>1055.1193171123464</v>
          </cell>
          <cell r="F48">
            <v>885.34851003435676</v>
          </cell>
          <cell r="G48">
            <v>872.95471219238721</v>
          </cell>
          <cell r="H48">
            <v>844.57073658161198</v>
          </cell>
          <cell r="I48">
            <v>783.70326964942251</v>
          </cell>
          <cell r="J48">
            <v>820.24141175882983</v>
          </cell>
          <cell r="K48">
            <v>974.66934008014289</v>
          </cell>
          <cell r="L48">
            <v>1243.1616520864129</v>
          </cell>
          <cell r="M48">
            <v>1838.5659521155819</v>
          </cell>
          <cell r="N48">
            <v>2164.7180840659971</v>
          </cell>
          <cell r="O48">
            <v>2197.709165984058</v>
          </cell>
          <cell r="P48">
            <v>2357.4346577356305</v>
          </cell>
        </row>
        <row r="49">
          <cell r="A49">
            <v>1048</v>
          </cell>
          <cell r="B49" t="str">
            <v>CAMBIANO</v>
          </cell>
          <cell r="C49">
            <v>1250.724925411273</v>
          </cell>
          <cell r="D49">
            <v>1236.915364328994</v>
          </cell>
          <cell r="E49">
            <v>1068.4387191251924</v>
          </cell>
          <cell r="F49">
            <v>902.9659006738334</v>
          </cell>
          <cell r="G49">
            <v>909.70380657172007</v>
          </cell>
          <cell r="H49">
            <v>867.05695497936836</v>
          </cell>
          <cell r="I49">
            <v>835.80206045029956</v>
          </cell>
          <cell r="J49">
            <v>866.89732042513538</v>
          </cell>
          <cell r="K49">
            <v>1025.0313771911644</v>
          </cell>
          <cell r="L49">
            <v>1291.5117863103374</v>
          </cell>
          <cell r="M49">
            <v>1883.2361599679955</v>
          </cell>
          <cell r="N49">
            <v>2137.6379843853515</v>
          </cell>
          <cell r="O49">
            <v>2101.9007280520746</v>
          </cell>
          <cell r="P49">
            <v>2264.5985992599421</v>
          </cell>
        </row>
        <row r="50">
          <cell r="A50">
            <v>1049</v>
          </cell>
          <cell r="B50" t="str">
            <v>CAMPIGLIONE FENILE</v>
          </cell>
          <cell r="C50">
            <v>343.79821507846412</v>
          </cell>
          <cell r="D50">
            <v>340.00225454817934</v>
          </cell>
          <cell r="E50">
            <v>293.69153607870584</v>
          </cell>
          <cell r="F50">
            <v>245.82848294612995</v>
          </cell>
          <cell r="G50">
            <v>242.60968021513648</v>
          </cell>
          <cell r="H50">
            <v>234.79395181199018</v>
          </cell>
          <cell r="I50">
            <v>223.34453407624866</v>
          </cell>
          <cell r="J50">
            <v>231.80012601730598</v>
          </cell>
          <cell r="K50">
            <v>270.59188798974361</v>
          </cell>
          <cell r="L50">
            <v>336.22713459200378</v>
          </cell>
          <cell r="M50">
            <v>493.27212179162086</v>
          </cell>
          <cell r="N50">
            <v>571.71829037018995</v>
          </cell>
          <cell r="O50">
            <v>589.89523416094494</v>
          </cell>
          <cell r="P50">
            <v>635.99723525071613</v>
          </cell>
        </row>
        <row r="51">
          <cell r="A51">
            <v>1050</v>
          </cell>
          <cell r="B51" t="str">
            <v>CANDIA CANAVESE</v>
          </cell>
          <cell r="C51">
            <v>268.20915316353205</v>
          </cell>
          <cell r="D51">
            <v>265.24779003069114</v>
          </cell>
          <cell r="E51">
            <v>229.11915981003273</v>
          </cell>
          <cell r="F51">
            <v>193.35946316197956</v>
          </cell>
          <cell r="G51">
            <v>187.09770484368545</v>
          </cell>
          <cell r="H51">
            <v>176.89674099006191</v>
          </cell>
          <cell r="I51">
            <v>166.14305997222291</v>
          </cell>
          <cell r="J51">
            <v>173.75380835383149</v>
          </cell>
          <cell r="K51">
            <v>208.28611554229107</v>
          </cell>
          <cell r="L51">
            <v>267.01691041133654</v>
          </cell>
          <cell r="M51">
            <v>394.04558302222142</v>
          </cell>
          <cell r="N51">
            <v>462.91619292423894</v>
          </cell>
          <cell r="O51">
            <v>460.27252214871783</v>
          </cell>
          <cell r="P51">
            <v>494.97300524687836</v>
          </cell>
        </row>
        <row r="52">
          <cell r="A52">
            <v>1051</v>
          </cell>
          <cell r="B52" t="str">
            <v>CANDIOLO</v>
          </cell>
          <cell r="C52">
            <v>842.83892167850945</v>
          </cell>
          <cell r="D52">
            <v>833.53293014115025</v>
          </cell>
          <cell r="E52">
            <v>719.99983338536924</v>
          </cell>
          <cell r="F52">
            <v>597.31448638898416</v>
          </cell>
          <cell r="G52">
            <v>603.59107894810404</v>
          </cell>
          <cell r="H52">
            <v>578.63028015493978</v>
          </cell>
          <cell r="I52">
            <v>549.85136164849894</v>
          </cell>
          <cell r="J52">
            <v>580.64909375577281</v>
          </cell>
          <cell r="K52">
            <v>682.89248537829485</v>
          </cell>
          <cell r="L52">
            <v>859.08570412338383</v>
          </cell>
          <cell r="M52">
            <v>1257.8142672041965</v>
          </cell>
          <cell r="N52">
            <v>1442.014904330998</v>
          </cell>
          <cell r="O52">
            <v>1480.3840197860131</v>
          </cell>
          <cell r="P52">
            <v>1563.9363563416746</v>
          </cell>
        </row>
        <row r="53">
          <cell r="A53">
            <v>1052</v>
          </cell>
          <cell r="B53" t="str">
            <v>CANISCHIO</v>
          </cell>
          <cell r="C53">
            <v>57.354560685167101</v>
          </cell>
          <cell r="D53">
            <v>56.721294894234973</v>
          </cell>
          <cell r="E53">
            <v>48.995452244863152</v>
          </cell>
          <cell r="F53">
            <v>41.160223585903175</v>
          </cell>
          <cell r="G53">
            <v>42.375303590444183</v>
          </cell>
          <cell r="H53">
            <v>40.546220503312504</v>
          </cell>
          <cell r="I53">
            <v>37.976882127147427</v>
          </cell>
          <cell r="J53">
            <v>44.315877610815711</v>
          </cell>
          <cell r="K53">
            <v>51.540124299673231</v>
          </cell>
          <cell r="L53">
            <v>65.265310443524285</v>
          </cell>
          <cell r="M53">
            <v>96.720553107502155</v>
          </cell>
          <cell r="N53">
            <v>112.76600292802627</v>
          </cell>
          <cell r="O53">
            <v>113.632086492597</v>
          </cell>
          <cell r="P53">
            <v>115.11261250537531</v>
          </cell>
        </row>
        <row r="54">
          <cell r="A54">
            <v>1053</v>
          </cell>
          <cell r="B54" t="str">
            <v>CANTALUPA</v>
          </cell>
          <cell r="C54">
            <v>549.2496093010285</v>
          </cell>
          <cell r="D54">
            <v>543.18520946781473</v>
          </cell>
          <cell r="E54">
            <v>469.19953150260767</v>
          </cell>
          <cell r="F54">
            <v>396.66083717744908</v>
          </cell>
          <cell r="G54">
            <v>386.12483026834246</v>
          </cell>
          <cell r="H54">
            <v>382.13513777100792</v>
          </cell>
          <cell r="I54">
            <v>362.62000310571506</v>
          </cell>
          <cell r="J54">
            <v>381.216636909942</v>
          </cell>
          <cell r="K54">
            <v>461.58366539074632</v>
          </cell>
          <cell r="L54">
            <v>573.81405490187512</v>
          </cell>
          <cell r="M54">
            <v>856.93157554758989</v>
          </cell>
          <cell r="N54">
            <v>995.28840540566375</v>
          </cell>
          <cell r="O54">
            <v>1016.8649604330686</v>
          </cell>
          <cell r="P54">
            <v>1086.068137685586</v>
          </cell>
        </row>
        <row r="55">
          <cell r="A55">
            <v>1054</v>
          </cell>
          <cell r="B55" t="str">
            <v>CANTOIRA</v>
          </cell>
          <cell r="C55">
            <v>121.08721357268729</v>
          </cell>
          <cell r="D55">
            <v>119.75025990834328</v>
          </cell>
          <cell r="E55">
            <v>103.43942520334659</v>
          </cell>
          <cell r="F55">
            <v>85.158140231657711</v>
          </cell>
          <cell r="G55">
            <v>82.445240395525488</v>
          </cell>
          <cell r="H55">
            <v>80.085556937918483</v>
          </cell>
          <cell r="I55">
            <v>74.116259259375312</v>
          </cell>
          <cell r="J55">
            <v>79.986078312691745</v>
          </cell>
          <cell r="K55">
            <v>94.427151249037394</v>
          </cell>
          <cell r="L55">
            <v>119.21010058257342</v>
          </cell>
          <cell r="M55">
            <v>177.32454067933782</v>
          </cell>
          <cell r="N55">
            <v>202.16709471958728</v>
          </cell>
          <cell r="O55">
            <v>205.28662659923512</v>
          </cell>
          <cell r="P55">
            <v>230.06529982002181</v>
          </cell>
        </row>
        <row r="56">
          <cell r="A56">
            <v>1055</v>
          </cell>
          <cell r="B56" t="str">
            <v>CAPRIE</v>
          </cell>
          <cell r="C56">
            <v>335.40013237039881</v>
          </cell>
          <cell r="D56">
            <v>331.69689713388152</v>
          </cell>
          <cell r="E56">
            <v>286.51742724837118</v>
          </cell>
          <cell r="F56">
            <v>241.20661856244453</v>
          </cell>
          <cell r="G56">
            <v>231.93365192055441</v>
          </cell>
          <cell r="H56">
            <v>234.14903116085731</v>
          </cell>
          <cell r="I56">
            <v>220.84930275025707</v>
          </cell>
          <cell r="J56">
            <v>230.93967153711299</v>
          </cell>
          <cell r="K56">
            <v>276.21323606645723</v>
          </cell>
          <cell r="L56">
            <v>352.2204610400982</v>
          </cell>
          <cell r="M56">
            <v>523.87611648374946</v>
          </cell>
          <cell r="N56">
            <v>605.58378778267229</v>
          </cell>
          <cell r="O56">
            <v>618.31656953358925</v>
          </cell>
          <cell r="P56">
            <v>657.2787637746311</v>
          </cell>
        </row>
        <row r="57">
          <cell r="A57">
            <v>1056</v>
          </cell>
          <cell r="B57" t="str">
            <v>CARAVINO</v>
          </cell>
          <cell r="C57">
            <v>226.00681999684275</v>
          </cell>
          <cell r="D57">
            <v>223.51142318948183</v>
          </cell>
          <cell r="E57">
            <v>193.06758213967879</v>
          </cell>
          <cell r="F57">
            <v>157.25371330199039</v>
          </cell>
          <cell r="G57">
            <v>155.61507587062013</v>
          </cell>
          <cell r="H57">
            <v>148.86429608722457</v>
          </cell>
          <cell r="I57">
            <v>141.1656386322</v>
          </cell>
          <cell r="J57">
            <v>144.7735715592124</v>
          </cell>
          <cell r="K57">
            <v>173.20318211249898</v>
          </cell>
          <cell r="L57">
            <v>220.13187059995877</v>
          </cell>
          <cell r="M57">
            <v>322.95805558135373</v>
          </cell>
          <cell r="N57">
            <v>367.68277814812245</v>
          </cell>
          <cell r="O57">
            <v>367.36303026816893</v>
          </cell>
          <cell r="P57">
            <v>396.99028820528065</v>
          </cell>
        </row>
        <row r="58">
          <cell r="A58">
            <v>1057</v>
          </cell>
          <cell r="B58" t="str">
            <v>CAREMA</v>
          </cell>
          <cell r="C58">
            <v>179.32476859689481</v>
          </cell>
          <cell r="D58">
            <v>177.34479978425597</v>
          </cell>
          <cell r="E58">
            <v>153.18918027006237</v>
          </cell>
          <cell r="F58">
            <v>133.88156210705142</v>
          </cell>
          <cell r="G58">
            <v>131.39147209154859</v>
          </cell>
          <cell r="H58">
            <v>125.31677194294487</v>
          </cell>
          <cell r="I58">
            <v>116.69491467101773</v>
          </cell>
          <cell r="J58">
            <v>122.80320848363624</v>
          </cell>
          <cell r="K58">
            <v>149.1980980168116</v>
          </cell>
          <cell r="L58">
            <v>191.03190576740388</v>
          </cell>
          <cell r="M58">
            <v>291.85623898996914</v>
          </cell>
          <cell r="N58">
            <v>339.35534328449512</v>
          </cell>
          <cell r="O58">
            <v>362.2099659447091</v>
          </cell>
          <cell r="P58">
            <v>377.94290478748962</v>
          </cell>
        </row>
        <row r="59">
          <cell r="A59">
            <v>1058</v>
          </cell>
          <cell r="B59" t="str">
            <v>CARIGNANO</v>
          </cell>
          <cell r="C59">
            <v>1595.8615669920446</v>
          </cell>
          <cell r="D59">
            <v>1578.2412674837483</v>
          </cell>
          <cell r="E59">
            <v>1363.2736134825368</v>
          </cell>
          <cell r="F59">
            <v>1125.6404871584268</v>
          </cell>
          <cell r="G59">
            <v>1114.6860502108291</v>
          </cell>
          <cell r="H59">
            <v>1062.5059431566247</v>
          </cell>
          <cell r="I59">
            <v>999.24042684914468</v>
          </cell>
          <cell r="J59">
            <v>1028.9546462195156</v>
          </cell>
          <cell r="K59">
            <v>1209.4933627472994</v>
          </cell>
          <cell r="L59">
            <v>1541.3634878934549</v>
          </cell>
          <cell r="M59">
            <v>2271.170897661947</v>
          </cell>
          <cell r="N59">
            <v>2628.3091860063437</v>
          </cell>
          <cell r="O59">
            <v>2649.8271746500955</v>
          </cell>
          <cell r="P59">
            <v>2792.2339457262929</v>
          </cell>
        </row>
        <row r="60">
          <cell r="A60">
            <v>1059</v>
          </cell>
          <cell r="B60" t="str">
            <v>CARMAGNOLA</v>
          </cell>
          <cell r="C60">
            <v>4659.7495697621825</v>
          </cell>
          <cell r="D60">
            <v>4608.3001303176188</v>
          </cell>
          <cell r="E60">
            <v>3980.6169690939455</v>
          </cell>
          <cell r="F60">
            <v>3338.7160235336569</v>
          </cell>
          <cell r="G60">
            <v>3343.3600197491792</v>
          </cell>
          <cell r="H60">
            <v>3227.6239909494916</v>
          </cell>
          <cell r="I60">
            <v>3118.4205429812528</v>
          </cell>
          <cell r="J60">
            <v>3291.0797653855502</v>
          </cell>
          <cell r="K60">
            <v>3960.3213651807409</v>
          </cell>
          <cell r="L60">
            <v>5005.8212741606339</v>
          </cell>
          <cell r="M60">
            <v>7405.1338826496767</v>
          </cell>
          <cell r="N60">
            <v>8672.1163484608678</v>
          </cell>
          <cell r="O60">
            <v>8864.7000964901217</v>
          </cell>
          <cell r="P60">
            <v>9429.3345850802416</v>
          </cell>
        </row>
        <row r="61">
          <cell r="A61">
            <v>1060</v>
          </cell>
          <cell r="B61" t="str">
            <v>CASALBORGONE</v>
          </cell>
          <cell r="C61">
            <v>381.01642082728728</v>
          </cell>
          <cell r="D61">
            <v>376.80952494645595</v>
          </cell>
          <cell r="E61">
            <v>325.48539520031454</v>
          </cell>
          <cell r="F61">
            <v>274.86803649622345</v>
          </cell>
          <cell r="G61">
            <v>275.08358693225443</v>
          </cell>
          <cell r="H61">
            <v>269.6999387528698</v>
          </cell>
          <cell r="I61">
            <v>253.01735337996865</v>
          </cell>
          <cell r="J61">
            <v>270.58854629692769</v>
          </cell>
          <cell r="K61">
            <v>322.99905591560963</v>
          </cell>
          <cell r="L61">
            <v>408.63122974692675</v>
          </cell>
          <cell r="M61">
            <v>606.2037430724547</v>
          </cell>
          <cell r="N61">
            <v>704.22074537319429</v>
          </cell>
          <cell r="O61">
            <v>712.70612661015559</v>
          </cell>
          <cell r="P61">
            <v>754.94768735896139</v>
          </cell>
        </row>
        <row r="62">
          <cell r="A62">
            <v>1061</v>
          </cell>
          <cell r="B62" t="str">
            <v>CASCINETTE D'IVREA</v>
          </cell>
          <cell r="C62">
            <v>329.20868080085467</v>
          </cell>
          <cell r="D62">
            <v>325.57380690175097</v>
          </cell>
          <cell r="E62">
            <v>281.22834533268605</v>
          </cell>
          <cell r="F62">
            <v>234.00966686922237</v>
          </cell>
          <cell r="G62">
            <v>227.61780784609562</v>
          </cell>
          <cell r="H62">
            <v>215.49016980623807</v>
          </cell>
          <cell r="I62">
            <v>203.74764999429516</v>
          </cell>
          <cell r="J62">
            <v>210.95696879191556</v>
          </cell>
          <cell r="K62">
            <v>244.89834960776324</v>
          </cell>
          <cell r="L62">
            <v>304.83174673005527</v>
          </cell>
          <cell r="M62">
            <v>454.76072420545705</v>
          </cell>
          <cell r="N62">
            <v>523.56584924744584</v>
          </cell>
          <cell r="O62">
            <v>528.83345725549123</v>
          </cell>
          <cell r="P62">
            <v>562.12231477294881</v>
          </cell>
        </row>
        <row r="63">
          <cell r="A63">
            <v>1062</v>
          </cell>
          <cell r="B63" t="str">
            <v>CASELETTE</v>
          </cell>
          <cell r="C63">
            <v>539.83023394510894</v>
          </cell>
          <cell r="D63">
            <v>533.86983574861938</v>
          </cell>
          <cell r="E63">
            <v>461.15297775144711</v>
          </cell>
          <cell r="F63">
            <v>381.39754717203084</v>
          </cell>
          <cell r="G63">
            <v>369.28799514035347</v>
          </cell>
          <cell r="H63">
            <v>355.74251024175572</v>
          </cell>
          <cell r="I63">
            <v>331.71001289962533</v>
          </cell>
          <cell r="J63">
            <v>354.73207955935237</v>
          </cell>
          <cell r="K63">
            <v>414.67804809919625</v>
          </cell>
          <cell r="L63">
            <v>523.56866926807027</v>
          </cell>
          <cell r="M63">
            <v>768.42117789782685</v>
          </cell>
          <cell r="N63">
            <v>895.25091745887516</v>
          </cell>
          <cell r="O63">
            <v>921.69748125454737</v>
          </cell>
          <cell r="P63">
            <v>987.87613322978518</v>
          </cell>
        </row>
        <row r="64">
          <cell r="A64">
            <v>1063</v>
          </cell>
          <cell r="B64" t="str">
            <v>CASELLE TORINESE</v>
          </cell>
          <cell r="C64">
            <v>3007.0111525150737</v>
          </cell>
          <cell r="D64">
            <v>2973.8100038515527</v>
          </cell>
          <cell r="E64">
            <v>2568.7559901565996</v>
          </cell>
          <cell r="F64">
            <v>2160.4067483491835</v>
          </cell>
          <cell r="G64">
            <v>2134.8051181917658</v>
          </cell>
          <cell r="H64">
            <v>1994.2844900437235</v>
          </cell>
          <cell r="I64">
            <v>1877.9838978133412</v>
          </cell>
          <cell r="J64">
            <v>1957.7135227020533</v>
          </cell>
          <cell r="K64">
            <v>2330.5164010264134</v>
          </cell>
          <cell r="L64">
            <v>2967.6497187735918</v>
          </cell>
          <cell r="M64">
            <v>4421.8979963885622</v>
          </cell>
          <cell r="N64">
            <v>5122.8203819778146</v>
          </cell>
          <cell r="O64">
            <v>5234.7361375190721</v>
          </cell>
          <cell r="P64">
            <v>5643.0761559942184</v>
          </cell>
        </row>
        <row r="65">
          <cell r="A65">
            <v>1064</v>
          </cell>
          <cell r="B65" t="str">
            <v>CASTAGNETO PO</v>
          </cell>
          <cell r="C65">
            <v>353.76597547449217</v>
          </cell>
          <cell r="D65">
            <v>349.85995845357081</v>
          </cell>
          <cell r="E65">
            <v>302.20655079833102</v>
          </cell>
          <cell r="F65">
            <v>250.082742061076</v>
          </cell>
          <cell r="G65">
            <v>246.88374079045116</v>
          </cell>
          <cell r="H65">
            <v>242.35989520531797</v>
          </cell>
          <cell r="I65">
            <v>237.52147255010178</v>
          </cell>
          <cell r="J65">
            <v>251.32211601408906</v>
          </cell>
          <cell r="K65">
            <v>316.91540474702992</v>
          </cell>
          <cell r="L65">
            <v>409.33612207227219</v>
          </cell>
          <cell r="M65">
            <v>607.69266369454556</v>
          </cell>
          <cell r="N65">
            <v>714.68876159277647</v>
          </cell>
          <cell r="O65">
            <v>713.59444985372227</v>
          </cell>
          <cell r="P65">
            <v>771.56841969461175</v>
          </cell>
        </row>
        <row r="66">
          <cell r="A66">
            <v>1065</v>
          </cell>
          <cell r="B66" t="str">
            <v>CASTAGNOLE PIEMONTE</v>
          </cell>
          <cell r="C66">
            <v>300.8945208296235</v>
          </cell>
          <cell r="D66">
            <v>297.5722705247826</v>
          </cell>
          <cell r="E66">
            <v>257.04081680572369</v>
          </cell>
          <cell r="F66">
            <v>215.88688529677549</v>
          </cell>
          <cell r="G66">
            <v>215.78588627259131</v>
          </cell>
          <cell r="H66">
            <v>213.1559367886336</v>
          </cell>
          <cell r="I66">
            <v>200.15655652872348</v>
          </cell>
          <cell r="J66">
            <v>218.46091775427436</v>
          </cell>
          <cell r="K66">
            <v>262.36462547840983</v>
          </cell>
          <cell r="L66">
            <v>339.12011940953101</v>
          </cell>
          <cell r="M66">
            <v>508.7207598423862</v>
          </cell>
          <cell r="N66">
            <v>598.86082557182942</v>
          </cell>
          <cell r="O66">
            <v>617.47868213530649</v>
          </cell>
          <cell r="P66">
            <v>665.06017609671642</v>
          </cell>
        </row>
        <row r="67">
          <cell r="A67">
            <v>1066</v>
          </cell>
          <cell r="B67" t="str">
            <v>CASTELLAMONTE</v>
          </cell>
          <cell r="C67">
            <v>2005.0922254410807</v>
          </cell>
          <cell r="D67">
            <v>1982.953509724892</v>
          </cell>
          <cell r="E67">
            <v>1712.861177987395</v>
          </cell>
          <cell r="F67">
            <v>1432.7162511107904</v>
          </cell>
          <cell r="G67">
            <v>1411.2178014453684</v>
          </cell>
          <cell r="H67">
            <v>1361.8969452383863</v>
          </cell>
          <cell r="I67">
            <v>1290.2821218735396</v>
          </cell>
          <cell r="J67">
            <v>1398.2180381880296</v>
          </cell>
          <cell r="K67">
            <v>1667.3820911833793</v>
          </cell>
          <cell r="L67">
            <v>2123.2382374783961</v>
          </cell>
          <cell r="M67">
            <v>3160.0337350856639</v>
          </cell>
          <cell r="N67">
            <v>3699.9961933136988</v>
          </cell>
          <cell r="O67">
            <v>3750.3058600033951</v>
          </cell>
          <cell r="P67">
            <v>4037.0396940227793</v>
          </cell>
        </row>
        <row r="68">
          <cell r="A68">
            <v>1067</v>
          </cell>
          <cell r="B68" t="str">
            <v>CASTELNUOVO NIGRA</v>
          </cell>
          <cell r="C68">
            <v>77.206116682082651</v>
          </cell>
          <cell r="D68">
            <v>76.353664985802439</v>
          </cell>
          <cell r="E68">
            <v>65.953754291183998</v>
          </cell>
          <cell r="F68">
            <v>56.152006936828556</v>
          </cell>
          <cell r="G68">
            <v>53.83722970606857</v>
          </cell>
          <cell r="H68">
            <v>54.9946796827887</v>
          </cell>
          <cell r="I68">
            <v>52.233745283392679</v>
          </cell>
          <cell r="J68">
            <v>55.019577626129049</v>
          </cell>
          <cell r="K68">
            <v>65.213270465541072</v>
          </cell>
          <cell r="L68">
            <v>85.592075661935752</v>
          </cell>
          <cell r="M68">
            <v>127.05440903010251</v>
          </cell>
          <cell r="N68">
            <v>148.15480308515694</v>
          </cell>
          <cell r="O68">
            <v>152.84481377765687</v>
          </cell>
          <cell r="P68">
            <v>165.66452242133917</v>
          </cell>
        </row>
        <row r="69">
          <cell r="A69">
            <v>1068</v>
          </cell>
          <cell r="B69" t="str">
            <v>CASTIGLIONE TORINESE</v>
          </cell>
          <cell r="C69">
            <v>1259.7728829214605</v>
          </cell>
          <cell r="D69">
            <v>1245.8634211181131</v>
          </cell>
          <cell r="E69">
            <v>1076.1679871172771</v>
          </cell>
          <cell r="F69">
            <v>890.33332664510044</v>
          </cell>
          <cell r="G69">
            <v>878.18579468005419</v>
          </cell>
          <cell r="H69">
            <v>863.11138369302978</v>
          </cell>
          <cell r="I69">
            <v>809.68420482772706</v>
          </cell>
          <cell r="J69">
            <v>848.06462793501339</v>
          </cell>
          <cell r="K69">
            <v>1019.5594980557481</v>
          </cell>
          <cell r="L69">
            <v>1306.8736630568706</v>
          </cell>
          <cell r="M69">
            <v>1957.9671551801541</v>
          </cell>
          <cell r="N69">
            <v>2254.7161425295362</v>
          </cell>
          <cell r="O69">
            <v>2280.8789477812093</v>
          </cell>
          <cell r="P69">
            <v>2417.974704150553</v>
          </cell>
        </row>
        <row r="70">
          <cell r="A70">
            <v>1069</v>
          </cell>
          <cell r="B70" t="str">
            <v>CAVAGNOLO</v>
          </cell>
          <cell r="C70">
            <v>443.30917064306078</v>
          </cell>
          <cell r="D70">
            <v>438.41448521227613</v>
          </cell>
          <cell r="E70">
            <v>378.69932295670401</v>
          </cell>
          <cell r="F70">
            <v>312.64317807074445</v>
          </cell>
          <cell r="G70">
            <v>308.06334261954242</v>
          </cell>
          <cell r="H70">
            <v>294.25405477334874</v>
          </cell>
          <cell r="I70">
            <v>272.22462144995825</v>
          </cell>
          <cell r="J70">
            <v>287.17100157321937</v>
          </cell>
          <cell r="K70">
            <v>345.17689968483398</v>
          </cell>
          <cell r="L70">
            <v>422.86398316911539</v>
          </cell>
          <cell r="M70">
            <v>616.44572697586557</v>
          </cell>
          <cell r="N70">
            <v>707.88061392987777</v>
          </cell>
          <cell r="O70">
            <v>716.43463958607117</v>
          </cell>
          <cell r="P70">
            <v>759.50756876868411</v>
          </cell>
        </row>
        <row r="71">
          <cell r="A71">
            <v>1070</v>
          </cell>
          <cell r="B71" t="str">
            <v>CAVOUR</v>
          </cell>
          <cell r="C71">
            <v>1307.5862591398986</v>
          </cell>
          <cell r="D71">
            <v>1293.1488781066523</v>
          </cell>
          <cell r="E71">
            <v>1117.0128295010495</v>
          </cell>
          <cell r="F71">
            <v>935.59462252521587</v>
          </cell>
          <cell r="G71">
            <v>936.51056415919902</v>
          </cell>
          <cell r="H71">
            <v>914.01197801550347</v>
          </cell>
          <cell r="I71">
            <v>847.05938786165711</v>
          </cell>
          <cell r="J71">
            <v>893.90792173296131</v>
          </cell>
          <cell r="K71">
            <v>1045.1337007499901</v>
          </cell>
          <cell r="L71">
            <v>1312.2159773489323</v>
          </cell>
          <cell r="M71">
            <v>1936.7932699784533</v>
          </cell>
          <cell r="N71">
            <v>2252.6671049663814</v>
          </cell>
          <cell r="O71">
            <v>2312.6512756774814</v>
          </cell>
          <cell r="P71">
            <v>2443.6214902326697</v>
          </cell>
        </row>
        <row r="72">
          <cell r="A72">
            <v>1071</v>
          </cell>
          <cell r="B72" t="str">
            <v>CERCENASCO</v>
          </cell>
          <cell r="C72">
            <v>314.29933113945157</v>
          </cell>
          <cell r="D72">
            <v>310.82907503172873</v>
          </cell>
          <cell r="E72">
            <v>268.49195051751036</v>
          </cell>
          <cell r="F72">
            <v>229.70458775174245</v>
          </cell>
          <cell r="G72">
            <v>227.88673493149915</v>
          </cell>
          <cell r="H72">
            <v>223.05328810218504</v>
          </cell>
          <cell r="I72">
            <v>208.70771096276459</v>
          </cell>
          <cell r="J72">
            <v>213.44016817391778</v>
          </cell>
          <cell r="K72">
            <v>252.02141828603087</v>
          </cell>
          <cell r="L72">
            <v>317.44692554041814</v>
          </cell>
          <cell r="M72">
            <v>464.75261865769932</v>
          </cell>
          <cell r="N72">
            <v>540.11727707802197</v>
          </cell>
          <cell r="O72">
            <v>550.85511723710977</v>
          </cell>
          <cell r="P72">
            <v>576.97946773961667</v>
          </cell>
        </row>
        <row r="73">
          <cell r="A73">
            <v>1072</v>
          </cell>
          <cell r="B73" t="str">
            <v>CERES</v>
          </cell>
          <cell r="C73">
            <v>228.488010225956</v>
          </cell>
          <cell r="D73">
            <v>225.96521798788959</v>
          </cell>
          <cell r="E73">
            <v>195.18715268347998</v>
          </cell>
          <cell r="F73">
            <v>163.72118158999905</v>
          </cell>
          <cell r="G73">
            <v>164.49701186039258</v>
          </cell>
          <cell r="H73">
            <v>154.09869421207699</v>
          </cell>
          <cell r="I73">
            <v>142.11052086147842</v>
          </cell>
          <cell r="J73">
            <v>151.00334969859659</v>
          </cell>
          <cell r="K73">
            <v>182.23217389345612</v>
          </cell>
          <cell r="L73">
            <v>224.83103638406479</v>
          </cell>
          <cell r="M73">
            <v>335.67469211465874</v>
          </cell>
          <cell r="N73">
            <v>379.62163221167759</v>
          </cell>
          <cell r="O73">
            <v>378.38011113592518</v>
          </cell>
          <cell r="P73">
            <v>403.31488733515351</v>
          </cell>
        </row>
        <row r="74">
          <cell r="A74">
            <v>1073</v>
          </cell>
          <cell r="B74" t="str">
            <v>CERESOLE REALE</v>
          </cell>
          <cell r="C74">
            <v>15.409292056047176</v>
          </cell>
          <cell r="D74">
            <v>15.239154277900084</v>
          </cell>
          <cell r="E74">
            <v>13.163473384505602</v>
          </cell>
          <cell r="F74">
            <v>11.177601586456202</v>
          </cell>
          <cell r="G74">
            <v>11.35487620805192</v>
          </cell>
          <cell r="H74">
            <v>10.863708587842172</v>
          </cell>
          <cell r="I74">
            <v>10.277764400953824</v>
          </cell>
          <cell r="J74">
            <v>10.551685270262293</v>
          </cell>
          <cell r="K74">
            <v>12.814503155968612</v>
          </cell>
          <cell r="L74">
            <v>16.598687067412023</v>
          </cell>
          <cell r="M74">
            <v>24.424086203543791</v>
          </cell>
          <cell r="N74">
            <v>29.076801147845607</v>
          </cell>
          <cell r="O74">
            <v>28.525247239703017</v>
          </cell>
          <cell r="P74">
            <v>31.09279053945124</v>
          </cell>
        </row>
        <row r="75">
          <cell r="A75">
            <v>1074</v>
          </cell>
          <cell r="B75" t="str">
            <v>CESANA TORINESE</v>
          </cell>
          <cell r="C75">
            <v>447.4569308782215</v>
          </cell>
          <cell r="D75">
            <v>442.51644900798129</v>
          </cell>
          <cell r="E75">
            <v>382.24257019105193</v>
          </cell>
          <cell r="F75">
            <v>331.29861541029209</v>
          </cell>
          <cell r="G75">
            <v>323.41196573804967</v>
          </cell>
          <cell r="H75">
            <v>304.88700688973466</v>
          </cell>
          <cell r="I75">
            <v>282.19246974684438</v>
          </cell>
          <cell r="J75">
            <v>294.8737369382817</v>
          </cell>
          <cell r="K75">
            <v>345.71462670821222</v>
          </cell>
          <cell r="L75">
            <v>441.99414193663836</v>
          </cell>
          <cell r="M75">
            <v>643.61109136572304</v>
          </cell>
          <cell r="N75">
            <v>749.88167514243321</v>
          </cell>
          <cell r="O75">
            <v>759.43218102129799</v>
          </cell>
          <cell r="P75">
            <v>813.75354262823566</v>
          </cell>
        </row>
        <row r="76">
          <cell r="A76">
            <v>1075</v>
          </cell>
          <cell r="B76" t="str">
            <v>CHIALAMBERTO</v>
          </cell>
          <cell r="C76">
            <v>69.122693117581989</v>
          </cell>
          <cell r="D76">
            <v>68.359492486184166</v>
          </cell>
          <cell r="E76">
            <v>59.04844478313089</v>
          </cell>
          <cell r="F76">
            <v>51.328191193262086</v>
          </cell>
          <cell r="G76">
            <v>50.0686016738264</v>
          </cell>
          <cell r="H76">
            <v>47.542974776934663</v>
          </cell>
          <cell r="I76">
            <v>43.136074133841817</v>
          </cell>
          <cell r="J76">
            <v>44.758480082198666</v>
          </cell>
          <cell r="K76">
            <v>53.92296411987838</v>
          </cell>
          <cell r="L76">
            <v>69.617996418969696</v>
          </cell>
          <cell r="M76">
            <v>103.80002049944054</v>
          </cell>
          <cell r="N76">
            <v>118.25913520165746</v>
          </cell>
          <cell r="O76">
            <v>123.93775297764222</v>
          </cell>
          <cell r="P76">
            <v>131.68455451417213</v>
          </cell>
        </row>
        <row r="77">
          <cell r="A77">
            <v>1076</v>
          </cell>
          <cell r="B77" t="str">
            <v>CHIANOCCO</v>
          </cell>
          <cell r="C77">
            <v>331.04707082397721</v>
          </cell>
          <cell r="D77">
            <v>327.3918988091155</v>
          </cell>
          <cell r="E77">
            <v>282.7988002278035</v>
          </cell>
          <cell r="F77">
            <v>232.92282151343124</v>
          </cell>
          <cell r="G77">
            <v>230.37375230512978</v>
          </cell>
          <cell r="H77">
            <v>224.16953342215407</v>
          </cell>
          <cell r="I77">
            <v>210.3931836605328</v>
          </cell>
          <cell r="J77">
            <v>223.36704561817047</v>
          </cell>
          <cell r="K77">
            <v>264.56189238535507</v>
          </cell>
          <cell r="L77">
            <v>326.19863627581663</v>
          </cell>
          <cell r="M77">
            <v>480.53000516915813</v>
          </cell>
          <cell r="N77">
            <v>557.31492089343783</v>
          </cell>
          <cell r="O77">
            <v>576.24070244189113</v>
          </cell>
          <cell r="P77">
            <v>602.78967697039423</v>
          </cell>
        </row>
        <row r="78">
          <cell r="A78">
            <v>1077</v>
          </cell>
          <cell r="B78" t="str">
            <v>CHIAVERANO</v>
          </cell>
          <cell r="C78">
            <v>555.37716093841948</v>
          </cell>
          <cell r="D78">
            <v>549.24510530263706</v>
          </cell>
          <cell r="E78">
            <v>474.4340265460919</v>
          </cell>
          <cell r="F78">
            <v>398.11739029594332</v>
          </cell>
          <cell r="G78">
            <v>386.3936468198155</v>
          </cell>
          <cell r="H78">
            <v>366.68123943325514</v>
          </cell>
          <cell r="I78">
            <v>342.97060775371307</v>
          </cell>
          <cell r="J78">
            <v>356.04057913040231</v>
          </cell>
          <cell r="K78">
            <v>415.48186495186303</v>
          </cell>
          <cell r="L78">
            <v>528.38432209826931</v>
          </cell>
          <cell r="M78">
            <v>760.33477511979447</v>
          </cell>
          <cell r="N78">
            <v>848.91912494690132</v>
          </cell>
          <cell r="O78">
            <v>872.10917539598108</v>
          </cell>
          <cell r="P78">
            <v>922.53208612192202</v>
          </cell>
        </row>
        <row r="79">
          <cell r="A79">
            <v>1078</v>
          </cell>
          <cell r="B79" t="str">
            <v>CHIERI</v>
          </cell>
          <cell r="C79">
            <v>5317.6503846801015</v>
          </cell>
          <cell r="D79">
            <v>5258.9369007561309</v>
          </cell>
          <cell r="E79">
            <v>4542.6323968836969</v>
          </cell>
          <cell r="F79">
            <v>3806.7852516642256</v>
          </cell>
          <cell r="G79">
            <v>3752.4158146819582</v>
          </cell>
          <cell r="H79">
            <v>3629.3383294383771</v>
          </cell>
          <cell r="I79">
            <v>3373.4694528903919</v>
          </cell>
          <cell r="J79">
            <v>3513.0860684941608</v>
          </cell>
          <cell r="K79">
            <v>4168.8182576882218</v>
          </cell>
          <cell r="L79">
            <v>5281.4953681271127</v>
          </cell>
          <cell r="M79">
            <v>7705.8781128923911</v>
          </cell>
          <cell r="N79">
            <v>8953.8944400570108</v>
          </cell>
          <cell r="O79">
            <v>9102.1778030490605</v>
          </cell>
          <cell r="P79">
            <v>9643.2732296662816</v>
          </cell>
        </row>
        <row r="80">
          <cell r="A80">
            <v>1079</v>
          </cell>
          <cell r="B80" t="str">
            <v>CHIESANUOVA</v>
          </cell>
          <cell r="C80">
            <v>62.435617992064124</v>
          </cell>
          <cell r="D80">
            <v>61.746250999487614</v>
          </cell>
          <cell r="E80">
            <v>53.335973690054317</v>
          </cell>
          <cell r="F80">
            <v>44.934220567108568</v>
          </cell>
          <cell r="G80">
            <v>46.335033140239155</v>
          </cell>
          <cell r="H80">
            <v>46.404521663626319</v>
          </cell>
          <cell r="I80">
            <v>44.731104104033967</v>
          </cell>
          <cell r="J80">
            <v>49.280250453940518</v>
          </cell>
          <cell r="K80">
            <v>57.29762044137231</v>
          </cell>
          <cell r="L80">
            <v>75.195677621162645</v>
          </cell>
          <cell r="M80">
            <v>111.91046984065201</v>
          </cell>
          <cell r="N80">
            <v>122.63168949897889</v>
          </cell>
          <cell r="O80">
            <v>130.06252114893803</v>
          </cell>
          <cell r="P80">
            <v>149.13065720334936</v>
          </cell>
        </row>
        <row r="81">
          <cell r="A81">
            <v>1080</v>
          </cell>
          <cell r="B81" t="str">
            <v>CHIOMONTE</v>
          </cell>
          <cell r="C81">
            <v>218.94579890911251</v>
          </cell>
          <cell r="D81">
            <v>216.52836456978363</v>
          </cell>
          <cell r="E81">
            <v>187.03566562997167</v>
          </cell>
          <cell r="F81">
            <v>156.86228712959263</v>
          </cell>
          <cell r="G81">
            <v>148.61205816350343</v>
          </cell>
          <cell r="H81">
            <v>142.19117742455811</v>
          </cell>
          <cell r="I81">
            <v>142.66932963859779</v>
          </cell>
          <cell r="J81">
            <v>153.74098502801334</v>
          </cell>
          <cell r="K81">
            <v>180.24985370745037</v>
          </cell>
          <cell r="L81">
            <v>226.71970478599602</v>
          </cell>
          <cell r="M81">
            <v>353.73508285359412</v>
          </cell>
          <cell r="N81">
            <v>428.76785986673741</v>
          </cell>
          <cell r="O81">
            <v>444.37876568861799</v>
          </cell>
          <cell r="P81">
            <v>479.15485180751358</v>
          </cell>
        </row>
        <row r="82">
          <cell r="A82">
            <v>1081</v>
          </cell>
          <cell r="B82" t="str">
            <v>CHIUSA DI SAN MICHELE</v>
          </cell>
          <cell r="C82">
            <v>345.98850610832028</v>
          </cell>
          <cell r="D82">
            <v>342.16836203683459</v>
          </cell>
          <cell r="E82">
            <v>295.56260436470922</v>
          </cell>
          <cell r="F82">
            <v>248.89740781102867</v>
          </cell>
          <cell r="G82">
            <v>245.84412743730351</v>
          </cell>
          <cell r="H82">
            <v>235.21108559448209</v>
          </cell>
          <cell r="I82">
            <v>212.27004874216144</v>
          </cell>
          <cell r="J82">
            <v>212.99918111960878</v>
          </cell>
          <cell r="K82">
            <v>252.62744740549374</v>
          </cell>
          <cell r="L82">
            <v>314.8478620981582</v>
          </cell>
          <cell r="M82">
            <v>456.7030548686003</v>
          </cell>
          <cell r="N82">
            <v>539.64715533183028</v>
          </cell>
          <cell r="O82">
            <v>557.85467496467379</v>
          </cell>
          <cell r="P82">
            <v>591.20089750957493</v>
          </cell>
        </row>
        <row r="83">
          <cell r="A83">
            <v>1082</v>
          </cell>
          <cell r="B83" t="str">
            <v>CHIVASSO</v>
          </cell>
          <cell r="C83">
            <v>4491.5756520029217</v>
          </cell>
          <cell r="D83">
            <v>4441.9830620882249</v>
          </cell>
          <cell r="E83">
            <v>3836.9534651289268</v>
          </cell>
          <cell r="F83">
            <v>3221.848236324859</v>
          </cell>
          <cell r="G83">
            <v>3139.2291621938334</v>
          </cell>
          <cell r="H83">
            <v>2953.3091767681904</v>
          </cell>
          <cell r="I83">
            <v>2757.1352282668909</v>
          </cell>
          <cell r="J83">
            <v>2893.4083820953824</v>
          </cell>
          <cell r="K83">
            <v>3486.4519995959645</v>
          </cell>
          <cell r="L83">
            <v>4496.2174932881317</v>
          </cell>
          <cell r="M83">
            <v>6686.1879921092523</v>
          </cell>
          <cell r="N83">
            <v>7808.0099041967296</v>
          </cell>
          <cell r="O83">
            <v>7983.1101458174662</v>
          </cell>
          <cell r="P83">
            <v>8501.4747722583597</v>
          </cell>
        </row>
        <row r="84">
          <cell r="A84">
            <v>1083</v>
          </cell>
          <cell r="B84" t="str">
            <v>CICONIO</v>
          </cell>
          <cell r="C84">
            <v>70.735383201900618</v>
          </cell>
          <cell r="D84">
            <v>69.954376463201569</v>
          </cell>
          <cell r="E84">
            <v>60.426094251073408</v>
          </cell>
          <cell r="F84">
            <v>47.102316232155765</v>
          </cell>
          <cell r="G84">
            <v>47.107119091301385</v>
          </cell>
          <cell r="H84">
            <v>44.84368158820692</v>
          </cell>
          <cell r="I84">
            <v>43.707431739743164</v>
          </cell>
          <cell r="J84">
            <v>47.55696352750563</v>
          </cell>
          <cell r="K84">
            <v>57.845021916620986</v>
          </cell>
          <cell r="L84">
            <v>73.067489229745107</v>
          </cell>
          <cell r="M84">
            <v>111.16564962308289</v>
          </cell>
          <cell r="N84">
            <v>134.7493982764002</v>
          </cell>
          <cell r="O84">
            <v>135.4894057994515</v>
          </cell>
          <cell r="P84">
            <v>142.83531685023269</v>
          </cell>
        </row>
        <row r="85">
          <cell r="A85">
            <v>1084</v>
          </cell>
          <cell r="B85" t="str">
            <v>CINTANO</v>
          </cell>
          <cell r="C85">
            <v>57.320341022075311</v>
          </cell>
          <cell r="D85">
            <v>56.687453058847808</v>
          </cell>
          <cell r="E85">
            <v>48.966219907472365</v>
          </cell>
          <cell r="F85">
            <v>42.911277599249864</v>
          </cell>
          <cell r="G85">
            <v>43.23406321490225</v>
          </cell>
          <cell r="H85">
            <v>42.407376379300146</v>
          </cell>
          <cell r="I85">
            <v>42.271304712967257</v>
          </cell>
          <cell r="J85">
            <v>44.5142049409504</v>
          </cell>
          <cell r="K85">
            <v>54.478618733728688</v>
          </cell>
          <cell r="L85">
            <v>70.776504429506232</v>
          </cell>
          <cell r="M85">
            <v>100.36004499873016</v>
          </cell>
          <cell r="N85">
            <v>115.88801823006077</v>
          </cell>
          <cell r="O85">
            <v>118.41415439872736</v>
          </cell>
          <cell r="P85">
            <v>125.00287898936125</v>
          </cell>
        </row>
        <row r="86">
          <cell r="A86">
            <v>1085</v>
          </cell>
          <cell r="B86" t="str">
            <v>CINZANO</v>
          </cell>
          <cell r="C86">
            <v>76.58505624941435</v>
          </cell>
          <cell r="D86">
            <v>75.73946183390504</v>
          </cell>
          <cell r="E86">
            <v>65.423209964691694</v>
          </cell>
          <cell r="F86">
            <v>54.533001575850335</v>
          </cell>
          <cell r="G86">
            <v>53.433712790999238</v>
          </cell>
          <cell r="H86">
            <v>52.134971556435175</v>
          </cell>
          <cell r="I86">
            <v>49.896190935562487</v>
          </cell>
          <cell r="J86">
            <v>51.399788963260178</v>
          </cell>
          <cell r="K86">
            <v>64.369437077984088</v>
          </cell>
          <cell r="L86">
            <v>81.950490158365142</v>
          </cell>
          <cell r="M86">
            <v>126.20834917259688</v>
          </cell>
          <cell r="N86">
            <v>146.47650050320101</v>
          </cell>
          <cell r="O86">
            <v>150.53972020007711</v>
          </cell>
          <cell r="P86">
            <v>161.80350301804086</v>
          </cell>
        </row>
        <row r="87">
          <cell r="A87">
            <v>1086</v>
          </cell>
          <cell r="B87" t="str">
            <v>CIRIE'</v>
          </cell>
          <cell r="C87">
            <v>4279.3567362186486</v>
          </cell>
          <cell r="D87">
            <v>4232.1073074745609</v>
          </cell>
          <cell r="E87">
            <v>3655.6642767967064</v>
          </cell>
          <cell r="F87">
            <v>3027.3079013573574</v>
          </cell>
          <cell r="G87">
            <v>2980.3101544573078</v>
          </cell>
          <cell r="H87">
            <v>2840.2343745800108</v>
          </cell>
          <cell r="I87">
            <v>2614.2773269551967</v>
          </cell>
          <cell r="J87">
            <v>2718.1094420582508</v>
          </cell>
          <cell r="K87">
            <v>3215.6254321367551</v>
          </cell>
          <cell r="L87">
            <v>4054.8880511723869</v>
          </cell>
          <cell r="M87">
            <v>5862.7707567180369</v>
          </cell>
          <cell r="N87">
            <v>6770.6668116041474</v>
          </cell>
          <cell r="O87">
            <v>6860.1557516743896</v>
          </cell>
          <cell r="P87">
            <v>7212.1324600880671</v>
          </cell>
        </row>
        <row r="88">
          <cell r="A88">
            <v>1087</v>
          </cell>
          <cell r="B88" t="str">
            <v>CLAVIERE</v>
          </cell>
          <cell r="C88">
            <v>110.68199815759564</v>
          </cell>
          <cell r="D88">
            <v>109.45993103219362</v>
          </cell>
          <cell r="E88">
            <v>94.550712102289182</v>
          </cell>
          <cell r="F88">
            <v>76.107841486251047</v>
          </cell>
          <cell r="G88">
            <v>78.883865549622769</v>
          </cell>
          <cell r="H88">
            <v>77.121934614914949</v>
          </cell>
          <cell r="I88">
            <v>77.805834011338092</v>
          </cell>
          <cell r="J88">
            <v>80.418966711736729</v>
          </cell>
          <cell r="K88">
            <v>92.709684977269603</v>
          </cell>
          <cell r="L88">
            <v>105.1739993287072</v>
          </cell>
          <cell r="M88">
            <v>159.9670108214427</v>
          </cell>
          <cell r="N88">
            <v>180.59251674709665</v>
          </cell>
          <cell r="O88">
            <v>187.75007285421913</v>
          </cell>
          <cell r="P88">
            <v>199.36494195838642</v>
          </cell>
        </row>
        <row r="89">
          <cell r="A89">
            <v>1088</v>
          </cell>
          <cell r="B89" t="str">
            <v>COASSOLO TORINESE</v>
          </cell>
          <cell r="C89">
            <v>370.10683414240583</v>
          </cell>
          <cell r="D89">
            <v>366.02039368758096</v>
          </cell>
          <cell r="E89">
            <v>316.16582013871806</v>
          </cell>
          <cell r="F89">
            <v>264.90726719916177</v>
          </cell>
          <cell r="G89">
            <v>260.97676624370149</v>
          </cell>
          <cell r="H89">
            <v>250.42315750369636</v>
          </cell>
          <cell r="I89">
            <v>235.9117165899018</v>
          </cell>
          <cell r="J89">
            <v>256.15645547227876</v>
          </cell>
          <cell r="K89">
            <v>309.22904525960632</v>
          </cell>
          <cell r="L89">
            <v>388.20430050567427</v>
          </cell>
          <cell r="M89">
            <v>568.96527283567298</v>
          </cell>
          <cell r="N89">
            <v>663.77963385173939</v>
          </cell>
          <cell r="O89">
            <v>671.79000853505681</v>
          </cell>
          <cell r="P89">
            <v>726.41110898114721</v>
          </cell>
        </row>
        <row r="90">
          <cell r="A90">
            <v>1089</v>
          </cell>
          <cell r="B90" t="str">
            <v>COAZZE</v>
          </cell>
          <cell r="C90">
            <v>456.06190995728315</v>
          </cell>
          <cell r="D90">
            <v>451.02641839962911</v>
          </cell>
          <cell r="E90">
            <v>389.59342139625079</v>
          </cell>
          <cell r="F90">
            <v>325.31760420863452</v>
          </cell>
          <cell r="G90">
            <v>321.66928539969774</v>
          </cell>
          <cell r="H90">
            <v>317.86000430994795</v>
          </cell>
          <cell r="I90">
            <v>304.78485500791595</v>
          </cell>
          <cell r="J90">
            <v>327.16865550214652</v>
          </cell>
          <cell r="K90">
            <v>399.26128135645928</v>
          </cell>
          <cell r="L90">
            <v>500.30443154861842</v>
          </cell>
          <cell r="M90">
            <v>746.1049291395949</v>
          </cell>
          <cell r="N90">
            <v>870.62955975867851</v>
          </cell>
          <cell r="O90">
            <v>889.65345827284557</v>
          </cell>
          <cell r="P90">
            <v>953.01199672594566</v>
          </cell>
        </row>
        <row r="91">
          <cell r="A91">
            <v>1090</v>
          </cell>
          <cell r="B91" t="str">
            <v>COLLEGNO</v>
          </cell>
          <cell r="C91">
            <v>6700.1149657658789</v>
          </cell>
          <cell r="D91">
            <v>6626.1373508657753</v>
          </cell>
          <cell r="E91">
            <v>5723.6104490845264</v>
          </cell>
          <cell r="F91">
            <v>4783.4829503741403</v>
          </cell>
          <cell r="G91">
            <v>4722.5580903972195</v>
          </cell>
          <cell r="H91">
            <v>4483.7921746282318</v>
          </cell>
          <cell r="I91">
            <v>4168.4933821337072</v>
          </cell>
          <cell r="J91">
            <v>4295.9459410167774</v>
          </cell>
          <cell r="K91">
            <v>5007.4450192110917</v>
          </cell>
          <cell r="L91">
            <v>6242.9124621964684</v>
          </cell>
          <cell r="M91">
            <v>9113.2819580464857</v>
          </cell>
          <cell r="N91">
            <v>10523.826041875142</v>
          </cell>
          <cell r="O91">
            <v>10697.195863430556</v>
          </cell>
          <cell r="P91">
            <v>11329.188282792018</v>
          </cell>
        </row>
        <row r="92">
          <cell r="A92">
            <v>1091</v>
          </cell>
          <cell r="B92" t="str">
            <v>COLLERETTO CASTELNUOVO</v>
          </cell>
          <cell r="C92">
            <v>104.51834377448732</v>
          </cell>
          <cell r="D92">
            <v>103.36433107093637</v>
          </cell>
          <cell r="E92">
            <v>89.28537608761502</v>
          </cell>
          <cell r="F92">
            <v>73.815414099214379</v>
          </cell>
          <cell r="G92">
            <v>76.886309131480743</v>
          </cell>
          <cell r="H92">
            <v>74.250637979397467</v>
          </cell>
          <cell r="I92">
            <v>70.946869552709913</v>
          </cell>
          <cell r="J92">
            <v>77.32713202931663</v>
          </cell>
          <cell r="K92">
            <v>93.705044469934876</v>
          </cell>
          <cell r="L92">
            <v>119.11273520880276</v>
          </cell>
          <cell r="M92">
            <v>173.84250658612007</v>
          </cell>
          <cell r="N92">
            <v>205.54057998725713</v>
          </cell>
          <cell r="O92">
            <v>212.87994044084962</v>
          </cell>
          <cell r="P92">
            <v>220.39294039509318</v>
          </cell>
        </row>
        <row r="93">
          <cell r="A93">
            <v>1092</v>
          </cell>
          <cell r="B93" t="str">
            <v>COLLERETTO GIACOSA</v>
          </cell>
          <cell r="C93">
            <v>231.8094760092994</v>
          </cell>
          <cell r="D93">
            <v>229.25001065175977</v>
          </cell>
          <cell r="E93">
            <v>198.02453328977651</v>
          </cell>
          <cell r="F93">
            <v>161.80672783103662</v>
          </cell>
          <cell r="G93">
            <v>151.87202106580818</v>
          </cell>
          <cell r="H93">
            <v>147.95374020244353</v>
          </cell>
          <cell r="I93">
            <v>141.52399115734877</v>
          </cell>
          <cell r="J93">
            <v>150.1066965547374</v>
          </cell>
          <cell r="K93">
            <v>175.78536358042564</v>
          </cell>
          <cell r="L93">
            <v>220.1045060028159</v>
          </cell>
          <cell r="M93">
            <v>320.47841977598102</v>
          </cell>
          <cell r="N93">
            <v>378.84320639511299</v>
          </cell>
          <cell r="O93">
            <v>393.4489285352638</v>
          </cell>
          <cell r="P93">
            <v>427.84380811216238</v>
          </cell>
        </row>
        <row r="94">
          <cell r="A94">
            <v>1093</v>
          </cell>
          <cell r="B94" t="str">
            <v>CONDOVE</v>
          </cell>
          <cell r="C94">
            <v>608.7011392822759</v>
          </cell>
          <cell r="D94">
            <v>601.98032050511165</v>
          </cell>
          <cell r="E94">
            <v>519.9863314237092</v>
          </cell>
          <cell r="F94">
            <v>430.76948000768505</v>
          </cell>
          <cell r="G94">
            <v>428.1128812423409</v>
          </cell>
          <cell r="H94">
            <v>411.98759119794369</v>
          </cell>
          <cell r="I94">
            <v>388.77724727664611</v>
          </cell>
          <cell r="J94">
            <v>406.15569697344529</v>
          </cell>
          <cell r="K94">
            <v>485.38107603778877</v>
          </cell>
          <cell r="L94">
            <v>624.11453962281394</v>
          </cell>
          <cell r="M94">
            <v>927.43118660472544</v>
          </cell>
          <cell r="N94">
            <v>1080.9646083327023</v>
          </cell>
          <cell r="O94">
            <v>1097.2152020251028</v>
          </cell>
          <cell r="P94">
            <v>1179.4420116022843</v>
          </cell>
        </row>
        <row r="95">
          <cell r="A95">
            <v>1094</v>
          </cell>
          <cell r="B95" t="str">
            <v>CORIO</v>
          </cell>
          <cell r="C95">
            <v>729.27499397724534</v>
          </cell>
          <cell r="D95">
            <v>721.22288965718803</v>
          </cell>
          <cell r="E95">
            <v>622.9872169524906</v>
          </cell>
          <cell r="F95">
            <v>520.89219066547946</v>
          </cell>
          <cell r="G95">
            <v>511.18013767836777</v>
          </cell>
          <cell r="H95">
            <v>498.01231665483351</v>
          </cell>
          <cell r="I95">
            <v>465.55521375325543</v>
          </cell>
          <cell r="J95">
            <v>499.46382413703401</v>
          </cell>
          <cell r="K95">
            <v>590.82807676862024</v>
          </cell>
          <cell r="L95">
            <v>746.25597429824461</v>
          </cell>
          <cell r="M95">
            <v>1094.7648707030482</v>
          </cell>
          <cell r="N95">
            <v>1273.9757636930906</v>
          </cell>
          <cell r="O95">
            <v>1280.602964095362</v>
          </cell>
          <cell r="P95">
            <v>1362.1842375219273</v>
          </cell>
        </row>
        <row r="96">
          <cell r="A96">
            <v>1095</v>
          </cell>
          <cell r="B96" t="str">
            <v>COSSANO CANAVESE</v>
          </cell>
          <cell r="C96">
            <v>134.36606053837068</v>
          </cell>
          <cell r="D96">
            <v>132.88249186336432</v>
          </cell>
          <cell r="E96">
            <v>114.78295402828698</v>
          </cell>
          <cell r="F96">
            <v>97.251139586429517</v>
          </cell>
          <cell r="G96">
            <v>102.71776643406882</v>
          </cell>
          <cell r="H96">
            <v>98.403127951761405</v>
          </cell>
          <cell r="I96">
            <v>94.758511014762774</v>
          </cell>
          <cell r="J96">
            <v>98.914328349014426</v>
          </cell>
          <cell r="K96">
            <v>121.31025613663689</v>
          </cell>
          <cell r="L96">
            <v>149.44316215012927</v>
          </cell>
          <cell r="M96">
            <v>217.53691087559136</v>
          </cell>
          <cell r="N96">
            <v>254.07414333827191</v>
          </cell>
          <cell r="O96">
            <v>260.88746378802347</v>
          </cell>
          <cell r="P96">
            <v>273.03851316734051</v>
          </cell>
        </row>
        <row r="97">
          <cell r="A97">
            <v>1096</v>
          </cell>
          <cell r="B97" t="str">
            <v>CUCEGLIO</v>
          </cell>
          <cell r="C97">
            <v>251.54184590919112</v>
          </cell>
          <cell r="D97">
            <v>248.764510609273</v>
          </cell>
          <cell r="E97">
            <v>214.88101995027236</v>
          </cell>
          <cell r="F97">
            <v>182.22650440952143</v>
          </cell>
          <cell r="G97">
            <v>176.29678012881965</v>
          </cell>
          <cell r="H97">
            <v>169.28354554365427</v>
          </cell>
          <cell r="I97">
            <v>158.75559256137564</v>
          </cell>
          <cell r="J97">
            <v>171.13332298416233</v>
          </cell>
          <cell r="K97">
            <v>201.37816067179048</v>
          </cell>
          <cell r="L97">
            <v>254.06243448949621</v>
          </cell>
          <cell r="M97">
            <v>376.5222079729196</v>
          </cell>
          <cell r="N97">
            <v>445.58670594916794</v>
          </cell>
          <cell r="O97">
            <v>440.48547844401213</v>
          </cell>
          <cell r="P97">
            <v>487.942364381765</v>
          </cell>
        </row>
        <row r="98">
          <cell r="A98">
            <v>1097</v>
          </cell>
          <cell r="B98" t="str">
            <v>CUMIANA</v>
          </cell>
          <cell r="C98">
            <v>1349.3724700372823</v>
          </cell>
          <cell r="D98">
            <v>1334.4737171867321</v>
          </cell>
          <cell r="E98">
            <v>1152.7089324100205</v>
          </cell>
          <cell r="F98">
            <v>978.08014200536275</v>
          </cell>
          <cell r="G98">
            <v>987.10502232930958</v>
          </cell>
          <cell r="H98">
            <v>969.69893842897454</v>
          </cell>
          <cell r="I98">
            <v>926.58190120982943</v>
          </cell>
          <cell r="J98">
            <v>968.57055072540948</v>
          </cell>
          <cell r="K98">
            <v>1159.228856634187</v>
          </cell>
          <cell r="L98">
            <v>1476.3468970058973</v>
          </cell>
          <cell r="M98">
            <v>2187.5708062293693</v>
          </cell>
          <cell r="N98">
            <v>2531.8174552728251</v>
          </cell>
          <cell r="O98">
            <v>2567.8275637566885</v>
          </cell>
          <cell r="P98">
            <v>2762.4688688202195</v>
          </cell>
        </row>
        <row r="99">
          <cell r="A99">
            <v>1098</v>
          </cell>
          <cell r="B99" t="str">
            <v>CUORGNE'</v>
          </cell>
          <cell r="C99">
            <v>2261.7278257898811</v>
          </cell>
          <cell r="D99">
            <v>2236.7555333799692</v>
          </cell>
          <cell r="E99">
            <v>1932.0935659790489</v>
          </cell>
          <cell r="F99">
            <v>1624.5156150758708</v>
          </cell>
          <cell r="G99">
            <v>1583.8100639607028</v>
          </cell>
          <cell r="H99">
            <v>1522.0391149298125</v>
          </cell>
          <cell r="I99">
            <v>1417.4868553577576</v>
          </cell>
          <cell r="J99">
            <v>1480.404831215121</v>
          </cell>
          <cell r="K99">
            <v>1758.1763281128383</v>
          </cell>
          <cell r="L99">
            <v>2187.6485925235206</v>
          </cell>
          <cell r="M99">
            <v>3216.5281338779923</v>
          </cell>
          <cell r="N99">
            <v>3759.0402313772374</v>
          </cell>
          <cell r="O99">
            <v>3837.613614781485</v>
          </cell>
          <cell r="P99">
            <v>4089.8055756026356</v>
          </cell>
        </row>
        <row r="100">
          <cell r="A100">
            <v>1099</v>
          </cell>
          <cell r="B100" t="str">
            <v>DRUENTO</v>
          </cell>
          <cell r="C100">
            <v>1317.2806908085145</v>
          </cell>
          <cell r="D100">
            <v>1302.736271174241</v>
          </cell>
          <cell r="E100">
            <v>1125.2943516361076</v>
          </cell>
          <cell r="F100">
            <v>936.96001751945255</v>
          </cell>
          <cell r="G100">
            <v>917.92121140988843</v>
          </cell>
          <cell r="H100">
            <v>884.70884150672953</v>
          </cell>
          <cell r="I100">
            <v>825.77195700542188</v>
          </cell>
          <cell r="J100">
            <v>860.30104939610408</v>
          </cell>
          <cell r="K100">
            <v>1015.0219798830003</v>
          </cell>
          <cell r="L100">
            <v>1268.3667652553554</v>
          </cell>
          <cell r="M100">
            <v>1883.7619998352054</v>
          </cell>
          <cell r="N100">
            <v>2174.9790742854466</v>
          </cell>
          <cell r="O100">
            <v>2217.4726623096685</v>
          </cell>
          <cell r="P100">
            <v>2362.2148857929169</v>
          </cell>
        </row>
        <row r="101">
          <cell r="A101">
            <v>1100</v>
          </cell>
          <cell r="B101" t="str">
            <v>EXILLES</v>
          </cell>
          <cell r="C101">
            <v>46.478374414838434</v>
          </cell>
          <cell r="D101">
            <v>45.965195267732454</v>
          </cell>
          <cell r="E101">
            <v>39.704409673039606</v>
          </cell>
          <cell r="F101">
            <v>34.357714825426683</v>
          </cell>
          <cell r="G101">
            <v>32.290890442465056</v>
          </cell>
          <cell r="H101">
            <v>32.852772292725881</v>
          </cell>
          <cell r="I101">
            <v>30.803924416734439</v>
          </cell>
          <cell r="J101">
            <v>32.575336476593293</v>
          </cell>
          <cell r="K101">
            <v>37.68114467494307</v>
          </cell>
          <cell r="L101">
            <v>47.002299652896433</v>
          </cell>
          <cell r="M101">
            <v>69.420313996134098</v>
          </cell>
          <cell r="N101">
            <v>80.937747580031868</v>
          </cell>
          <cell r="O101">
            <v>83.642361303025922</v>
          </cell>
          <cell r="P101">
            <v>91.575791223969787</v>
          </cell>
        </row>
        <row r="102">
          <cell r="A102">
            <v>1101</v>
          </cell>
          <cell r="B102" t="str">
            <v>FAVRIA</v>
          </cell>
          <cell r="C102">
            <v>765.50931538942018</v>
          </cell>
          <cell r="D102">
            <v>757.0571390274215</v>
          </cell>
          <cell r="E102">
            <v>653.94058741103834</v>
          </cell>
          <cell r="F102">
            <v>547.12849650430542</v>
          </cell>
          <cell r="G102">
            <v>533.91077902620987</v>
          </cell>
          <cell r="H102">
            <v>534.21119455458893</v>
          </cell>
          <cell r="I102">
            <v>512.07338444912125</v>
          </cell>
          <cell r="J102">
            <v>551.08013574498329</v>
          </cell>
          <cell r="K102">
            <v>666.24058355010595</v>
          </cell>
          <cell r="L102">
            <v>840.78767944958531</v>
          </cell>
          <cell r="M102">
            <v>1253.7494085018143</v>
          </cell>
          <cell r="N102">
            <v>1472.8952882549229</v>
          </cell>
          <cell r="O102">
            <v>1499.0380311386136</v>
          </cell>
          <cell r="P102">
            <v>1591.6374636004944</v>
          </cell>
        </row>
        <row r="103">
          <cell r="A103">
            <v>1102</v>
          </cell>
          <cell r="B103" t="str">
            <v>FELETTO</v>
          </cell>
          <cell r="C103">
            <v>514.72858018850241</v>
          </cell>
          <cell r="D103">
            <v>509.04533551616123</v>
          </cell>
          <cell r="E103">
            <v>439.7097505136004</v>
          </cell>
          <cell r="F103">
            <v>363.5769688592643</v>
          </cell>
          <cell r="G103">
            <v>345.4528521168848</v>
          </cell>
          <cell r="H103">
            <v>333.55673379868057</v>
          </cell>
          <cell r="I103">
            <v>312.85480221857148</v>
          </cell>
          <cell r="J103">
            <v>334.92074523435434</v>
          </cell>
          <cell r="K103">
            <v>393.42998091047173</v>
          </cell>
          <cell r="L103">
            <v>492.8270088602161</v>
          </cell>
          <cell r="M103">
            <v>705.21710554433923</v>
          </cell>
          <cell r="N103">
            <v>825.97972785352556</v>
          </cell>
          <cell r="O103">
            <v>836.3768361648896</v>
          </cell>
          <cell r="P103">
            <v>891.13027333647563</v>
          </cell>
        </row>
        <row r="104">
          <cell r="A104">
            <v>1103</v>
          </cell>
          <cell r="B104" t="str">
            <v>FENESTRELLE</v>
          </cell>
          <cell r="C104">
            <v>149.82422966738255</v>
          </cell>
          <cell r="D104">
            <v>148.16998355046218</v>
          </cell>
          <cell r="E104">
            <v>127.98818092403394</v>
          </cell>
          <cell r="F104">
            <v>105.13950624536687</v>
          </cell>
          <cell r="G104">
            <v>101.98730694624398</v>
          </cell>
          <cell r="H104">
            <v>98.179468690079531</v>
          </cell>
          <cell r="I104">
            <v>93.037089674662241</v>
          </cell>
          <cell r="J104">
            <v>98.37584470095419</v>
          </cell>
          <cell r="K104">
            <v>115.70572384874143</v>
          </cell>
          <cell r="L104">
            <v>141.98287738564198</v>
          </cell>
          <cell r="M104">
            <v>210.87547606472927</v>
          </cell>
          <cell r="N104">
            <v>249.98654897485477</v>
          </cell>
          <cell r="O104">
            <v>251.59423238175685</v>
          </cell>
          <cell r="P104">
            <v>259.92701255595364</v>
          </cell>
        </row>
        <row r="105">
          <cell r="A105">
            <v>1104</v>
          </cell>
          <cell r="B105" t="str">
            <v>FIANO</v>
          </cell>
          <cell r="C105">
            <v>668.26249591120711</v>
          </cell>
          <cell r="D105">
            <v>660.88404556710168</v>
          </cell>
          <cell r="E105">
            <v>570.86695136901665</v>
          </cell>
          <cell r="F105">
            <v>475.92510808509854</v>
          </cell>
          <cell r="G105">
            <v>471.38838701182266</v>
          </cell>
          <cell r="H105">
            <v>450.5023022730623</v>
          </cell>
          <cell r="I105">
            <v>419.3922487222066</v>
          </cell>
          <cell r="J105">
            <v>432.23429886743128</v>
          </cell>
          <cell r="K105">
            <v>499.47170400732335</v>
          </cell>
          <cell r="L105">
            <v>630.34639422346243</v>
          </cell>
          <cell r="M105">
            <v>908.77058092007599</v>
          </cell>
          <cell r="N105">
            <v>1044.6258516649589</v>
          </cell>
          <cell r="O105">
            <v>1065.1686530117254</v>
          </cell>
          <cell r="P105">
            <v>1142.4514741708779</v>
          </cell>
        </row>
        <row r="106">
          <cell r="A106">
            <v>1105</v>
          </cell>
          <cell r="B106" t="str">
            <v>FIORANO CANAVESE</v>
          </cell>
          <cell r="C106">
            <v>231.25187117981653</v>
          </cell>
          <cell r="D106">
            <v>228.69856247414816</v>
          </cell>
          <cell r="E106">
            <v>197.5481962649948</v>
          </cell>
          <cell r="F106">
            <v>160.72161663021191</v>
          </cell>
          <cell r="G106">
            <v>149.87658956615033</v>
          </cell>
          <cell r="H106">
            <v>145.33278758674507</v>
          </cell>
          <cell r="I106">
            <v>135.84324339726342</v>
          </cell>
          <cell r="J106">
            <v>138.82052421538816</v>
          </cell>
          <cell r="K106">
            <v>164.20293556026795</v>
          </cell>
          <cell r="L106">
            <v>206.53416382120437</v>
          </cell>
          <cell r="M106">
            <v>300.58104452206226</v>
          </cell>
          <cell r="N106">
            <v>347.26276250501701</v>
          </cell>
          <cell r="O106">
            <v>356.94899573395674</v>
          </cell>
          <cell r="P106">
            <v>379.4956111999673</v>
          </cell>
        </row>
        <row r="107">
          <cell r="A107">
            <v>1106</v>
          </cell>
          <cell r="B107" t="str">
            <v>FOGLIZZO</v>
          </cell>
          <cell r="C107">
            <v>407.75504015917534</v>
          </cell>
          <cell r="D107">
            <v>403.25291661523647</v>
          </cell>
          <cell r="E107">
            <v>348.32700937918315</v>
          </cell>
          <cell r="F107">
            <v>291.29868691015849</v>
          </cell>
          <cell r="G107">
            <v>276.797181222907</v>
          </cell>
          <cell r="H107">
            <v>264.19490510686484</v>
          </cell>
          <cell r="I107">
            <v>253.7188184326258</v>
          </cell>
          <cell r="J107">
            <v>268.5663809133643</v>
          </cell>
          <cell r="K107">
            <v>321.29257982883411</v>
          </cell>
          <cell r="L107">
            <v>403.48796252886206</v>
          </cell>
          <cell r="M107">
            <v>625.7432023356622</v>
          </cell>
          <cell r="N107">
            <v>732.97283084543062</v>
          </cell>
          <cell r="O107">
            <v>752.93814511302753</v>
          </cell>
          <cell r="P107">
            <v>810.61240828577229</v>
          </cell>
        </row>
        <row r="108">
          <cell r="A108">
            <v>1107</v>
          </cell>
          <cell r="B108" t="str">
            <v>FORNO CANAVESE</v>
          </cell>
          <cell r="C108">
            <v>834.8517849682321</v>
          </cell>
          <cell r="D108">
            <v>825.63398136894955</v>
          </cell>
          <cell r="E108">
            <v>713.17677745770368</v>
          </cell>
          <cell r="F108">
            <v>584.69715508565139</v>
          </cell>
          <cell r="G108">
            <v>557.37980714884498</v>
          </cell>
          <cell r="H108">
            <v>534.6751965321929</v>
          </cell>
          <cell r="I108">
            <v>499.55633939506612</v>
          </cell>
          <cell r="J108">
            <v>529.71026947369398</v>
          </cell>
          <cell r="K108">
            <v>630.27114266230842</v>
          </cell>
          <cell r="L108">
            <v>770.41221442459596</v>
          </cell>
          <cell r="M108">
            <v>1132.8895550131344</v>
          </cell>
          <cell r="N108">
            <v>1316.0886156860222</v>
          </cell>
          <cell r="O108">
            <v>1321.3076404184187</v>
          </cell>
          <cell r="P108">
            <v>1408.2357054330867</v>
          </cell>
        </row>
        <row r="109">
          <cell r="A109">
            <v>1108</v>
          </cell>
          <cell r="B109" t="str">
            <v>FRASSINETTO</v>
          </cell>
          <cell r="C109">
            <v>40.602525809769887</v>
          </cell>
          <cell r="D109">
            <v>40.154223350233906</v>
          </cell>
          <cell r="E109">
            <v>34.68493334389504</v>
          </cell>
          <cell r="F109">
            <v>27.864204668551558</v>
          </cell>
          <cell r="G109">
            <v>28.642319863207749</v>
          </cell>
          <cell r="H109">
            <v>27.796753382716542</v>
          </cell>
          <cell r="I109">
            <v>27.292590816392746</v>
          </cell>
          <cell r="J109">
            <v>29.944320861735193</v>
          </cell>
          <cell r="K109">
            <v>37.011067227995213</v>
          </cell>
          <cell r="L109">
            <v>46.131804680956343</v>
          </cell>
          <cell r="M109">
            <v>69.076284164612161</v>
          </cell>
          <cell r="N109">
            <v>81.049755867948591</v>
          </cell>
          <cell r="O109">
            <v>83.103727017219398</v>
          </cell>
          <cell r="P109">
            <v>91.500433601710128</v>
          </cell>
        </row>
        <row r="110">
          <cell r="A110">
            <v>1109</v>
          </cell>
          <cell r="B110" t="str">
            <v>FRONT</v>
          </cell>
          <cell r="C110">
            <v>381.04567261797911</v>
          </cell>
          <cell r="D110">
            <v>376.83845376094246</v>
          </cell>
          <cell r="E110">
            <v>325.51038370509593</v>
          </cell>
          <cell r="F110">
            <v>273.93750554255411</v>
          </cell>
          <cell r="G110">
            <v>268.4107848786623</v>
          </cell>
          <cell r="H110">
            <v>256.57826731267193</v>
          </cell>
          <cell r="I110">
            <v>247.15804681876568</v>
          </cell>
          <cell r="J110">
            <v>266.72489561988397</v>
          </cell>
          <cell r="K110">
            <v>318.63260473088394</v>
          </cell>
          <cell r="L110">
            <v>390.50622972288232</v>
          </cell>
          <cell r="M110">
            <v>565.04167557962501</v>
          </cell>
          <cell r="N110">
            <v>650.84462711897777</v>
          </cell>
          <cell r="O110">
            <v>667.86228057307733</v>
          </cell>
          <cell r="P110">
            <v>737.3622229346646</v>
          </cell>
        </row>
        <row r="111">
          <cell r="A111">
            <v>1110</v>
          </cell>
          <cell r="B111" t="str">
            <v>FROSSASCO</v>
          </cell>
          <cell r="C111">
            <v>733.85609774756949</v>
          </cell>
          <cell r="D111">
            <v>725.75341233565484</v>
          </cell>
          <cell r="E111">
            <v>626.90065031029724</v>
          </cell>
          <cell r="F111">
            <v>524.22501991537104</v>
          </cell>
          <cell r="G111">
            <v>517.11278913165575</v>
          </cell>
          <cell r="H111">
            <v>496.95791058767333</v>
          </cell>
          <cell r="I111">
            <v>457.94611511243795</v>
          </cell>
          <cell r="J111">
            <v>460.16571316612965</v>
          </cell>
          <cell r="K111">
            <v>544.62574888330005</v>
          </cell>
          <cell r="L111">
            <v>682.45507667999118</v>
          </cell>
          <cell r="M111">
            <v>1001.9964570796292</v>
          </cell>
          <cell r="N111">
            <v>1166.6821341178347</v>
          </cell>
          <cell r="O111">
            <v>1191.1793691017522</v>
          </cell>
          <cell r="P111">
            <v>1245.2845800571042</v>
          </cell>
        </row>
        <row r="112">
          <cell r="A112">
            <v>1111</v>
          </cell>
          <cell r="B112" t="str">
            <v>GARZIGLIANA</v>
          </cell>
          <cell r="C112">
            <v>152.99746907274741</v>
          </cell>
          <cell r="D112">
            <v>151.30818644019777</v>
          </cell>
          <cell r="E112">
            <v>130.69893832309253</v>
          </cell>
          <cell r="F112">
            <v>107.23760783203453</v>
          </cell>
          <cell r="G112">
            <v>106.78925318439795</v>
          </cell>
          <cell r="H112">
            <v>100.41244370535503</v>
          </cell>
          <cell r="I112">
            <v>95.735421163938085</v>
          </cell>
          <cell r="J112">
            <v>100.43563895822253</v>
          </cell>
          <cell r="K112">
            <v>121.13300955771152</v>
          </cell>
          <cell r="L112">
            <v>155.56470092016824</v>
          </cell>
          <cell r="M112">
            <v>232.02220693029287</v>
          </cell>
          <cell r="N112">
            <v>272.38825363071243</v>
          </cell>
          <cell r="O112">
            <v>293.36328424286586</v>
          </cell>
          <cell r="P112">
            <v>314.39790633982335</v>
          </cell>
        </row>
        <row r="113">
          <cell r="A113">
            <v>1112</v>
          </cell>
          <cell r="B113" t="str">
            <v>GASSINO TORINESE</v>
          </cell>
          <cell r="C113">
            <v>1485.6159607333673</v>
          </cell>
          <cell r="D113">
            <v>1469.2129100403383</v>
          </cell>
          <cell r="E113">
            <v>1269.0956915853869</v>
          </cell>
          <cell r="F113">
            <v>1059.3745476100298</v>
          </cell>
          <cell r="G113">
            <v>1038.5328124751225</v>
          </cell>
          <cell r="H113">
            <v>985.34028016524644</v>
          </cell>
          <cell r="I113">
            <v>926.14239865177206</v>
          </cell>
          <cell r="J113">
            <v>964.4868035321773</v>
          </cell>
          <cell r="K113">
            <v>1139.8107756277088</v>
          </cell>
          <cell r="L113">
            <v>1434.9792575218621</v>
          </cell>
          <cell r="M113">
            <v>2092.6174931855016</v>
          </cell>
          <cell r="N113">
            <v>2422.3217817672144</v>
          </cell>
          <cell r="O113">
            <v>2463.9043376550967</v>
          </cell>
          <cell r="P113">
            <v>2633.2700369121299</v>
          </cell>
        </row>
        <row r="114">
          <cell r="A114">
            <v>1113</v>
          </cell>
          <cell r="B114" t="str">
            <v>GERMAGNANO</v>
          </cell>
          <cell r="C114">
            <v>263.51688475090276</v>
          </cell>
          <cell r="D114">
            <v>260.60733010603724</v>
          </cell>
          <cell r="E114">
            <v>225.11076343867816</v>
          </cell>
          <cell r="F114">
            <v>181.46656101808921</v>
          </cell>
          <cell r="G114">
            <v>178.67695486866737</v>
          </cell>
          <cell r="H114">
            <v>171.20297172017567</v>
          </cell>
          <cell r="I114">
            <v>160.20525916811704</v>
          </cell>
          <cell r="J114">
            <v>172.30334687250658</v>
          </cell>
          <cell r="K114">
            <v>203.81092654654682</v>
          </cell>
          <cell r="L114">
            <v>252.7190454277839</v>
          </cell>
          <cell r="M114">
            <v>368.21848593832084</v>
          </cell>
          <cell r="N114">
            <v>420.66587329681084</v>
          </cell>
          <cell r="O114">
            <v>424.91264586820114</v>
          </cell>
          <cell r="P114">
            <v>451.20981214775043</v>
          </cell>
        </row>
        <row r="115">
          <cell r="A115">
            <v>1114</v>
          </cell>
          <cell r="B115" t="str">
            <v>GIAGLIONE</v>
          </cell>
          <cell r="C115">
            <v>122.07172049591649</v>
          </cell>
          <cell r="D115">
            <v>120.72389664883603</v>
          </cell>
          <cell r="E115">
            <v>104.28044571445457</v>
          </cell>
          <cell r="F115">
            <v>89.655482281801127</v>
          </cell>
          <cell r="G115">
            <v>88.142954864497668</v>
          </cell>
          <cell r="H115">
            <v>83.504896664775615</v>
          </cell>
          <cell r="I115">
            <v>76.450061715967735</v>
          </cell>
          <cell r="J115">
            <v>81.695824304862754</v>
          </cell>
          <cell r="K115">
            <v>94.232061059687695</v>
          </cell>
          <cell r="L115">
            <v>118.99859543417976</v>
          </cell>
          <cell r="M115">
            <v>177.57626127689241</v>
          </cell>
          <cell r="N115">
            <v>201.41021433173842</v>
          </cell>
          <cell r="O115">
            <v>208.08118788604062</v>
          </cell>
          <cell r="P115">
            <v>221.07537132033048</v>
          </cell>
        </row>
        <row r="116">
          <cell r="A116">
            <v>1115</v>
          </cell>
          <cell r="B116" t="str">
            <v>GIAVENO</v>
          </cell>
          <cell r="C116">
            <v>2488.2174559519422</v>
          </cell>
          <cell r="D116">
            <v>2460.7444359090559</v>
          </cell>
          <cell r="E116">
            <v>2125.5735913858493</v>
          </cell>
          <cell r="F116">
            <v>1778.9006845236122</v>
          </cell>
          <cell r="G116">
            <v>1745.8408161596033</v>
          </cell>
          <cell r="H116">
            <v>1691.2876861117541</v>
          </cell>
          <cell r="I116">
            <v>1600.0982361035963</v>
          </cell>
          <cell r="J116">
            <v>1701.8159290617332</v>
          </cell>
          <cell r="K116">
            <v>2042.4990626308481</v>
          </cell>
          <cell r="L116">
            <v>2608.3132474265367</v>
          </cell>
          <cell r="M116">
            <v>3892.7381458624186</v>
          </cell>
          <cell r="N116">
            <v>4518.5142044300555</v>
          </cell>
          <cell r="O116">
            <v>4596.6476773430741</v>
          </cell>
          <cell r="P116">
            <v>4917.4331888049555</v>
          </cell>
        </row>
        <row r="117">
          <cell r="A117">
            <v>1116</v>
          </cell>
          <cell r="B117" t="str">
            <v>GIVOLETTO</v>
          </cell>
          <cell r="C117">
            <v>636.24551872337247</v>
          </cell>
          <cell r="D117">
            <v>629.2205756878385</v>
          </cell>
          <cell r="E117">
            <v>543.51627065432479</v>
          </cell>
          <cell r="F117">
            <v>453.07808904703739</v>
          </cell>
          <cell r="G117">
            <v>462.25431917500458</v>
          </cell>
          <cell r="H117">
            <v>465.97312710413468</v>
          </cell>
          <cell r="I117">
            <v>456.9821686782318</v>
          </cell>
          <cell r="J117">
            <v>508.86868648188107</v>
          </cell>
          <cell r="K117">
            <v>614.70911602692604</v>
          </cell>
          <cell r="L117">
            <v>812.38409095779275</v>
          </cell>
          <cell r="M117">
            <v>1249.5309424842446</v>
          </cell>
          <cell r="N117">
            <v>1491.5610423909011</v>
          </cell>
          <cell r="O117">
            <v>1572.2267570243482</v>
          </cell>
          <cell r="P117">
            <v>1674.0820481929302</v>
          </cell>
        </row>
        <row r="118">
          <cell r="A118">
            <v>1117</v>
          </cell>
          <cell r="B118" t="str">
            <v>GRAVERE</v>
          </cell>
          <cell r="C118">
            <v>251.67271215830851</v>
          </cell>
          <cell r="D118">
            <v>248.89393193199285</v>
          </cell>
          <cell r="E118">
            <v>214.99281317094216</v>
          </cell>
          <cell r="F118">
            <v>183.58840632876945</v>
          </cell>
          <cell r="G118">
            <v>173.86392344304829</v>
          </cell>
          <cell r="H118">
            <v>167.52641535122098</v>
          </cell>
          <cell r="I118">
            <v>159.27846761305548</v>
          </cell>
          <cell r="J118">
            <v>167.39660179400084</v>
          </cell>
          <cell r="K118">
            <v>194.24044181772069</v>
          </cell>
          <cell r="L118">
            <v>249.19053100102499</v>
          </cell>
          <cell r="M118">
            <v>369.43242665817831</v>
          </cell>
          <cell r="N118">
            <v>414.88872517904991</v>
          </cell>
          <cell r="O118">
            <v>401.05445290197724</v>
          </cell>
          <cell r="P118">
            <v>430.34698870182035</v>
          </cell>
        </row>
        <row r="119">
          <cell r="A119">
            <v>1118</v>
          </cell>
          <cell r="B119" t="str">
            <v>GROSCAVALLO</v>
          </cell>
          <cell r="C119">
            <v>30.566411751580663</v>
          </cell>
          <cell r="D119">
            <v>30.228920492253003</v>
          </cell>
          <cell r="E119">
            <v>26.111527128455609</v>
          </cell>
          <cell r="F119">
            <v>21.627862770424027</v>
          </cell>
          <cell r="G119">
            <v>21.874243321375836</v>
          </cell>
          <cell r="H119">
            <v>20.129043525230934</v>
          </cell>
          <cell r="I119">
            <v>19.397654380063845</v>
          </cell>
          <cell r="J119">
            <v>19.388344088046846</v>
          </cell>
          <cell r="K119">
            <v>23.364219064043873</v>
          </cell>
          <cell r="L119">
            <v>28.840428655253206</v>
          </cell>
          <cell r="M119">
            <v>42.717877677677329</v>
          </cell>
          <cell r="N119">
            <v>49.465123957524128</v>
          </cell>
          <cell r="O119">
            <v>50.013626818661329</v>
          </cell>
          <cell r="P119">
            <v>54.478858594889175</v>
          </cell>
        </row>
        <row r="120">
          <cell r="A120">
            <v>1119</v>
          </cell>
          <cell r="B120" t="str">
            <v>GROSSO</v>
          </cell>
          <cell r="C120">
            <v>313.16803756352095</v>
          </cell>
          <cell r="D120">
            <v>309.71027234601814</v>
          </cell>
          <cell r="E120">
            <v>267.52553669248448</v>
          </cell>
          <cell r="F120">
            <v>224.99519901906882</v>
          </cell>
          <cell r="G120">
            <v>229.05691631846591</v>
          </cell>
          <cell r="H120">
            <v>219.75101126585304</v>
          </cell>
          <cell r="I120">
            <v>205.36335439178967</v>
          </cell>
          <cell r="J120">
            <v>221.00313293252393</v>
          </cell>
          <cell r="K120">
            <v>255.3656486014537</v>
          </cell>
          <cell r="L120">
            <v>320.84161370948277</v>
          </cell>
          <cell r="M120">
            <v>464.35193907460047</v>
          </cell>
          <cell r="N120">
            <v>528.99406613497808</v>
          </cell>
          <cell r="O120">
            <v>539.74665389903839</v>
          </cell>
          <cell r="P120">
            <v>584.32590048540942</v>
          </cell>
        </row>
        <row r="121">
          <cell r="A121">
            <v>1120</v>
          </cell>
          <cell r="B121" t="str">
            <v>GRUGLIASCO</v>
          </cell>
          <cell r="C121">
            <v>6291.3923085896195</v>
          </cell>
          <cell r="D121">
            <v>6221.9275009305893</v>
          </cell>
          <cell r="E121">
            <v>5374.4568474904354</v>
          </cell>
          <cell r="F121">
            <v>4409.7863371592357</v>
          </cell>
          <cell r="G121">
            <v>4196.919258998395</v>
          </cell>
          <cell r="H121">
            <v>3965.892928380697</v>
          </cell>
          <cell r="I121">
            <v>3664.3343546409615</v>
          </cell>
          <cell r="J121">
            <v>3744.0888564164984</v>
          </cell>
          <cell r="K121">
            <v>4445.3204727691673</v>
          </cell>
          <cell r="L121">
            <v>5519.3545812632556</v>
          </cell>
          <cell r="M121">
            <v>8092.1636094395426</v>
          </cell>
          <cell r="N121">
            <v>9388.4256072356075</v>
          </cell>
          <cell r="O121">
            <v>9583.5731059866048</v>
          </cell>
          <cell r="P121">
            <v>10291.186268494845</v>
          </cell>
        </row>
        <row r="122">
          <cell r="A122">
            <v>1121</v>
          </cell>
          <cell r="B122" t="str">
            <v>INGRIA</v>
          </cell>
          <cell r="C122">
            <v>8.5049747317340021</v>
          </cell>
          <cell r="D122">
            <v>8.4110692168802874</v>
          </cell>
          <cell r="E122">
            <v>7.2654219356649765</v>
          </cell>
          <cell r="F122">
            <v>5.9555917729180798</v>
          </cell>
          <cell r="G122">
            <v>5.9189360598117542</v>
          </cell>
          <cell r="H122">
            <v>6.0814044083723786</v>
          </cell>
          <cell r="I122">
            <v>5.9642113571968229</v>
          </cell>
          <cell r="J122">
            <v>6.7882067709100191</v>
          </cell>
          <cell r="K122">
            <v>8.0631724430147536</v>
          </cell>
          <cell r="L122">
            <v>10.448709265696934</v>
          </cell>
          <cell r="M122">
            <v>17.210611846769204</v>
          </cell>
          <cell r="N122">
            <v>20.501953293340257</v>
          </cell>
          <cell r="O122">
            <v>21.436829720724493</v>
          </cell>
          <cell r="P122">
            <v>20.164568380724532</v>
          </cell>
        </row>
        <row r="123">
          <cell r="A123">
            <v>1122</v>
          </cell>
          <cell r="B123" t="str">
            <v>INVERSO PINASCA</v>
          </cell>
          <cell r="C123">
            <v>169.74097480729762</v>
          </cell>
          <cell r="D123">
            <v>167.8668230156907</v>
          </cell>
          <cell r="E123">
            <v>145.00217115808667</v>
          </cell>
          <cell r="F123">
            <v>124.42540198179034</v>
          </cell>
          <cell r="G123">
            <v>121.35377138194703</v>
          </cell>
          <cell r="H123">
            <v>126.33224317758378</v>
          </cell>
          <cell r="I123">
            <v>119.89158117181603</v>
          </cell>
          <cell r="J123">
            <v>125.19495258658422</v>
          </cell>
          <cell r="K123">
            <v>147.68375672414027</v>
          </cell>
          <cell r="L123">
            <v>188.65111250776064</v>
          </cell>
          <cell r="M123">
            <v>281.25915364191746</v>
          </cell>
          <cell r="N123">
            <v>327.34077993151743</v>
          </cell>
          <cell r="O123">
            <v>332.95364124545461</v>
          </cell>
          <cell r="P123">
            <v>355.23750703319058</v>
          </cell>
        </row>
        <row r="124">
          <cell r="A124">
            <v>1123</v>
          </cell>
          <cell r="B124" t="str">
            <v>ISOLABELLA</v>
          </cell>
          <cell r="C124">
            <v>79.354347106687428</v>
          </cell>
          <cell r="D124">
            <v>78.478176270679</v>
          </cell>
          <cell r="E124">
            <v>67.788892071376353</v>
          </cell>
          <cell r="F124">
            <v>54.698160460333511</v>
          </cell>
          <cell r="G124">
            <v>57.648121886651019</v>
          </cell>
          <cell r="H124">
            <v>59.585515277839797</v>
          </cell>
          <cell r="I124">
            <v>52.408255973674493</v>
          </cell>
          <cell r="J124">
            <v>54.952833525281271</v>
          </cell>
          <cell r="K124">
            <v>62.013891858215416</v>
          </cell>
          <cell r="L124">
            <v>82.926236377448447</v>
          </cell>
          <cell r="M124">
            <v>121.10990364221357</v>
          </cell>
          <cell r="N124">
            <v>136.54879666292018</v>
          </cell>
          <cell r="O124">
            <v>140.08220748558335</v>
          </cell>
          <cell r="P124">
            <v>153.03871812079259</v>
          </cell>
        </row>
        <row r="125">
          <cell r="A125">
            <v>1124</v>
          </cell>
          <cell r="B125" t="str">
            <v>ISSIGLIO</v>
          </cell>
          <cell r="C125">
            <v>113.15423061130664</v>
          </cell>
          <cell r="D125">
            <v>111.90486696019744</v>
          </cell>
          <cell r="E125">
            <v>96.662630416665252</v>
          </cell>
          <cell r="F125">
            <v>79.30916086835164</v>
          </cell>
          <cell r="G125">
            <v>73.869471853489102</v>
          </cell>
          <cell r="H125">
            <v>72.526847935784275</v>
          </cell>
          <cell r="I125">
            <v>67.158109867862436</v>
          </cell>
          <cell r="J125">
            <v>72.454652436708855</v>
          </cell>
          <cell r="K125">
            <v>86.607208176339583</v>
          </cell>
          <cell r="L125">
            <v>111.1913062739998</v>
          </cell>
          <cell r="M125">
            <v>171.65097966487653</v>
          </cell>
          <cell r="N125">
            <v>193.0205489695405</v>
          </cell>
          <cell r="O125">
            <v>197.09575311158306</v>
          </cell>
          <cell r="P125">
            <v>213.08458975950268</v>
          </cell>
        </row>
        <row r="126">
          <cell r="A126">
            <v>1125</v>
          </cell>
          <cell r="B126" t="str">
            <v>IVREA</v>
          </cell>
          <cell r="C126">
            <v>5834.2599969813637</v>
          </cell>
          <cell r="D126">
            <v>5769.842499447509</v>
          </cell>
          <cell r="E126">
            <v>4983.949029534494</v>
          </cell>
          <cell r="F126">
            <v>4000.0204959063749</v>
          </cell>
          <cell r="G126">
            <v>3745.122967024844</v>
          </cell>
          <cell r="H126">
            <v>3519.8829127654949</v>
          </cell>
          <cell r="I126">
            <v>3250.4346873277077</v>
          </cell>
          <cell r="J126">
            <v>3377.7132102705782</v>
          </cell>
          <cell r="K126">
            <v>3950.5902868048347</v>
          </cell>
          <cell r="L126">
            <v>4892.0468526538489</v>
          </cell>
          <cell r="M126">
            <v>7161.6475541529626</v>
          </cell>
          <cell r="N126">
            <v>8294.4776162671806</v>
          </cell>
          <cell r="O126">
            <v>8433.9917228107352</v>
          </cell>
          <cell r="P126">
            <v>9011.2416040141543</v>
          </cell>
        </row>
        <row r="127">
          <cell r="A127">
            <v>1126</v>
          </cell>
          <cell r="B127" t="str">
            <v>LA CASSA</v>
          </cell>
          <cell r="C127">
            <v>388.27897033690573</v>
          </cell>
          <cell r="D127">
            <v>383.99188686324044</v>
          </cell>
          <cell r="E127">
            <v>331.68946848452481</v>
          </cell>
          <cell r="F127">
            <v>281.58829429409718</v>
          </cell>
          <cell r="G127">
            <v>281.99726994454261</v>
          </cell>
          <cell r="H127">
            <v>283.7364401813154</v>
          </cell>
          <cell r="I127">
            <v>282.71042975968925</v>
          </cell>
          <cell r="J127">
            <v>302.08306587374369</v>
          </cell>
          <cell r="K127">
            <v>361.70576722569064</v>
          </cell>
          <cell r="L127">
            <v>466.60303822012054</v>
          </cell>
          <cell r="M127">
            <v>692.37761812102792</v>
          </cell>
          <cell r="N127">
            <v>805.86566924289616</v>
          </cell>
          <cell r="O127">
            <v>806.39251753587598</v>
          </cell>
          <cell r="P127">
            <v>863.95387588265498</v>
          </cell>
        </row>
        <row r="128">
          <cell r="A128">
            <v>1127</v>
          </cell>
          <cell r="B128" t="str">
            <v>LA LOGGIA</v>
          </cell>
          <cell r="C128">
            <v>1464.6771671536085</v>
          </cell>
          <cell r="D128">
            <v>1448.5053068231077</v>
          </cell>
          <cell r="E128">
            <v>1251.2086107910006</v>
          </cell>
          <cell r="F128">
            <v>1043.9111231190336</v>
          </cell>
          <cell r="G128">
            <v>1022.2254095011481</v>
          </cell>
          <cell r="H128">
            <v>1004.2634253572871</v>
          </cell>
          <cell r="I128">
            <v>948.81241843908049</v>
          </cell>
          <cell r="J128">
            <v>999.26116491971288</v>
          </cell>
          <cell r="K128">
            <v>1204.3697555050162</v>
          </cell>
          <cell r="L128">
            <v>1581.4468282225803</v>
          </cell>
          <cell r="M128">
            <v>2391.2282311792624</v>
          </cell>
          <cell r="N128">
            <v>2836.9987392581056</v>
          </cell>
          <cell r="O128">
            <v>2920.4429429769289</v>
          </cell>
          <cell r="P128">
            <v>3130.2884466785258</v>
          </cell>
        </row>
        <row r="129">
          <cell r="A129">
            <v>1128</v>
          </cell>
          <cell r="B129" t="str">
            <v>LANZO TORINESE</v>
          </cell>
          <cell r="C129">
            <v>1460.8771723305117</v>
          </cell>
          <cell r="D129">
            <v>1444.7472686761398</v>
          </cell>
          <cell r="E129">
            <v>1247.962444092806</v>
          </cell>
          <cell r="F129">
            <v>1044.4795750707385</v>
          </cell>
          <cell r="G129">
            <v>1029.4125543020016</v>
          </cell>
          <cell r="H129">
            <v>984.16584617700028</v>
          </cell>
          <cell r="I129">
            <v>914.41446434244915</v>
          </cell>
          <cell r="J129">
            <v>955.2171852110198</v>
          </cell>
          <cell r="K129">
            <v>1126.944836564478</v>
          </cell>
          <cell r="L129">
            <v>1397.9510090869055</v>
          </cell>
          <cell r="M129">
            <v>2061.2844079782039</v>
          </cell>
          <cell r="N129">
            <v>2388.8863058935808</v>
          </cell>
          <cell r="O129">
            <v>2444.5941299866363</v>
          </cell>
          <cell r="P129">
            <v>2615.5729952178717</v>
          </cell>
        </row>
        <row r="130">
          <cell r="A130">
            <v>1129</v>
          </cell>
          <cell r="B130" t="str">
            <v>LAURIANO</v>
          </cell>
          <cell r="C130">
            <v>289.1528436732857</v>
          </cell>
          <cell r="D130">
            <v>285.9602361097098</v>
          </cell>
          <cell r="E130">
            <v>247.01042383408455</v>
          </cell>
          <cell r="F130">
            <v>207.03290583971346</v>
          </cell>
          <cell r="G130">
            <v>204.60695048392205</v>
          </cell>
          <cell r="H130">
            <v>193.7251476497845</v>
          </cell>
          <cell r="I130">
            <v>185.67982563369983</v>
          </cell>
          <cell r="J130">
            <v>196.82181775652759</v>
          </cell>
          <cell r="K130">
            <v>242.52311595684918</v>
          </cell>
          <cell r="L130">
            <v>306.30988641859517</v>
          </cell>
          <cell r="M130">
            <v>447.59250656406647</v>
          </cell>
          <cell r="N130">
            <v>523.735279881005</v>
          </cell>
          <cell r="O130">
            <v>536.59427448253916</v>
          </cell>
          <cell r="P130">
            <v>563.0967824814843</v>
          </cell>
        </row>
        <row r="131">
          <cell r="A131">
            <v>1130</v>
          </cell>
          <cell r="B131" t="str">
            <v>LEINI'</v>
          </cell>
          <cell r="C131">
            <v>3517.0868365510114</v>
          </cell>
          <cell r="D131">
            <v>3478.253816984331</v>
          </cell>
          <cell r="E131">
            <v>3004.4909782708387</v>
          </cell>
          <cell r="F131">
            <v>2518.8056604288809</v>
          </cell>
          <cell r="G131">
            <v>2508.6757061567359</v>
          </cell>
          <cell r="H131">
            <v>2443.1257545025514</v>
          </cell>
          <cell r="I131">
            <v>2379.9053836332296</v>
          </cell>
          <cell r="J131">
            <v>2528.2067659433187</v>
          </cell>
          <cell r="K131">
            <v>3044.6802768996076</v>
          </cell>
          <cell r="L131">
            <v>3867.6114571382313</v>
          </cell>
          <cell r="M131">
            <v>5779.2761309032876</v>
          </cell>
          <cell r="N131">
            <v>6728.8279355138347</v>
          </cell>
          <cell r="O131">
            <v>6876.0267033181553</v>
          </cell>
          <cell r="P131">
            <v>7357.8322315300857</v>
          </cell>
        </row>
        <row r="132">
          <cell r="A132">
            <v>1131</v>
          </cell>
          <cell r="B132" t="str">
            <v>LEMIE</v>
          </cell>
          <cell r="C132">
            <v>44.880555812402299</v>
          </cell>
          <cell r="D132">
            <v>44.385018572913609</v>
          </cell>
          <cell r="E132">
            <v>38.339464251151654</v>
          </cell>
          <cell r="F132">
            <v>33.134377008716676</v>
          </cell>
          <cell r="G132">
            <v>31.795231019373418</v>
          </cell>
          <cell r="H132">
            <v>31.377962162682191</v>
          </cell>
          <cell r="I132">
            <v>28.556882504154714</v>
          </cell>
          <cell r="J132">
            <v>29.000239391481312</v>
          </cell>
          <cell r="K132">
            <v>34.921906823818809</v>
          </cell>
          <cell r="L132">
            <v>41.441425564443954</v>
          </cell>
          <cell r="M132">
            <v>61.169615873209388</v>
          </cell>
          <cell r="N132">
            <v>75.459083332659517</v>
          </cell>
          <cell r="O132">
            <v>71.913813060699965</v>
          </cell>
          <cell r="P132">
            <v>79.675866046519005</v>
          </cell>
        </row>
        <row r="133">
          <cell r="A133">
            <v>1132</v>
          </cell>
          <cell r="B133" t="str">
            <v>LESSOLO</v>
          </cell>
          <cell r="C133">
            <v>677.29464262978206</v>
          </cell>
          <cell r="D133">
            <v>669.8164661354416</v>
          </cell>
          <cell r="E133">
            <v>578.5827129044892</v>
          </cell>
          <cell r="F133">
            <v>483.5737143093728</v>
          </cell>
          <cell r="G133">
            <v>470.6564868409468</v>
          </cell>
          <cell r="H133">
            <v>456.7439103612603</v>
          </cell>
          <cell r="I133">
            <v>431.1789679206455</v>
          </cell>
          <cell r="J133">
            <v>464.20995324328908</v>
          </cell>
          <cell r="K133">
            <v>550.36670201011964</v>
          </cell>
          <cell r="L133">
            <v>692.76475028191066</v>
          </cell>
          <cell r="M133">
            <v>1004.6642331463521</v>
          </cell>
          <cell r="N133">
            <v>1172.8252315314126</v>
          </cell>
          <cell r="O133">
            <v>1186.6545949398051</v>
          </cell>
          <cell r="P133">
            <v>1270.0063903250966</v>
          </cell>
        </row>
        <row r="134">
          <cell r="A134">
            <v>1133</v>
          </cell>
          <cell r="B134" t="str">
            <v>LEVONE</v>
          </cell>
          <cell r="C134">
            <v>138.14218045003264</v>
          </cell>
          <cell r="D134">
            <v>136.61691870765821</v>
          </cell>
          <cell r="E134">
            <v>118.00872545069033</v>
          </cell>
          <cell r="F134">
            <v>98.037465461659579</v>
          </cell>
          <cell r="G134">
            <v>95.198791386251486</v>
          </cell>
          <cell r="H134">
            <v>92.979005731976528</v>
          </cell>
          <cell r="I134">
            <v>85.407585780424682</v>
          </cell>
          <cell r="J134">
            <v>88.433488796193174</v>
          </cell>
          <cell r="K134">
            <v>106.2109645748702</v>
          </cell>
          <cell r="L134">
            <v>132.94717978497056</v>
          </cell>
          <cell r="M134">
            <v>189.22046247909086</v>
          </cell>
          <cell r="N134">
            <v>224.3757223127669</v>
          </cell>
          <cell r="O134">
            <v>233.90635814831384</v>
          </cell>
          <cell r="P134">
            <v>240.35445244378133</v>
          </cell>
        </row>
        <row r="135">
          <cell r="A135">
            <v>1134</v>
          </cell>
          <cell r="B135" t="str">
            <v>LOCANA</v>
          </cell>
          <cell r="C135">
            <v>187.30101631814918</v>
          </cell>
          <cell r="D135">
            <v>185.23297979543585</v>
          </cell>
          <cell r="E135">
            <v>160.00293421833356</v>
          </cell>
          <cell r="F135">
            <v>130.38956894263615</v>
          </cell>
          <cell r="G135">
            <v>124.91620791364777</v>
          </cell>
          <cell r="H135">
            <v>119.35509282730845</v>
          </cell>
          <cell r="I135">
            <v>114.11718220659954</v>
          </cell>
          <cell r="J135">
            <v>118.29365901117539</v>
          </cell>
          <cell r="K135">
            <v>140.14823152149188</v>
          </cell>
          <cell r="L135">
            <v>175.35517137165422</v>
          </cell>
          <cell r="M135">
            <v>255.66939963966612</v>
          </cell>
          <cell r="N135">
            <v>297.44448917954554</v>
          </cell>
          <cell r="O135">
            <v>302.83865895838903</v>
          </cell>
          <cell r="P135">
            <v>324.42705983031334</v>
          </cell>
        </row>
        <row r="136">
          <cell r="A136">
            <v>1135</v>
          </cell>
          <cell r="B136" t="str">
            <v>LOMBARDORE</v>
          </cell>
          <cell r="C136">
            <v>376.28811178918482</v>
          </cell>
          <cell r="D136">
            <v>372.13342232972633</v>
          </cell>
          <cell r="E136">
            <v>321.44621092433385</v>
          </cell>
          <cell r="F136">
            <v>270.06443060415751</v>
          </cell>
          <cell r="G136">
            <v>264.17385583863864</v>
          </cell>
          <cell r="H136">
            <v>279.45806529013856</v>
          </cell>
          <cell r="I136">
            <v>261.6131199971648</v>
          </cell>
          <cell r="J136">
            <v>273.16053135235632</v>
          </cell>
          <cell r="K136">
            <v>312.47139132242921</v>
          </cell>
          <cell r="L136">
            <v>427.638478180687</v>
          </cell>
          <cell r="M136">
            <v>636.02207813663426</v>
          </cell>
          <cell r="N136">
            <v>747.04132800364403</v>
          </cell>
          <cell r="O136">
            <v>758.1984982064489</v>
          </cell>
          <cell r="P136">
            <v>807.09501837295534</v>
          </cell>
        </row>
        <row r="137">
          <cell r="A137">
            <v>1136</v>
          </cell>
          <cell r="B137" t="str">
            <v>LOMBRIASCO</v>
          </cell>
          <cell r="C137">
            <v>194.0204780401458</v>
          </cell>
          <cell r="D137">
            <v>191.87825029024521</v>
          </cell>
          <cell r="E137">
            <v>165.74307174145844</v>
          </cell>
          <cell r="F137">
            <v>145.33410105692474</v>
          </cell>
          <cell r="G137">
            <v>147.50845846395947</v>
          </cell>
          <cell r="H137">
            <v>145.42158694632417</v>
          </cell>
          <cell r="I137">
            <v>132.84192982115138</v>
          </cell>
          <cell r="J137">
            <v>141.35185537802167</v>
          </cell>
          <cell r="K137">
            <v>167.78888485890522</v>
          </cell>
          <cell r="L137">
            <v>211.07651972352869</v>
          </cell>
          <cell r="M137">
            <v>308.19831039506278</v>
          </cell>
          <cell r="N137">
            <v>363.40146107200934</v>
          </cell>
          <cell r="O137">
            <v>377.2671518499597</v>
          </cell>
          <cell r="P137">
            <v>404.91119020641128</v>
          </cell>
        </row>
        <row r="138">
          <cell r="A138">
            <v>1137</v>
          </cell>
          <cell r="B138" t="str">
            <v>LORANZE'</v>
          </cell>
          <cell r="C138">
            <v>243.43430761077312</v>
          </cell>
          <cell r="D138">
            <v>240.7464896324372</v>
          </cell>
          <cell r="E138">
            <v>207.95511029673943</v>
          </cell>
          <cell r="F138">
            <v>171.05580064163729</v>
          </cell>
          <cell r="G138">
            <v>172.12553965462325</v>
          </cell>
          <cell r="H138">
            <v>164.44606689725265</v>
          </cell>
          <cell r="I138">
            <v>155.52886455143616</v>
          </cell>
          <cell r="J138">
            <v>164.13797319857244</v>
          </cell>
          <cell r="K138">
            <v>194.02248225257947</v>
          </cell>
          <cell r="L138">
            <v>243.08758474467217</v>
          </cell>
          <cell r="M138">
            <v>366.68403680592462</v>
          </cell>
          <cell r="N138">
            <v>428.99132190288213</v>
          </cell>
          <cell r="O138">
            <v>439.6404910118257</v>
          </cell>
          <cell r="P138">
            <v>476.4605250895101</v>
          </cell>
        </row>
        <row r="139">
          <cell r="A139">
            <v>1138</v>
          </cell>
          <cell r="B139" t="str">
            <v>LUGNACCO</v>
          </cell>
          <cell r="C139">
            <v>89.922023353155964</v>
          </cell>
          <cell r="D139">
            <v>88.929172208265584</v>
          </cell>
          <cell r="E139">
            <v>76.816388240603018</v>
          </cell>
          <cell r="F139">
            <v>62.15824093378037</v>
          </cell>
          <cell r="G139">
            <v>62.868392882508331</v>
          </cell>
          <cell r="H139">
            <v>63.473267885256988</v>
          </cell>
          <cell r="I139">
            <v>59.290591758074704</v>
          </cell>
          <cell r="J139">
            <v>62.637886915192681</v>
          </cell>
          <cell r="K139">
            <v>75.771754420850868</v>
          </cell>
          <cell r="L139">
            <v>95.873993090070925</v>
          </cell>
          <cell r="M139">
            <v>141.02849383734952</v>
          </cell>
          <cell r="N139">
            <v>160.2802430691649</v>
          </cell>
          <cell r="O139">
            <v>165.38883828042577</v>
          </cell>
          <cell r="P139">
            <v>177.56777513459863</v>
          </cell>
        </row>
        <row r="140">
          <cell r="A140">
            <v>1139</v>
          </cell>
          <cell r="B140" t="str">
            <v>LUSERNA SAN GIOVANNI</v>
          </cell>
          <cell r="C140">
            <v>2004.5814682535283</v>
          </cell>
          <cell r="D140">
            <v>1982.4483919328907</v>
          </cell>
          <cell r="E140">
            <v>1712.424860821114</v>
          </cell>
          <cell r="F140">
            <v>1425.3242786627866</v>
          </cell>
          <cell r="G140">
            <v>1356.3987444667762</v>
          </cell>
          <cell r="H140">
            <v>1289.5870486568531</v>
          </cell>
          <cell r="I140">
            <v>1188.3566144346269</v>
          </cell>
          <cell r="J140">
            <v>1239.9604152603386</v>
          </cell>
          <cell r="K140">
            <v>1444.6737157681482</v>
          </cell>
          <cell r="L140">
            <v>1824.527023655372</v>
          </cell>
          <cell r="M140">
            <v>2641.8646059710823</v>
          </cell>
          <cell r="N140">
            <v>3041.6037956863397</v>
          </cell>
          <cell r="O140">
            <v>3058.8578434392002</v>
          </cell>
          <cell r="P140">
            <v>3242.066583032833</v>
          </cell>
        </row>
        <row r="141">
          <cell r="A141">
            <v>1140</v>
          </cell>
          <cell r="B141" t="str">
            <v>LUSERNETTA</v>
          </cell>
          <cell r="C141">
            <v>173.70827480670621</v>
          </cell>
          <cell r="D141">
            <v>171.79031908142818</v>
          </cell>
          <cell r="E141">
            <v>148.39125923303624</v>
          </cell>
          <cell r="F141">
            <v>119.97963634068371</v>
          </cell>
          <cell r="G141">
            <v>113.87440926425636</v>
          </cell>
          <cell r="H141">
            <v>107.14770526366407</v>
          </cell>
          <cell r="I141">
            <v>102.18603105298985</v>
          </cell>
          <cell r="J141">
            <v>105.45856646756286</v>
          </cell>
          <cell r="K141">
            <v>125.21848262497839</v>
          </cell>
          <cell r="L141">
            <v>163.44655760727713</v>
          </cell>
          <cell r="M141">
            <v>241.49609528919132</v>
          </cell>
          <cell r="N141">
            <v>274.62550180378469</v>
          </cell>
          <cell r="O141">
            <v>275.46062965792663</v>
          </cell>
          <cell r="P141">
            <v>313.18088609550466</v>
          </cell>
        </row>
        <row r="142">
          <cell r="A142">
            <v>1141</v>
          </cell>
          <cell r="B142" t="str">
            <v>LUSIGLIE'</v>
          </cell>
          <cell r="C142">
            <v>116.48955312661754</v>
          </cell>
          <cell r="D142">
            <v>115.20336336045418</v>
          </cell>
          <cell r="E142">
            <v>99.511848213261402</v>
          </cell>
          <cell r="F142">
            <v>83.314574994871847</v>
          </cell>
          <cell r="G142">
            <v>79.87090912277597</v>
          </cell>
          <cell r="H142">
            <v>79.377694596779392</v>
          </cell>
          <cell r="I142">
            <v>75.514573063331895</v>
          </cell>
          <cell r="J142">
            <v>80.041634932237045</v>
          </cell>
          <cell r="K142">
            <v>96.206965536873454</v>
          </cell>
          <cell r="L142">
            <v>122.37070551081365</v>
          </cell>
          <cell r="M142">
            <v>185.4912869259494</v>
          </cell>
          <cell r="N142">
            <v>213.90081507083127</v>
          </cell>
          <cell r="O142">
            <v>221.7247185270235</v>
          </cell>
          <cell r="P142">
            <v>243.25618134994005</v>
          </cell>
        </row>
        <row r="143">
          <cell r="A143">
            <v>1142</v>
          </cell>
          <cell r="B143" t="str">
            <v>MACELLO</v>
          </cell>
          <cell r="C143">
            <v>261.70443885851211</v>
          </cell>
          <cell r="D143">
            <v>258.81489587388518</v>
          </cell>
          <cell r="E143">
            <v>223.56247146143721</v>
          </cell>
          <cell r="F143">
            <v>187.83469093611069</v>
          </cell>
          <cell r="G143">
            <v>187.30011044429045</v>
          </cell>
          <cell r="H143">
            <v>178.86656026767264</v>
          </cell>
          <cell r="I143">
            <v>172.85402898268342</v>
          </cell>
          <cell r="J143">
            <v>185.70207665134654</v>
          </cell>
          <cell r="K143">
            <v>227.15188076125119</v>
          </cell>
          <cell r="L143">
            <v>287.88565536390439</v>
          </cell>
          <cell r="M143">
            <v>427.23877900998235</v>
          </cell>
          <cell r="N143">
            <v>503.4635490397971</v>
          </cell>
          <cell r="O143">
            <v>508.37354819746656</v>
          </cell>
          <cell r="P143">
            <v>552.73683509154819</v>
          </cell>
        </row>
        <row r="144">
          <cell r="A144">
            <v>1143</v>
          </cell>
          <cell r="B144" t="str">
            <v>MAGLIONE</v>
          </cell>
          <cell r="C144">
            <v>145.88014455705695</v>
          </cell>
          <cell r="D144">
            <v>144.26944605251572</v>
          </cell>
          <cell r="E144">
            <v>124.61892429711307</v>
          </cell>
          <cell r="F144">
            <v>104.05200669623142</v>
          </cell>
          <cell r="G144">
            <v>102.00435655991824</v>
          </cell>
          <cell r="H144">
            <v>92.693198614660488</v>
          </cell>
          <cell r="I144">
            <v>85.115186831011371</v>
          </cell>
          <cell r="J144">
            <v>90.112885963792536</v>
          </cell>
          <cell r="K144">
            <v>107.34500225800367</v>
          </cell>
          <cell r="L144">
            <v>137.92876823709196</v>
          </cell>
          <cell r="M144">
            <v>195.40842472364241</v>
          </cell>
          <cell r="N144">
            <v>216.71218358761135</v>
          </cell>
          <cell r="O144">
            <v>216.27186434503423</v>
          </cell>
          <cell r="P144">
            <v>225.68109572323496</v>
          </cell>
        </row>
        <row r="145">
          <cell r="A145">
            <v>1144</v>
          </cell>
          <cell r="B145" t="str">
            <v>MARENTINO</v>
          </cell>
          <cell r="C145">
            <v>327.89565580753452</v>
          </cell>
          <cell r="D145">
            <v>324.27527933986386</v>
          </cell>
          <cell r="E145">
            <v>280.10668643428272</v>
          </cell>
          <cell r="F145">
            <v>243.50243880544932</v>
          </cell>
          <cell r="G145">
            <v>258.38383994544131</v>
          </cell>
          <cell r="H145">
            <v>245.9772684542198</v>
          </cell>
          <cell r="I145">
            <v>237.97736690877738</v>
          </cell>
          <cell r="J145">
            <v>251.1238005895006</v>
          </cell>
          <cell r="K145">
            <v>297.69968029194587</v>
          </cell>
          <cell r="L145">
            <v>373.97041031058285</v>
          </cell>
          <cell r="M145">
            <v>552.1667602005183</v>
          </cell>
          <cell r="N145">
            <v>638.09600978471963</v>
          </cell>
          <cell r="O145">
            <v>634.04845723914491</v>
          </cell>
          <cell r="P145">
            <v>681.85439205500495</v>
          </cell>
        </row>
        <row r="146">
          <cell r="A146">
            <v>1145</v>
          </cell>
          <cell r="B146" t="str">
            <v>MASSELLO</v>
          </cell>
          <cell r="C146">
            <v>10.214873531546157</v>
          </cell>
          <cell r="D146">
            <v>10.102088604088781</v>
          </cell>
          <cell r="E146">
            <v>8.7261124891088198</v>
          </cell>
          <cell r="F146">
            <v>7.6042145681354816</v>
          </cell>
          <cell r="G146">
            <v>8.386319175691483</v>
          </cell>
          <cell r="H146">
            <v>8.1554462113918085</v>
          </cell>
          <cell r="I146">
            <v>8.2955467503083042</v>
          </cell>
          <cell r="J146">
            <v>9.3570810062355783</v>
          </cell>
          <cell r="K146">
            <v>10.82023415004284</v>
          </cell>
          <cell r="L146">
            <v>14.360773949322947</v>
          </cell>
          <cell r="M146">
            <v>19.907971386955502</v>
          </cell>
          <cell r="N146">
            <v>23.052069877250016</v>
          </cell>
          <cell r="O146">
            <v>23.059911400349975</v>
          </cell>
          <cell r="P146">
            <v>24.421292437005892</v>
          </cell>
        </row>
        <row r="147">
          <cell r="A147">
            <v>1146</v>
          </cell>
          <cell r="B147" t="str">
            <v>MATHI</v>
          </cell>
          <cell r="C147">
            <v>904.79537377192844</v>
          </cell>
          <cell r="D147">
            <v>894.80530583036386</v>
          </cell>
          <cell r="E147">
            <v>772.92647694327763</v>
          </cell>
          <cell r="F147">
            <v>640.35035107984709</v>
          </cell>
          <cell r="G147">
            <v>633.25502670330832</v>
          </cell>
          <cell r="H147">
            <v>590.29745919723041</v>
          </cell>
          <cell r="I147">
            <v>551.99854891724431</v>
          </cell>
          <cell r="J147">
            <v>579.08311215786807</v>
          </cell>
          <cell r="K147">
            <v>680.99609913914423</v>
          </cell>
          <cell r="L147">
            <v>852.323608176025</v>
          </cell>
          <cell r="M147">
            <v>1246.4099194022265</v>
          </cell>
          <cell r="N147">
            <v>1446.2265936842784</v>
          </cell>
          <cell r="O147">
            <v>1473.5851774932482</v>
          </cell>
          <cell r="P147">
            <v>1593.7589705601943</v>
          </cell>
        </row>
        <row r="148">
          <cell r="A148">
            <v>1147</v>
          </cell>
          <cell r="B148" t="str">
            <v>MATTIE</v>
          </cell>
          <cell r="C148">
            <v>117.38281180828027</v>
          </cell>
          <cell r="D148">
            <v>116.08675935362636</v>
          </cell>
          <cell r="E148">
            <v>100.27491940684888</v>
          </cell>
          <cell r="F148">
            <v>80.421418324159376</v>
          </cell>
          <cell r="G148">
            <v>78.906702167196343</v>
          </cell>
          <cell r="H148">
            <v>76.141559548693095</v>
          </cell>
          <cell r="I148">
            <v>67.674674121166788</v>
          </cell>
          <cell r="J148">
            <v>68.631451384025397</v>
          </cell>
          <cell r="K148">
            <v>79.940774436445523</v>
          </cell>
          <cell r="L148">
            <v>97.58097731142</v>
          </cell>
          <cell r="M148">
            <v>138.61474527797446</v>
          </cell>
          <cell r="N148">
            <v>156.47475383711222</v>
          </cell>
          <cell r="O148">
            <v>160.44441607291139</v>
          </cell>
          <cell r="P148">
            <v>161.24063559266577</v>
          </cell>
        </row>
        <row r="149">
          <cell r="A149">
            <v>1148</v>
          </cell>
          <cell r="B149" t="str">
            <v>MAZZE'</v>
          </cell>
          <cell r="C149">
            <v>854.69118555912507</v>
          </cell>
          <cell r="D149">
            <v>845.25433026531778</v>
          </cell>
          <cell r="E149">
            <v>730.12469568086931</v>
          </cell>
          <cell r="F149">
            <v>615.61766293790276</v>
          </cell>
          <cell r="G149">
            <v>603.71908532547741</v>
          </cell>
          <cell r="H149">
            <v>585.06795473455657</v>
          </cell>
          <cell r="I149">
            <v>553.69334720566565</v>
          </cell>
          <cell r="J149">
            <v>594.17609065875229</v>
          </cell>
          <cell r="K149">
            <v>711.60968914302589</v>
          </cell>
          <cell r="L149">
            <v>892.37968553200733</v>
          </cell>
          <cell r="M149">
            <v>1304.0672035740411</v>
          </cell>
          <cell r="N149">
            <v>1532.3492778117964</v>
          </cell>
          <cell r="O149">
            <v>1567.6632303601684</v>
          </cell>
          <cell r="P149">
            <v>1682.7454342325861</v>
          </cell>
        </row>
        <row r="150">
          <cell r="A150">
            <v>1149</v>
          </cell>
          <cell r="B150" t="str">
            <v>MEANA DI SUSA</v>
          </cell>
          <cell r="C150">
            <v>190.74384397115617</v>
          </cell>
          <cell r="D150">
            <v>188.63779434275989</v>
          </cell>
          <cell r="E150">
            <v>162.94398887632559</v>
          </cell>
          <cell r="F150">
            <v>137.98134131761137</v>
          </cell>
          <cell r="G150">
            <v>134.02147388681431</v>
          </cell>
          <cell r="H150">
            <v>129.93647026633982</v>
          </cell>
          <cell r="I150">
            <v>123.21322558460881</v>
          </cell>
          <cell r="J150">
            <v>130.67699273918069</v>
          </cell>
          <cell r="K150">
            <v>154.75542081317431</v>
          </cell>
          <cell r="L150">
            <v>193.0210073253435</v>
          </cell>
          <cell r="M150">
            <v>277.59752993180626</v>
          </cell>
          <cell r="N150">
            <v>323.05351166785789</v>
          </cell>
          <cell r="O150">
            <v>321.64570328415749</v>
          </cell>
          <cell r="P150">
            <v>339.9913110595495</v>
          </cell>
        </row>
        <row r="151">
          <cell r="A151">
            <v>1150</v>
          </cell>
          <cell r="B151" t="str">
            <v>MERCENASCO</v>
          </cell>
          <cell r="C151">
            <v>320.56498122557133</v>
          </cell>
          <cell r="D151">
            <v>317.0255445363901</v>
          </cell>
          <cell r="E151">
            <v>273.8444169283793</v>
          </cell>
          <cell r="F151">
            <v>231.69012569389599</v>
          </cell>
          <cell r="G151">
            <v>227.69325956280949</v>
          </cell>
          <cell r="H151">
            <v>221.27539247575132</v>
          </cell>
          <cell r="I151">
            <v>206.78822259931559</v>
          </cell>
          <cell r="J151">
            <v>220.4117152004369</v>
          </cell>
          <cell r="K151">
            <v>268.740196198109</v>
          </cell>
          <cell r="L151">
            <v>335.10568732740853</v>
          </cell>
          <cell r="M151">
            <v>507.93009650838775</v>
          </cell>
          <cell r="N151">
            <v>587.66905904299813</v>
          </cell>
          <cell r="O151">
            <v>598.17391486301244</v>
          </cell>
          <cell r="P151">
            <v>639.02715338296582</v>
          </cell>
        </row>
        <row r="152">
          <cell r="A152">
            <v>1151</v>
          </cell>
          <cell r="B152" t="str">
            <v>MEUGLIANO</v>
          </cell>
          <cell r="C152">
            <v>40.552863556848727</v>
          </cell>
          <cell r="D152">
            <v>40.105109430444415</v>
          </cell>
          <cell r="E152">
            <v>34.642509088311819</v>
          </cell>
          <cell r="F152">
            <v>28.371542964203265</v>
          </cell>
          <cell r="G152">
            <v>26.425524182055188</v>
          </cell>
          <cell r="H152">
            <v>24.812373655258874</v>
          </cell>
          <cell r="I152">
            <v>21.753793405049947</v>
          </cell>
          <cell r="J152">
            <v>24.50516946355151</v>
          </cell>
          <cell r="K152">
            <v>27.951766551084354</v>
          </cell>
          <cell r="L152">
            <v>37.690919342059061</v>
          </cell>
          <cell r="M152">
            <v>53.045197508236676</v>
          </cell>
          <cell r="N152">
            <v>60.969078428494903</v>
          </cell>
          <cell r="O152">
            <v>59.630181892514102</v>
          </cell>
          <cell r="P152">
            <v>60.548260876099711</v>
          </cell>
        </row>
        <row r="153">
          <cell r="A153">
            <v>1152</v>
          </cell>
          <cell r="B153" t="str">
            <v>MEZZENILE</v>
          </cell>
          <cell r="C153">
            <v>182.68222199552866</v>
          </cell>
          <cell r="D153">
            <v>180.66518271531751</v>
          </cell>
          <cell r="E153">
            <v>156.05730349674172</v>
          </cell>
          <cell r="F153">
            <v>128.1310056611724</v>
          </cell>
          <cell r="G153">
            <v>131.19398797546313</v>
          </cell>
          <cell r="H153">
            <v>122.46176171022728</v>
          </cell>
          <cell r="I153">
            <v>113.18327756176703</v>
          </cell>
          <cell r="J153">
            <v>120.49684226791376</v>
          </cell>
          <cell r="K153">
            <v>143.60420659012894</v>
          </cell>
          <cell r="L153">
            <v>180.85531233111843</v>
          </cell>
          <cell r="M153">
            <v>266.70783120479706</v>
          </cell>
          <cell r="N153">
            <v>309.79464319597179</v>
          </cell>
          <cell r="O153">
            <v>315.51828984018192</v>
          </cell>
          <cell r="P153">
            <v>339.64041867069767</v>
          </cell>
        </row>
        <row r="154">
          <cell r="A154">
            <v>1153</v>
          </cell>
          <cell r="B154" t="str">
            <v>MOMBELLO DI TORINO</v>
          </cell>
          <cell r="C154">
            <v>87.464675882421659</v>
          </cell>
          <cell r="D154">
            <v>86.498956914485632</v>
          </cell>
          <cell r="E154">
            <v>74.717185505666265</v>
          </cell>
          <cell r="F154">
            <v>58.464146281235259</v>
          </cell>
          <cell r="G154">
            <v>59.239682634377452</v>
          </cell>
          <cell r="H154">
            <v>56.59048527410296</v>
          </cell>
          <cell r="I154">
            <v>52.254263085908804</v>
          </cell>
          <cell r="J154">
            <v>55.303623313450338</v>
          </cell>
          <cell r="K154">
            <v>68.823846181868035</v>
          </cell>
          <cell r="L154">
            <v>89.992960868209721</v>
          </cell>
          <cell r="M154">
            <v>131.86384813188431</v>
          </cell>
          <cell r="N154">
            <v>150.36617902320958</v>
          </cell>
          <cell r="O154">
            <v>153.65855967572671</v>
          </cell>
          <cell r="P154">
            <v>167.40633834710479</v>
          </cell>
        </row>
        <row r="155">
          <cell r="A155">
            <v>1154</v>
          </cell>
          <cell r="B155" t="str">
            <v>MOMPANTERO</v>
          </cell>
          <cell r="C155">
            <v>125.06697944797016</v>
          </cell>
          <cell r="D155">
            <v>123.68608421115782</v>
          </cell>
          <cell r="E155">
            <v>106.83916232204768</v>
          </cell>
          <cell r="F155">
            <v>93.105025228108687</v>
          </cell>
          <cell r="G155">
            <v>91.613263293575926</v>
          </cell>
          <cell r="H155">
            <v>85.848328856708278</v>
          </cell>
          <cell r="I155">
            <v>81.672058795717049</v>
          </cell>
          <cell r="J155">
            <v>86.564505768518401</v>
          </cell>
          <cell r="K155">
            <v>104.70352583040771</v>
          </cell>
          <cell r="L155">
            <v>133.5345352688648</v>
          </cell>
          <cell r="M155">
            <v>193.93255498598259</v>
          </cell>
          <cell r="N155">
            <v>229.61013627589358</v>
          </cell>
          <cell r="O155">
            <v>224.1927335929575</v>
          </cell>
          <cell r="P155">
            <v>241.48957770941615</v>
          </cell>
        </row>
        <row r="156">
          <cell r="A156">
            <v>1155</v>
          </cell>
          <cell r="B156" t="str">
            <v>MONASTERO DI LANZO</v>
          </cell>
          <cell r="C156">
            <v>167.86141126213371</v>
          </cell>
          <cell r="D156">
            <v>166.00801219325393</v>
          </cell>
          <cell r="E156">
            <v>143.39654355292086</v>
          </cell>
          <cell r="F156">
            <v>120.59249592316979</v>
          </cell>
          <cell r="G156">
            <v>117.02189529079796</v>
          </cell>
          <cell r="H156">
            <v>108.95022534945814</v>
          </cell>
          <cell r="I156">
            <v>102.09644279380464</v>
          </cell>
          <cell r="J156">
            <v>108.98118822702855</v>
          </cell>
          <cell r="K156">
            <v>128.29414986031952</v>
          </cell>
          <cell r="L156">
            <v>161.17856782276672</v>
          </cell>
          <cell r="M156">
            <v>234.6842240712113</v>
          </cell>
          <cell r="N156">
            <v>277.34900963893807</v>
          </cell>
          <cell r="O156">
            <v>287.37518832060357</v>
          </cell>
          <cell r="P156">
            <v>298.99471422650339</v>
          </cell>
        </row>
        <row r="157">
          <cell r="A157">
            <v>1156</v>
          </cell>
          <cell r="B157" t="str">
            <v>MONCALIERI</v>
          </cell>
          <cell r="C157">
            <v>12762.213955042691</v>
          </cell>
          <cell r="D157">
            <v>12621.303216337037</v>
          </cell>
          <cell r="E157">
            <v>10902.19220412809</v>
          </cell>
          <cell r="F157">
            <v>8918.8908859121329</v>
          </cell>
          <cell r="G157">
            <v>8664.4193419721632</v>
          </cell>
          <cell r="H157">
            <v>8165.8624732158278</v>
          </cell>
          <cell r="I157">
            <v>7632.8445146497297</v>
          </cell>
          <cell r="J157">
            <v>7850.1669204100526</v>
          </cell>
          <cell r="K157">
            <v>9371.5299223689435</v>
          </cell>
          <cell r="L157">
            <v>11446.646595630877</v>
          </cell>
          <cell r="M157">
            <v>16546.601454608124</v>
          </cell>
          <cell r="N157">
            <v>19111.425419304109</v>
          </cell>
          <cell r="O157">
            <v>19469.420783032416</v>
          </cell>
          <cell r="P157">
            <v>20716.971021741218</v>
          </cell>
        </row>
        <row r="158">
          <cell r="A158">
            <v>1157</v>
          </cell>
          <cell r="B158" t="str">
            <v>MONCENISIO</v>
          </cell>
          <cell r="C158">
            <v>8.5335113474841169</v>
          </cell>
          <cell r="D158">
            <v>8.4392907528472492</v>
          </cell>
          <cell r="E158">
            <v>7.2897994982774703</v>
          </cell>
          <cell r="F158">
            <v>5.9490793116957015</v>
          </cell>
          <cell r="G158">
            <v>6.4369386323411542</v>
          </cell>
          <cell r="H158">
            <v>6.1526596599722172</v>
          </cell>
          <cell r="I158">
            <v>5.8366647640703357</v>
          </cell>
          <cell r="J158">
            <v>6.6403716549295977</v>
          </cell>
          <cell r="K158">
            <v>6.3379377945900863</v>
          </cell>
          <cell r="L158">
            <v>9.0126463926697138</v>
          </cell>
          <cell r="M158">
            <v>13.948254774898937</v>
          </cell>
          <cell r="N158">
            <v>16.065935216827121</v>
          </cell>
          <cell r="O158">
            <v>14.573898652827832</v>
          </cell>
          <cell r="P158">
            <v>14.081028243822871</v>
          </cell>
        </row>
        <row r="159">
          <cell r="A159">
            <v>1158</v>
          </cell>
          <cell r="B159" t="str">
            <v>MONTALDO TORINESE</v>
          </cell>
          <cell r="C159">
            <v>149.1459137014449</v>
          </cell>
          <cell r="D159">
            <v>147.49915703770034</v>
          </cell>
          <cell r="E159">
            <v>127.40872574001712</v>
          </cell>
          <cell r="F159">
            <v>107.83909089654185</v>
          </cell>
          <cell r="G159">
            <v>114.44312652337213</v>
          </cell>
          <cell r="H159">
            <v>112.27948976235436</v>
          </cell>
          <cell r="I159">
            <v>107.80031224527436</v>
          </cell>
          <cell r="J159">
            <v>115.32890269552138</v>
          </cell>
          <cell r="K159">
            <v>138.9410337615586</v>
          </cell>
          <cell r="L159">
            <v>179.37760068939087</v>
          </cell>
          <cell r="M159">
            <v>267.38116882653264</v>
          </cell>
          <cell r="N159">
            <v>316.91484046829089</v>
          </cell>
          <cell r="O159">
            <v>328.71181104817856</v>
          </cell>
          <cell r="P159">
            <v>350.22249670430466</v>
          </cell>
        </row>
        <row r="160">
          <cell r="A160">
            <v>1159</v>
          </cell>
          <cell r="B160" t="str">
            <v>MONTALENGHE</v>
          </cell>
          <cell r="C160">
            <v>271.20118569082422</v>
          </cell>
          <cell r="D160">
            <v>268.20678679199966</v>
          </cell>
          <cell r="E160">
            <v>231.67512022634068</v>
          </cell>
          <cell r="F160">
            <v>191.57870004744245</v>
          </cell>
          <cell r="G160">
            <v>180.59195576276807</v>
          </cell>
          <cell r="H160">
            <v>175.43343141514879</v>
          </cell>
          <cell r="I160">
            <v>161.04507827759903</v>
          </cell>
          <cell r="J160">
            <v>175.21170092912368</v>
          </cell>
          <cell r="K160">
            <v>208.19971291954568</v>
          </cell>
          <cell r="L160">
            <v>258.2940718302159</v>
          </cell>
          <cell r="M160">
            <v>390.96685857510766</v>
          </cell>
          <cell r="N160">
            <v>464.37779473822621</v>
          </cell>
          <cell r="O160">
            <v>464.96697399333272</v>
          </cell>
          <cell r="P160">
            <v>503.33081606901209</v>
          </cell>
        </row>
        <row r="161">
          <cell r="A161">
            <v>1160</v>
          </cell>
          <cell r="B161" t="str">
            <v>MONTALTO DORA</v>
          </cell>
          <cell r="C161">
            <v>769.33992646449394</v>
          </cell>
          <cell r="D161">
            <v>760.8454553848087</v>
          </cell>
          <cell r="E161">
            <v>657.21290821265086</v>
          </cell>
          <cell r="F161">
            <v>546.6112418825561</v>
          </cell>
          <cell r="G161">
            <v>533.45338676080803</v>
          </cell>
          <cell r="H161">
            <v>507.01902610503612</v>
          </cell>
          <cell r="I161">
            <v>468.40895947414936</v>
          </cell>
          <cell r="J161">
            <v>491.20600998094056</v>
          </cell>
          <cell r="K161">
            <v>577.98973450228959</v>
          </cell>
          <cell r="L161">
            <v>729.88508072892455</v>
          </cell>
          <cell r="M161">
            <v>1071.8537310309543</v>
          </cell>
          <cell r="N161">
            <v>1234.3789002621268</v>
          </cell>
          <cell r="O161">
            <v>1258.2053575508498</v>
          </cell>
          <cell r="P161">
            <v>1336.8921516015434</v>
          </cell>
        </row>
        <row r="162">
          <cell r="A162">
            <v>1161</v>
          </cell>
          <cell r="B162" t="str">
            <v>MONTANARO</v>
          </cell>
          <cell r="C162">
            <v>939.94865847784047</v>
          </cell>
          <cell r="D162">
            <v>929.57045448611336</v>
          </cell>
          <cell r="E162">
            <v>802.95636578704341</v>
          </cell>
          <cell r="F162">
            <v>670.0548936712604</v>
          </cell>
          <cell r="G162">
            <v>644.66812871095271</v>
          </cell>
          <cell r="H162">
            <v>620.80631911119963</v>
          </cell>
          <cell r="I162">
            <v>587.82993641131031</v>
          </cell>
          <cell r="J162">
            <v>613.60374669277883</v>
          </cell>
          <cell r="K162">
            <v>717.93382182395112</v>
          </cell>
          <cell r="L162">
            <v>896.08041094723774</v>
          </cell>
          <cell r="M162">
            <v>1317.5528478907988</v>
          </cell>
          <cell r="N162">
            <v>1534.7283797112477</v>
          </cell>
          <cell r="O162">
            <v>1572.4706957455508</v>
          </cell>
          <cell r="P162">
            <v>1693.8681514696684</v>
          </cell>
        </row>
        <row r="163">
          <cell r="A163">
            <v>1162</v>
          </cell>
          <cell r="B163" t="str">
            <v>MONTEU DA PO</v>
          </cell>
          <cell r="C163">
            <v>151.73326833237729</v>
          </cell>
          <cell r="D163">
            <v>150.05794405069258</v>
          </cell>
          <cell r="E163">
            <v>129.61898781413947</v>
          </cell>
          <cell r="F163">
            <v>106.95744381298857</v>
          </cell>
          <cell r="G163">
            <v>108.7072919422896</v>
          </cell>
          <cell r="H163">
            <v>105.17728026617037</v>
          </cell>
          <cell r="I163">
            <v>101.89146493820806</v>
          </cell>
          <cell r="J163">
            <v>107.73136059329866</v>
          </cell>
          <cell r="K163">
            <v>129.89696317449062</v>
          </cell>
          <cell r="L163">
            <v>167.22536471476755</v>
          </cell>
          <cell r="M163">
            <v>244.60220105365843</v>
          </cell>
          <cell r="N163">
            <v>289.8480130294829</v>
          </cell>
          <cell r="O163">
            <v>293.75888509662059</v>
          </cell>
          <cell r="P163">
            <v>313.0696084311993</v>
          </cell>
        </row>
        <row r="164">
          <cell r="A164">
            <v>1163</v>
          </cell>
          <cell r="B164" t="str">
            <v>MORIONDO TORINESE</v>
          </cell>
          <cell r="C164">
            <v>191.87131839753835</v>
          </cell>
          <cell r="D164">
            <v>189.75282004709015</v>
          </cell>
          <cell r="E164">
            <v>163.90714017162267</v>
          </cell>
          <cell r="F164">
            <v>135.90382337376312</v>
          </cell>
          <cell r="G164">
            <v>131.60826766665318</v>
          </cell>
          <cell r="H164">
            <v>122.07389539023609</v>
          </cell>
          <cell r="I164">
            <v>116.52923981903906</v>
          </cell>
          <cell r="J164">
            <v>123.08846350243367</v>
          </cell>
          <cell r="K164">
            <v>147.09517099799146</v>
          </cell>
          <cell r="L164">
            <v>189.258962842692</v>
          </cell>
          <cell r="M164">
            <v>286.44258094378836</v>
          </cell>
          <cell r="N164">
            <v>334.66706522825189</v>
          </cell>
          <cell r="O164">
            <v>342.06745340691288</v>
          </cell>
          <cell r="P164">
            <v>362.02019566784315</v>
          </cell>
        </row>
        <row r="165">
          <cell r="A165">
            <v>1164</v>
          </cell>
          <cell r="B165" t="str">
            <v>NICHELINO</v>
          </cell>
          <cell r="C165">
            <v>6122.3453580849982</v>
          </cell>
          <cell r="D165">
            <v>6054.747039324795</v>
          </cell>
          <cell r="E165">
            <v>5230.047550450332</v>
          </cell>
          <cell r="F165">
            <v>4376.694231140249</v>
          </cell>
          <cell r="G165">
            <v>4239.6228983327173</v>
          </cell>
          <cell r="H165">
            <v>3971.6166480919405</v>
          </cell>
          <cell r="I165">
            <v>3670.0782028262479</v>
          </cell>
          <cell r="J165">
            <v>3785.261353560752</v>
          </cell>
          <cell r="K165">
            <v>4459.5679749245028</v>
          </cell>
          <cell r="L165">
            <v>5540.2422675378175</v>
          </cell>
          <cell r="M165">
            <v>8013.4916281702963</v>
          </cell>
          <cell r="N165">
            <v>9186.1201789404586</v>
          </cell>
          <cell r="O165">
            <v>9237.8173112551867</v>
          </cell>
          <cell r="P165">
            <v>9786.1215743158082</v>
          </cell>
        </row>
        <row r="166">
          <cell r="A166">
            <v>1165</v>
          </cell>
          <cell r="B166" t="str">
            <v>NOASCA</v>
          </cell>
          <cell r="C166">
            <v>12.930828991980148</v>
          </cell>
          <cell r="D166">
            <v>12.788056533239441</v>
          </cell>
          <cell r="E166">
            <v>11.046232536602846</v>
          </cell>
          <cell r="F166">
            <v>9.2529519095868693</v>
          </cell>
          <cell r="G166">
            <v>8.5641459994281632</v>
          </cell>
          <cell r="H166">
            <v>7.6007782790171303</v>
          </cell>
          <cell r="I166">
            <v>7.6683535634064528</v>
          </cell>
          <cell r="J166">
            <v>7.9917466479525405</v>
          </cell>
          <cell r="K166">
            <v>9.0292368236578451</v>
          </cell>
          <cell r="L166">
            <v>11.507017973798577</v>
          </cell>
          <cell r="M166">
            <v>16.821580024453556</v>
          </cell>
          <cell r="N166">
            <v>18.970922484652199</v>
          </cell>
          <cell r="O166">
            <v>19.424427419014368</v>
          </cell>
          <cell r="P166">
            <v>20.177066943930594</v>
          </cell>
        </row>
        <row r="167">
          <cell r="A167">
            <v>1166</v>
          </cell>
          <cell r="B167" t="str">
            <v>NOLE</v>
          </cell>
          <cell r="C167">
            <v>1404.0389770293514</v>
          </cell>
          <cell r="D167">
            <v>1388.5366378488864</v>
          </cell>
          <cell r="E167">
            <v>1199.4080998472157</v>
          </cell>
          <cell r="F167">
            <v>1013.0043425271077</v>
          </cell>
          <cell r="G167">
            <v>1001.5398145520066</v>
          </cell>
          <cell r="H167">
            <v>966.4011368488184</v>
          </cell>
          <cell r="I167">
            <v>909.08616953358569</v>
          </cell>
          <cell r="J167">
            <v>966.14313076710982</v>
          </cell>
          <cell r="K167">
            <v>1146.8639227903825</v>
          </cell>
          <cell r="L167">
            <v>1451.1364031729984</v>
          </cell>
          <cell r="M167">
            <v>2126.5936161595869</v>
          </cell>
          <cell r="N167">
            <v>2475.1048159915636</v>
          </cell>
          <cell r="O167">
            <v>2542.5115468173531</v>
          </cell>
          <cell r="P167">
            <v>2724.1527554452464</v>
          </cell>
        </row>
        <row r="168">
          <cell r="A168">
            <v>1167</v>
          </cell>
          <cell r="B168" t="str">
            <v>NOMAGLIO</v>
          </cell>
          <cell r="C168">
            <v>87.058027178881872</v>
          </cell>
          <cell r="D168">
            <v>86.096798119155451</v>
          </cell>
          <cell r="E168">
            <v>74.369803590493277</v>
          </cell>
          <cell r="F168">
            <v>62.2987559450223</v>
          </cell>
          <cell r="G168">
            <v>59.946176629487077</v>
          </cell>
          <cell r="H168">
            <v>56.423602591756264</v>
          </cell>
          <cell r="I168">
            <v>52.200111162132224</v>
          </cell>
          <cell r="J168">
            <v>53.906584048254572</v>
          </cell>
          <cell r="K168">
            <v>63.041756704289611</v>
          </cell>
          <cell r="L168">
            <v>77.271660544134136</v>
          </cell>
          <cell r="M168">
            <v>117.03458704859594</v>
          </cell>
          <cell r="N168">
            <v>142.25868840278739</v>
          </cell>
          <cell r="O168">
            <v>142.97474233902096</v>
          </cell>
          <cell r="P168">
            <v>154.49451490018672</v>
          </cell>
        </row>
        <row r="169">
          <cell r="A169">
            <v>1168</v>
          </cell>
          <cell r="B169" t="str">
            <v>NONE</v>
          </cell>
          <cell r="C169">
            <v>1514.2067515536428</v>
          </cell>
          <cell r="D169">
            <v>1497.4880229172056</v>
          </cell>
          <cell r="E169">
            <v>1293.5195335526737</v>
          </cell>
          <cell r="F169">
            <v>1060.0059304151828</v>
          </cell>
          <cell r="G169">
            <v>1019.6058080440662</v>
          </cell>
          <cell r="H169">
            <v>957.32379139485909</v>
          </cell>
          <cell r="I169">
            <v>881.06888654888735</v>
          </cell>
          <cell r="J169">
            <v>932.08369430320272</v>
          </cell>
          <cell r="K169">
            <v>1075.6833806608088</v>
          </cell>
          <cell r="L169">
            <v>1362.8964206892638</v>
          </cell>
          <cell r="M169">
            <v>1999.5180889729852</v>
          </cell>
          <cell r="N169">
            <v>2339.7339064331859</v>
          </cell>
          <cell r="O169">
            <v>2320.0538570959052</v>
          </cell>
          <cell r="P169">
            <v>2493.1702398110574</v>
          </cell>
        </row>
        <row r="170">
          <cell r="A170">
            <v>1169</v>
          </cell>
          <cell r="B170" t="str">
            <v>NOVALESA</v>
          </cell>
          <cell r="C170">
            <v>74.510221038250705</v>
          </cell>
          <cell r="D170">
            <v>73.687535387891998</v>
          </cell>
          <cell r="E170">
            <v>63.650770453515754</v>
          </cell>
          <cell r="F170">
            <v>54.545022667913308</v>
          </cell>
          <cell r="G170">
            <v>52.515330462806773</v>
          </cell>
          <cell r="H170">
            <v>50.908804644480661</v>
          </cell>
          <cell r="I170">
            <v>47.551476424401187</v>
          </cell>
          <cell r="J170">
            <v>50.857150951541946</v>
          </cell>
          <cell r="K170">
            <v>61.171524553610936</v>
          </cell>
          <cell r="L170">
            <v>78.327968030434604</v>
          </cell>
          <cell r="M170">
            <v>116.41641648992383</v>
          </cell>
          <cell r="N170">
            <v>131.92210293533398</v>
          </cell>
          <cell r="O170">
            <v>129.07466376719887</v>
          </cell>
          <cell r="P170">
            <v>140.95095348392164</v>
          </cell>
        </row>
        <row r="171">
          <cell r="A171">
            <v>1170</v>
          </cell>
          <cell r="B171" t="str">
            <v>OGLIANICO</v>
          </cell>
          <cell r="C171">
            <v>292.1354119110598</v>
          </cell>
          <cell r="D171">
            <v>288.90987307904527</v>
          </cell>
          <cell r="E171">
            <v>249.55829932846871</v>
          </cell>
          <cell r="F171">
            <v>215.92637502277972</v>
          </cell>
          <cell r="G171">
            <v>214.70820438863731</v>
          </cell>
          <cell r="H171">
            <v>209.34600729686136</v>
          </cell>
          <cell r="I171">
            <v>197.6189123015528</v>
          </cell>
          <cell r="J171">
            <v>210.55318455908792</v>
          </cell>
          <cell r="K171">
            <v>242.83301557268226</v>
          </cell>
          <cell r="L171">
            <v>308.1786301224102</v>
          </cell>
          <cell r="M171">
            <v>465.45736515440313</v>
          </cell>
          <cell r="N171">
            <v>545.94664820765331</v>
          </cell>
          <cell r="O171">
            <v>561.38159377001807</v>
          </cell>
          <cell r="P171">
            <v>613.18053966753496</v>
          </cell>
        </row>
        <row r="172">
          <cell r="A172">
            <v>1171</v>
          </cell>
          <cell r="B172" t="str">
            <v>ORBASSANO</v>
          </cell>
          <cell r="C172">
            <v>4507.0431438375826</v>
          </cell>
          <cell r="D172">
            <v>4457.2797735466893</v>
          </cell>
          <cell r="E172">
            <v>3850.1666559977907</v>
          </cell>
          <cell r="F172">
            <v>3238.5062705929777</v>
          </cell>
          <cell r="G172">
            <v>3264.6745342497056</v>
          </cell>
          <cell r="H172">
            <v>3135.6703467003549</v>
          </cell>
          <cell r="I172">
            <v>2940.0007758399101</v>
          </cell>
          <cell r="J172">
            <v>3044.4909354308452</v>
          </cell>
          <cell r="K172">
            <v>3533.6999099287914</v>
          </cell>
          <cell r="L172">
            <v>4427.079045542132</v>
          </cell>
          <cell r="M172">
            <v>6452.0125208230193</v>
          </cell>
          <cell r="N172">
            <v>7584.5302702808467</v>
          </cell>
          <cell r="O172">
            <v>7731.9762659008038</v>
          </cell>
          <cell r="P172">
            <v>8158.8602297482303</v>
          </cell>
        </row>
        <row r="173">
          <cell r="A173">
            <v>1172</v>
          </cell>
          <cell r="B173" t="str">
            <v>ORIO CANAVESE</v>
          </cell>
          <cell r="C173">
            <v>224.73008484527475</v>
          </cell>
          <cell r="D173">
            <v>222.24878478429125</v>
          </cell>
          <cell r="E173">
            <v>191.97692404029306</v>
          </cell>
          <cell r="F173">
            <v>160.69069015290174</v>
          </cell>
          <cell r="G173">
            <v>159.3871347994413</v>
          </cell>
          <cell r="H173">
            <v>154.96632006824927</v>
          </cell>
          <cell r="I173">
            <v>148.42374490773403</v>
          </cell>
          <cell r="J173">
            <v>155.50463065514353</v>
          </cell>
          <cell r="K173">
            <v>179.67181501122573</v>
          </cell>
          <cell r="L173">
            <v>235.14595471466757</v>
          </cell>
          <cell r="M173">
            <v>344.93476061996159</v>
          </cell>
          <cell r="N173">
            <v>393.40499631714124</v>
          </cell>
          <cell r="O173">
            <v>401.4646015288493</v>
          </cell>
          <cell r="P173">
            <v>426.33025210460261</v>
          </cell>
        </row>
        <row r="174">
          <cell r="A174">
            <v>1173</v>
          </cell>
          <cell r="B174" t="str">
            <v>OSASCO</v>
          </cell>
          <cell r="C174">
            <v>287.38239675563216</v>
          </cell>
          <cell r="D174">
            <v>284.20933713129978</v>
          </cell>
          <cell r="E174">
            <v>245.4980097144452</v>
          </cell>
          <cell r="F174">
            <v>205.63336196316951</v>
          </cell>
          <cell r="G174">
            <v>208.8945540055818</v>
          </cell>
          <cell r="H174">
            <v>198.84697637063604</v>
          </cell>
          <cell r="I174">
            <v>189.70299916310904</v>
          </cell>
          <cell r="J174">
            <v>207.36099381509948</v>
          </cell>
          <cell r="K174">
            <v>239.70229620069384</v>
          </cell>
          <cell r="L174">
            <v>301.57645030358611</v>
          </cell>
          <cell r="M174">
            <v>444.28091213525028</v>
          </cell>
          <cell r="N174">
            <v>510.3354302175548</v>
          </cell>
          <cell r="O174">
            <v>531.06330721089194</v>
          </cell>
          <cell r="P174">
            <v>578.33894727938332</v>
          </cell>
        </row>
        <row r="175">
          <cell r="A175">
            <v>1174</v>
          </cell>
          <cell r="B175" t="str">
            <v>OSASIO</v>
          </cell>
          <cell r="C175">
            <v>150.47211599986696</v>
          </cell>
          <cell r="D175">
            <v>148.8107164108273</v>
          </cell>
          <cell r="E175">
            <v>128.54164142454385</v>
          </cell>
          <cell r="F175">
            <v>108.72904249360523</v>
          </cell>
          <cell r="G175">
            <v>111.30395162626991</v>
          </cell>
          <cell r="H175">
            <v>109.30896788457113</v>
          </cell>
          <cell r="I175">
            <v>100.46682835882461</v>
          </cell>
          <cell r="J175">
            <v>104.85152654436322</v>
          </cell>
          <cell r="K175">
            <v>126.64380384627674</v>
          </cell>
          <cell r="L175">
            <v>171.09451141097176</v>
          </cell>
          <cell r="M175">
            <v>252.92901856012068</v>
          </cell>
          <cell r="N175">
            <v>301.76664944993053</v>
          </cell>
          <cell r="O175">
            <v>307.83738779291349</v>
          </cell>
          <cell r="P175">
            <v>340.09580585079379</v>
          </cell>
        </row>
        <row r="176">
          <cell r="A176">
            <v>1175</v>
          </cell>
          <cell r="B176" t="str">
            <v>OULX</v>
          </cell>
          <cell r="C176">
            <v>676.93698410461968</v>
          </cell>
          <cell r="D176">
            <v>669.46275660589731</v>
          </cell>
          <cell r="E176">
            <v>578.277181121485</v>
          </cell>
          <cell r="F176">
            <v>487.84330079723412</v>
          </cell>
          <cell r="G176">
            <v>492.441021508603</v>
          </cell>
          <cell r="H176">
            <v>483.29467957116316</v>
          </cell>
          <cell r="I176">
            <v>453.05933649209044</v>
          </cell>
          <cell r="J176">
            <v>483.13980307827194</v>
          </cell>
          <cell r="K176">
            <v>587.58133372209556</v>
          </cell>
          <cell r="L176">
            <v>740.63534908502118</v>
          </cell>
          <cell r="M176">
            <v>1095.6733219126843</v>
          </cell>
          <cell r="N176">
            <v>1269.9437184985236</v>
          </cell>
          <cell r="O176">
            <v>1295.5543878032897</v>
          </cell>
          <cell r="P176">
            <v>1392.542598424262</v>
          </cell>
        </row>
        <row r="177">
          <cell r="A177">
            <v>1176</v>
          </cell>
          <cell r="B177" t="str">
            <v>OZEGNA</v>
          </cell>
          <cell r="C177">
            <v>375.40096538670889</v>
          </cell>
          <cell r="D177">
            <v>371.25607112856528</v>
          </cell>
          <cell r="E177">
            <v>320.6883611792141</v>
          </cell>
          <cell r="F177">
            <v>269.49476989279515</v>
          </cell>
          <cell r="G177">
            <v>254.97575857941044</v>
          </cell>
          <cell r="H177">
            <v>251.02886840262357</v>
          </cell>
          <cell r="I177">
            <v>234.30686771169286</v>
          </cell>
          <cell r="J177">
            <v>250.40746047725446</v>
          </cell>
          <cell r="K177">
            <v>298.04780623479877</v>
          </cell>
          <cell r="L177">
            <v>371.33090265311404</v>
          </cell>
          <cell r="M177">
            <v>534.45993629313068</v>
          </cell>
          <cell r="N177">
            <v>620.91707459759164</v>
          </cell>
          <cell r="O177">
            <v>626.09494604710619</v>
          </cell>
          <cell r="P177">
            <v>671.36782548752569</v>
          </cell>
        </row>
        <row r="178">
          <cell r="A178">
            <v>1177</v>
          </cell>
          <cell r="B178" t="str">
            <v>PALAZZO CANAVESE</v>
          </cell>
          <cell r="C178">
            <v>198.73930815010524</v>
          </cell>
          <cell r="D178">
            <v>196.54497863800546</v>
          </cell>
          <cell r="E178">
            <v>169.77415859038854</v>
          </cell>
          <cell r="F178">
            <v>144.48326244339776</v>
          </cell>
          <cell r="G178">
            <v>158.73689120964164</v>
          </cell>
          <cell r="H178">
            <v>156.9546901430507</v>
          </cell>
          <cell r="I178">
            <v>144.86341793708957</v>
          </cell>
          <cell r="J178">
            <v>153.29640100888284</v>
          </cell>
          <cell r="K178">
            <v>180.57319313896639</v>
          </cell>
          <cell r="L178">
            <v>229.65771954475321</v>
          </cell>
          <cell r="M178">
            <v>334.49540092720127</v>
          </cell>
          <cell r="N178">
            <v>395.2120446659705</v>
          </cell>
          <cell r="O178">
            <v>408.94685338687549</v>
          </cell>
          <cell r="P178">
            <v>433.40773673682116</v>
          </cell>
        </row>
        <row r="179">
          <cell r="A179">
            <v>1178</v>
          </cell>
          <cell r="B179" t="str">
            <v>PANCALIERI</v>
          </cell>
          <cell r="C179">
            <v>313.53905116226952</v>
          </cell>
          <cell r="D179">
            <v>310.07718949250119</v>
          </cell>
          <cell r="E179">
            <v>267.84247712132787</v>
          </cell>
          <cell r="F179">
            <v>227.52212266648561</v>
          </cell>
          <cell r="G179">
            <v>222.45016794926255</v>
          </cell>
          <cell r="H179">
            <v>217.38693495342571</v>
          </cell>
          <cell r="I179">
            <v>203.35649206954767</v>
          </cell>
          <cell r="J179">
            <v>215.15687685033166</v>
          </cell>
          <cell r="K179">
            <v>256.65133955896152</v>
          </cell>
          <cell r="L179">
            <v>318.2863685239364</v>
          </cell>
          <cell r="M179">
            <v>469.52423436429035</v>
          </cell>
          <cell r="N179">
            <v>553.77069913626246</v>
          </cell>
          <cell r="O179">
            <v>554.73106439256719</v>
          </cell>
          <cell r="P179">
            <v>591.84173269017379</v>
          </cell>
        </row>
        <row r="180">
          <cell r="A180">
            <v>1179</v>
          </cell>
          <cell r="B180" t="str">
            <v>PARELLA</v>
          </cell>
          <cell r="C180">
            <v>151.38295807287992</v>
          </cell>
          <cell r="D180">
            <v>149.7115016528073</v>
          </cell>
          <cell r="E180">
            <v>129.31973332792165</v>
          </cell>
          <cell r="F180">
            <v>108.99387264655618</v>
          </cell>
          <cell r="G180">
            <v>104.1791990729272</v>
          </cell>
          <cell r="H180">
            <v>98.426921023861979</v>
          </cell>
          <cell r="I180">
            <v>88.355447620379948</v>
          </cell>
          <cell r="J180">
            <v>93.595664139536581</v>
          </cell>
          <cell r="K180">
            <v>107.54309168492519</v>
          </cell>
          <cell r="L180">
            <v>140.51271172036414</v>
          </cell>
          <cell r="M180">
            <v>207.2167467716589</v>
          </cell>
          <cell r="N180">
            <v>241.11083134097365</v>
          </cell>
          <cell r="O180">
            <v>248.5575068224978</v>
          </cell>
          <cell r="P180">
            <v>266.13305795800898</v>
          </cell>
        </row>
        <row r="181">
          <cell r="A181">
            <v>1180</v>
          </cell>
          <cell r="B181" t="str">
            <v>PAVAROLO</v>
          </cell>
          <cell r="C181">
            <v>290.03928421256398</v>
          </cell>
          <cell r="D181">
            <v>286.83688924128217</v>
          </cell>
          <cell r="E181">
            <v>247.76767059164456</v>
          </cell>
          <cell r="F181">
            <v>210.33686606456092</v>
          </cell>
          <cell r="G181">
            <v>218.92757040985813</v>
          </cell>
          <cell r="H181">
            <v>207.65207609863558</v>
          </cell>
          <cell r="I181">
            <v>198.55192667665571</v>
          </cell>
          <cell r="J181">
            <v>212.49440852575421</v>
          </cell>
          <cell r="K181">
            <v>258.29747627308143</v>
          </cell>
          <cell r="L181">
            <v>331.33431514921466</v>
          </cell>
          <cell r="M181">
            <v>489.32061404852152</v>
          </cell>
          <cell r="N181">
            <v>569.59029347814271</v>
          </cell>
          <cell r="O181">
            <v>577.18416144988248</v>
          </cell>
          <cell r="P181">
            <v>627.12813389969858</v>
          </cell>
        </row>
        <row r="182">
          <cell r="A182">
            <v>1181</v>
          </cell>
          <cell r="B182" t="str">
            <v>PAVONE CANAVESE</v>
          </cell>
          <cell r="C182">
            <v>1093.3796157841223</v>
          </cell>
          <cell r="D182">
            <v>1081.3073429097933</v>
          </cell>
          <cell r="E182">
            <v>934.02561384298224</v>
          </cell>
          <cell r="F182">
            <v>774.17064637049396</v>
          </cell>
          <cell r="G182">
            <v>735.92656234341098</v>
          </cell>
          <cell r="H182">
            <v>698.96219607379066</v>
          </cell>
          <cell r="I182">
            <v>665.67127188444181</v>
          </cell>
          <cell r="J182">
            <v>687.47540408375596</v>
          </cell>
          <cell r="K182">
            <v>801.18465389682297</v>
          </cell>
          <cell r="L182">
            <v>1014.7914641282263</v>
          </cell>
          <cell r="M182">
            <v>1509.9360847945577</v>
          </cell>
          <cell r="N182">
            <v>1737.1151881001958</v>
          </cell>
          <cell r="O182">
            <v>1785.5529643659133</v>
          </cell>
          <cell r="P182">
            <v>1886.2756456799116</v>
          </cell>
        </row>
        <row r="183">
          <cell r="A183">
            <v>1182</v>
          </cell>
          <cell r="B183" t="str">
            <v>PECCO</v>
          </cell>
          <cell r="C183">
            <v>79.019541804336725</v>
          </cell>
          <cell r="D183">
            <v>78.147067635900484</v>
          </cell>
          <cell r="E183">
            <v>67.50288278097841</v>
          </cell>
          <cell r="F183">
            <v>52.619681592645307</v>
          </cell>
          <cell r="G183">
            <v>49.79727095012673</v>
          </cell>
          <cell r="H183">
            <v>47.214111649254789</v>
          </cell>
          <cell r="I183">
            <v>45.411039811511628</v>
          </cell>
          <cell r="J183">
            <v>48.588964538103468</v>
          </cell>
          <cell r="K183">
            <v>56.949476435967824</v>
          </cell>
          <cell r="L183">
            <v>72.095301428887907</v>
          </cell>
          <cell r="M183">
            <v>102.29775745723904</v>
          </cell>
          <cell r="N183">
            <v>120.56261682996121</v>
          </cell>
          <cell r="O183">
            <v>120.42400573513525</v>
          </cell>
          <cell r="P183">
            <v>125.01595732914622</v>
          </cell>
        </row>
        <row r="184">
          <cell r="A184">
            <v>1183</v>
          </cell>
          <cell r="B184" t="str">
            <v>PECETTO TORINESE</v>
          </cell>
          <cell r="C184">
            <v>998.7594824470076</v>
          </cell>
          <cell r="D184">
            <v>987.73193370376816</v>
          </cell>
          <cell r="E184">
            <v>853.19583903624891</v>
          </cell>
          <cell r="F184">
            <v>707.78796613761813</v>
          </cell>
          <cell r="G184">
            <v>679.84495047813618</v>
          </cell>
          <cell r="H184">
            <v>652.75101777136251</v>
          </cell>
          <cell r="I184">
            <v>620.37379288786337</v>
          </cell>
          <cell r="J184">
            <v>657.99400810410111</v>
          </cell>
          <cell r="K184">
            <v>761.43208652833084</v>
          </cell>
          <cell r="L184">
            <v>949.40539680339054</v>
          </cell>
          <cell r="M184">
            <v>1403.7392883100038</v>
          </cell>
          <cell r="N184">
            <v>1640.3961377737387</v>
          </cell>
          <cell r="O184">
            <v>1651.4743729706759</v>
          </cell>
          <cell r="P184">
            <v>1766.5973546835007</v>
          </cell>
        </row>
        <row r="185">
          <cell r="A185">
            <v>1184</v>
          </cell>
          <cell r="B185" t="str">
            <v>PEROSA ARGENTINA</v>
          </cell>
          <cell r="C185">
            <v>540.88760861502465</v>
          </cell>
          <cell r="D185">
            <v>534.91553568511097</v>
          </cell>
          <cell r="E185">
            <v>462.05624594016467</v>
          </cell>
          <cell r="F185">
            <v>382.12271038133071</v>
          </cell>
          <cell r="G185">
            <v>364.55178463460874</v>
          </cell>
          <cell r="H185">
            <v>344.95399740337439</v>
          </cell>
          <cell r="I185">
            <v>322.01067711765819</v>
          </cell>
          <cell r="J185">
            <v>325.42907650698044</v>
          </cell>
          <cell r="K185">
            <v>392.51586961364848</v>
          </cell>
          <cell r="L185">
            <v>484.57512936068787</v>
          </cell>
          <cell r="M185">
            <v>712.32178495445942</v>
          </cell>
          <cell r="N185">
            <v>832.49436542615729</v>
          </cell>
          <cell r="O185">
            <v>858.51371821890893</v>
          </cell>
          <cell r="P185">
            <v>923.15327971300087</v>
          </cell>
        </row>
        <row r="186">
          <cell r="A186">
            <v>1185</v>
          </cell>
          <cell r="B186" t="str">
            <v>PEROSA CANAVESE</v>
          </cell>
          <cell r="C186">
            <v>137.6311401626144</v>
          </cell>
          <cell r="D186">
            <v>136.11152094156597</v>
          </cell>
          <cell r="E186">
            <v>117.57216644477545</v>
          </cell>
          <cell r="F186">
            <v>99.745786624258642</v>
          </cell>
          <cell r="G186">
            <v>99.356702400467029</v>
          </cell>
          <cell r="H186">
            <v>101.77202140082677</v>
          </cell>
          <cell r="I186">
            <v>96.536462454671124</v>
          </cell>
          <cell r="J186">
            <v>103.50586581687178</v>
          </cell>
          <cell r="K186">
            <v>122.27078121599995</v>
          </cell>
          <cell r="L186">
            <v>151.88293459279453</v>
          </cell>
          <cell r="M186">
            <v>215.34461193140908</v>
          </cell>
          <cell r="N186">
            <v>256.58390640757813</v>
          </cell>
          <cell r="O186">
            <v>252.17502712771045</v>
          </cell>
          <cell r="P186">
            <v>272.62350874075861</v>
          </cell>
        </row>
        <row r="187">
          <cell r="A187">
            <v>1186</v>
          </cell>
          <cell r="B187" t="str">
            <v>PERRERO</v>
          </cell>
          <cell r="C187">
            <v>136.47441096892072</v>
          </cell>
          <cell r="D187">
            <v>134.96756347899512</v>
          </cell>
          <cell r="E187">
            <v>116.58402410190305</v>
          </cell>
          <cell r="F187">
            <v>95.714365187156773</v>
          </cell>
          <cell r="G187">
            <v>91.553462311981406</v>
          </cell>
          <cell r="H187">
            <v>85.987263429425141</v>
          </cell>
          <cell r="I187">
            <v>81.041273769340876</v>
          </cell>
          <cell r="J187">
            <v>83.49888871622332</v>
          </cell>
          <cell r="K187">
            <v>99.805528136298747</v>
          </cell>
          <cell r="L187">
            <v>126.66455344932423</v>
          </cell>
          <cell r="M187">
            <v>186.62009254543662</v>
          </cell>
          <cell r="N187">
            <v>214.91071137677383</v>
          </cell>
          <cell r="O187">
            <v>223.64719563289617</v>
          </cell>
          <cell r="P187">
            <v>236.12453367149365</v>
          </cell>
        </row>
        <row r="188">
          <cell r="A188">
            <v>1187</v>
          </cell>
          <cell r="B188" t="str">
            <v>PERTUSIO</v>
          </cell>
          <cell r="C188">
            <v>195.09843822301355</v>
          </cell>
          <cell r="D188">
            <v>192.9443084499845</v>
          </cell>
          <cell r="E188">
            <v>166.66392521903063</v>
          </cell>
          <cell r="F188">
            <v>142.98458027524927</v>
          </cell>
          <cell r="G188">
            <v>146.8285781522589</v>
          </cell>
          <cell r="H188">
            <v>140.88218792989409</v>
          </cell>
          <cell r="I188">
            <v>135.24527544579433</v>
          </cell>
          <cell r="J188">
            <v>148.33799136882001</v>
          </cell>
          <cell r="K188">
            <v>176.02037894236793</v>
          </cell>
          <cell r="L188">
            <v>228.67775856796453</v>
          </cell>
          <cell r="M188">
            <v>332.5524204557633</v>
          </cell>
          <cell r="N188">
            <v>402.41826495861682</v>
          </cell>
          <cell r="O188">
            <v>411.81937200518655</v>
          </cell>
          <cell r="P188">
            <v>443.37629488479729</v>
          </cell>
        </row>
        <row r="189">
          <cell r="A189">
            <v>1188</v>
          </cell>
          <cell r="B189" t="str">
            <v>PESSINETTO</v>
          </cell>
          <cell r="C189">
            <v>233.4803242862537</v>
          </cell>
          <cell r="D189">
            <v>230.90241068252419</v>
          </cell>
          <cell r="E189">
            <v>199.45186471702425</v>
          </cell>
          <cell r="F189">
            <v>169.64522803327085</v>
          </cell>
          <cell r="G189">
            <v>168.76691446563964</v>
          </cell>
          <cell r="H189">
            <v>163.59988537877052</v>
          </cell>
          <cell r="I189">
            <v>151.68304823795626</v>
          </cell>
          <cell r="J189">
            <v>158.40433159200552</v>
          </cell>
          <cell r="K189">
            <v>182.58626723199143</v>
          </cell>
          <cell r="L189">
            <v>228.93554213273785</v>
          </cell>
          <cell r="M189">
            <v>333.14481310903955</v>
          </cell>
          <cell r="N189">
            <v>372.68748285112798</v>
          </cell>
          <cell r="O189">
            <v>378.47487899068136</v>
          </cell>
          <cell r="P189">
            <v>402.28268296492263</v>
          </cell>
        </row>
        <row r="190">
          <cell r="A190">
            <v>1189</v>
          </cell>
          <cell r="B190" t="str">
            <v>PIANEZZA</v>
          </cell>
          <cell r="C190">
            <v>2352.0179830741044</v>
          </cell>
          <cell r="D190">
            <v>2326.0487748621549</v>
          </cell>
          <cell r="E190">
            <v>2009.2244346763734</v>
          </cell>
          <cell r="F190">
            <v>1672.047967026072</v>
          </cell>
          <cell r="G190">
            <v>1712.288583584789</v>
          </cell>
          <cell r="H190">
            <v>1695.8133538894383</v>
          </cell>
          <cell r="I190">
            <v>1619.6441345533867</v>
          </cell>
          <cell r="J190">
            <v>1735.7656646409398</v>
          </cell>
          <cell r="K190">
            <v>2133.7901963192285</v>
          </cell>
          <cell r="L190">
            <v>2792.5082329629681</v>
          </cell>
          <cell r="M190">
            <v>4129.4172933028949</v>
          </cell>
          <cell r="N190">
            <v>4853.5585036220509</v>
          </cell>
          <cell r="O190">
            <v>5106.3551591674004</v>
          </cell>
          <cell r="P190">
            <v>5503.2531656429765</v>
          </cell>
        </row>
        <row r="191">
          <cell r="A191">
            <v>1190</v>
          </cell>
          <cell r="B191" t="str">
            <v>PINASCA</v>
          </cell>
          <cell r="C191">
            <v>546.99887142245211</v>
          </cell>
          <cell r="D191">
            <v>540.95932253894193</v>
          </cell>
          <cell r="E191">
            <v>467.27682616011845</v>
          </cell>
          <cell r="F191">
            <v>385.99100646390184</v>
          </cell>
          <cell r="G191">
            <v>387.61652546126669</v>
          </cell>
          <cell r="H191">
            <v>371.53124432508542</v>
          </cell>
          <cell r="I191">
            <v>350.39485511360868</v>
          </cell>
          <cell r="J191">
            <v>374.15215269737598</v>
          </cell>
          <cell r="K191">
            <v>440.83203873694077</v>
          </cell>
          <cell r="L191">
            <v>559.37081204280128</v>
          </cell>
          <cell r="M191">
            <v>832.46209208310427</v>
          </cell>
          <cell r="N191">
            <v>967.17888695195415</v>
          </cell>
          <cell r="O191">
            <v>998.1919878493909</v>
          </cell>
          <cell r="P191">
            <v>1058.9265255025746</v>
          </cell>
        </row>
        <row r="192">
          <cell r="A192">
            <v>1191</v>
          </cell>
          <cell r="B192" t="str">
            <v>PINEROLO</v>
          </cell>
          <cell r="C192">
            <v>7091.1767118707166</v>
          </cell>
          <cell r="D192">
            <v>7012.8812881862386</v>
          </cell>
          <cell r="E192">
            <v>6057.6771192356164</v>
          </cell>
          <cell r="F192">
            <v>5064.1929051202187</v>
          </cell>
          <cell r="G192">
            <v>4800.1390697860224</v>
          </cell>
          <cell r="H192">
            <v>4590.7323168912044</v>
          </cell>
          <cell r="I192">
            <v>4278.0327844033554</v>
          </cell>
          <cell r="J192">
            <v>4481.0325412514949</v>
          </cell>
          <cell r="K192">
            <v>5248.773626063391</v>
          </cell>
          <cell r="L192">
            <v>6634.4654254117349</v>
          </cell>
          <cell r="M192">
            <v>9809.6039132160313</v>
          </cell>
          <cell r="N192">
            <v>11378.340911303778</v>
          </cell>
          <cell r="O192">
            <v>11549.479581726717</v>
          </cell>
          <cell r="P192">
            <v>12263.69529018289</v>
          </cell>
        </row>
        <row r="193">
          <cell r="A193">
            <v>1192</v>
          </cell>
          <cell r="B193" t="str">
            <v>PINO TORINESE</v>
          </cell>
          <cell r="C193">
            <v>1754.5011710192798</v>
          </cell>
          <cell r="D193">
            <v>1735.1292926806805</v>
          </cell>
          <cell r="E193">
            <v>1498.7923769497729</v>
          </cell>
          <cell r="F193">
            <v>1230.3290023986226</v>
          </cell>
          <cell r="G193">
            <v>1204.4428179086779</v>
          </cell>
          <cell r="H193">
            <v>1151.3593278743083</v>
          </cell>
          <cell r="I193">
            <v>1047.7147274087195</v>
          </cell>
          <cell r="J193">
            <v>1083.1605794811396</v>
          </cell>
          <cell r="K193">
            <v>1248.6375593585265</v>
          </cell>
          <cell r="L193">
            <v>1584.6395572142696</v>
          </cell>
          <cell r="M193">
            <v>2279.0962603172775</v>
          </cell>
          <cell r="N193">
            <v>2631.886432643058</v>
          </cell>
          <cell r="O193">
            <v>2651.6445473502004</v>
          </cell>
          <cell r="P193">
            <v>2821.3645673871774</v>
          </cell>
        </row>
        <row r="194">
          <cell r="A194">
            <v>1193</v>
          </cell>
          <cell r="B194" t="str">
            <v>PIOBESI TORINESE</v>
          </cell>
          <cell r="C194">
            <v>598.68950257415736</v>
          </cell>
          <cell r="D194">
            <v>592.07922473676763</v>
          </cell>
          <cell r="E194">
            <v>511.43383512061394</v>
          </cell>
          <cell r="F194">
            <v>428.47634574178642</v>
          </cell>
          <cell r="G194">
            <v>443.68113296180297</v>
          </cell>
          <cell r="H194">
            <v>424.60975803591663</v>
          </cell>
          <cell r="I194">
            <v>403.87224531414489</v>
          </cell>
          <cell r="J194">
            <v>411.17376534541887</v>
          </cell>
          <cell r="K194">
            <v>493.69594914164998</v>
          </cell>
          <cell r="L194">
            <v>614.59493112858274</v>
          </cell>
          <cell r="M194">
            <v>901.98369781012707</v>
          </cell>
          <cell r="N194">
            <v>1062.874425247348</v>
          </cell>
          <cell r="O194">
            <v>1086.2413159087048</v>
          </cell>
          <cell r="P194">
            <v>1156.0740636912672</v>
          </cell>
        </row>
        <row r="195">
          <cell r="A195">
            <v>1194</v>
          </cell>
          <cell r="B195" t="str">
            <v>PIOSSASCO</v>
          </cell>
          <cell r="C195">
            <v>2367.3760403750216</v>
          </cell>
          <cell r="D195">
            <v>2341.2372600804397</v>
          </cell>
          <cell r="E195">
            <v>2022.3441404865439</v>
          </cell>
          <cell r="F195">
            <v>1689.2971313734211</v>
          </cell>
          <cell r="G195">
            <v>1669.7379916308273</v>
          </cell>
          <cell r="H195">
            <v>1615.2453759809039</v>
          </cell>
          <cell r="I195">
            <v>1516.4847600871224</v>
          </cell>
          <cell r="J195">
            <v>1572.6070297769672</v>
          </cell>
          <cell r="K195">
            <v>1911.3594849535634</v>
          </cell>
          <cell r="L195">
            <v>2418.5518393543225</v>
          </cell>
          <cell r="M195">
            <v>3579.7049486695723</v>
          </cell>
          <cell r="N195">
            <v>4192.5883428638226</v>
          </cell>
          <cell r="O195">
            <v>4307.2639367896963</v>
          </cell>
          <cell r="P195">
            <v>4658.0414884174525</v>
          </cell>
        </row>
        <row r="196">
          <cell r="A196">
            <v>1195</v>
          </cell>
          <cell r="B196" t="str">
            <v>PISCINA</v>
          </cell>
          <cell r="C196">
            <v>688.69721434415283</v>
          </cell>
          <cell r="D196">
            <v>681.09313925501715</v>
          </cell>
          <cell r="E196">
            <v>588.32342316756274</v>
          </cell>
          <cell r="F196">
            <v>489.65395346099086</v>
          </cell>
          <cell r="G196">
            <v>486.93862417919155</v>
          </cell>
          <cell r="H196">
            <v>467.64927474977088</v>
          </cell>
          <cell r="I196">
            <v>442.17855967686012</v>
          </cell>
          <cell r="J196">
            <v>468.79628632289439</v>
          </cell>
          <cell r="K196">
            <v>564.53467957443956</v>
          </cell>
          <cell r="L196">
            <v>713.61165359124516</v>
          </cell>
          <cell r="M196">
            <v>1050.6660286762183</v>
          </cell>
          <cell r="N196">
            <v>1227.9796278471706</v>
          </cell>
          <cell r="O196">
            <v>1265.0189686935821</v>
          </cell>
          <cell r="P196">
            <v>1338.524055866448</v>
          </cell>
        </row>
        <row r="197">
          <cell r="A197">
            <v>1196</v>
          </cell>
          <cell r="B197" t="str">
            <v>PIVERONE</v>
          </cell>
          <cell r="C197">
            <v>346.54308703456536</v>
          </cell>
          <cell r="D197">
            <v>342.71681969886669</v>
          </cell>
          <cell r="E197">
            <v>296.03635820334301</v>
          </cell>
          <cell r="F197">
            <v>249.15210834783656</v>
          </cell>
          <cell r="G197">
            <v>252.89637674501745</v>
          </cell>
          <cell r="H197">
            <v>244.58071377640056</v>
          </cell>
          <cell r="I197">
            <v>234.04972634687547</v>
          </cell>
          <cell r="J197">
            <v>246.32713486198469</v>
          </cell>
          <cell r="K197">
            <v>297.81452384384482</v>
          </cell>
          <cell r="L197">
            <v>370.71204801088828</v>
          </cell>
          <cell r="M197">
            <v>545.6521436529481</v>
          </cell>
          <cell r="N197">
            <v>631.38575216257868</v>
          </cell>
          <cell r="O197">
            <v>649.76997831113704</v>
          </cell>
          <cell r="P197">
            <v>694.61409655675084</v>
          </cell>
        </row>
        <row r="198">
          <cell r="A198">
            <v>1197</v>
          </cell>
          <cell r="B198" t="str">
            <v>POIRINO</v>
          </cell>
          <cell r="C198">
            <v>1621.7179558367438</v>
          </cell>
          <cell r="D198">
            <v>1603.8121695888269</v>
          </cell>
          <cell r="E198">
            <v>1385.3615773642425</v>
          </cell>
          <cell r="F198">
            <v>1154.9589578961879</v>
          </cell>
          <cell r="G198">
            <v>1142.2073502077799</v>
          </cell>
          <cell r="H198">
            <v>1107.7320559182729</v>
          </cell>
          <cell r="I198">
            <v>1060.1138134202397</v>
          </cell>
          <cell r="J198">
            <v>1120.4581906039925</v>
          </cell>
          <cell r="K198">
            <v>1362.2898795204198</v>
          </cell>
          <cell r="L198">
            <v>1733.6451413870845</v>
          </cell>
          <cell r="M198">
            <v>2574.3329458446042</v>
          </cell>
          <cell r="N198">
            <v>3019.6325555209028</v>
          </cell>
          <cell r="O198">
            <v>3068.0865055686013</v>
          </cell>
          <cell r="P198">
            <v>3281.8567687972909</v>
          </cell>
        </row>
        <row r="199">
          <cell r="A199">
            <v>1198</v>
          </cell>
          <cell r="B199" t="str">
            <v>POMARETTO</v>
          </cell>
          <cell r="C199">
            <v>159.31729415893616</v>
          </cell>
          <cell r="D199">
            <v>157.55823278544688</v>
          </cell>
          <cell r="E199">
            <v>136.09768402887784</v>
          </cell>
          <cell r="F199">
            <v>111.39016634775599</v>
          </cell>
          <cell r="G199">
            <v>106.31032492929486</v>
          </cell>
          <cell r="H199">
            <v>99.304332991520269</v>
          </cell>
          <cell r="I199">
            <v>94.464998088632072</v>
          </cell>
          <cell r="J199">
            <v>98.72503827873733</v>
          </cell>
          <cell r="K199">
            <v>116.31616601280021</v>
          </cell>
          <cell r="L199">
            <v>146.08484105856439</v>
          </cell>
          <cell r="M199">
            <v>210.88917277943875</v>
          </cell>
          <cell r="N199">
            <v>240.38774456707807</v>
          </cell>
          <cell r="O199">
            <v>240.29500559335563</v>
          </cell>
          <cell r="P199">
            <v>256.01361263819592</v>
          </cell>
        </row>
        <row r="200">
          <cell r="A200">
            <v>1199</v>
          </cell>
          <cell r="B200" t="str">
            <v>PONT CANAVESE</v>
          </cell>
          <cell r="C200">
            <v>694.24324488418472</v>
          </cell>
          <cell r="D200">
            <v>686.57793470973911</v>
          </cell>
          <cell r="E200">
            <v>593.06115058150419</v>
          </cell>
          <cell r="F200">
            <v>489.41391535595392</v>
          </cell>
          <cell r="G200">
            <v>484.86189465255535</v>
          </cell>
          <cell r="H200">
            <v>462.19395211936148</v>
          </cell>
          <cell r="I200">
            <v>426.42671689786937</v>
          </cell>
          <cell r="J200">
            <v>447.65308222586316</v>
          </cell>
          <cell r="K200">
            <v>537.9613255286655</v>
          </cell>
          <cell r="L200">
            <v>667.69847142191929</v>
          </cell>
          <cell r="M200">
            <v>971.65050454571883</v>
          </cell>
          <cell r="N200">
            <v>1132.5353729505625</v>
          </cell>
          <cell r="O200">
            <v>1148.1768801465428</v>
          </cell>
          <cell r="P200">
            <v>1233.7229839368047</v>
          </cell>
        </row>
        <row r="201">
          <cell r="A201">
            <v>1200</v>
          </cell>
          <cell r="B201" t="str">
            <v>PORTE</v>
          </cell>
          <cell r="C201">
            <v>275.87257085300013</v>
          </cell>
          <cell r="D201">
            <v>272.82659404329746</v>
          </cell>
          <cell r="E201">
            <v>235.66567696492527</v>
          </cell>
          <cell r="F201">
            <v>194.3878494766318</v>
          </cell>
          <cell r="G201">
            <v>182.39783986562401</v>
          </cell>
          <cell r="H201">
            <v>174.6310224735912</v>
          </cell>
          <cell r="I201">
            <v>162.50667260091907</v>
          </cell>
          <cell r="J201">
            <v>175.42308866045849</v>
          </cell>
          <cell r="K201">
            <v>205.39455970435966</v>
          </cell>
          <cell r="L201">
            <v>265.90922318957729</v>
          </cell>
          <cell r="M201">
            <v>388.26751123060859</v>
          </cell>
          <cell r="N201">
            <v>460.96747076491084</v>
          </cell>
          <cell r="O201">
            <v>484.76308862813005</v>
          </cell>
          <cell r="P201">
            <v>525.03958909529172</v>
          </cell>
        </row>
        <row r="202">
          <cell r="A202">
            <v>1201</v>
          </cell>
          <cell r="B202" t="str">
            <v>PRAGELATO</v>
          </cell>
          <cell r="C202">
            <v>258.55778140763147</v>
          </cell>
          <cell r="D202">
            <v>255.70298144074579</v>
          </cell>
          <cell r="E202">
            <v>220.87442184474062</v>
          </cell>
          <cell r="F202">
            <v>194.83790171849981</v>
          </cell>
          <cell r="G202">
            <v>197.26990368797885</v>
          </cell>
          <cell r="H202">
            <v>200.1719156729938</v>
          </cell>
          <cell r="I202">
            <v>197.68849423221752</v>
          </cell>
          <cell r="J202">
            <v>215.48416931837042</v>
          </cell>
          <cell r="K202">
            <v>258.75711957442161</v>
          </cell>
          <cell r="L202">
            <v>325.02863617751234</v>
          </cell>
          <cell r="M202">
            <v>484.45867716020717</v>
          </cell>
          <cell r="N202">
            <v>567.4390256709604</v>
          </cell>
          <cell r="O202">
            <v>581.78907940451882</v>
          </cell>
          <cell r="P202">
            <v>619.80043067666838</v>
          </cell>
        </row>
        <row r="203">
          <cell r="A203">
            <v>1202</v>
          </cell>
          <cell r="B203" t="str">
            <v>PRALI</v>
          </cell>
          <cell r="C203">
            <v>83.090213868189622</v>
          </cell>
          <cell r="D203">
            <v>82.172794409730301</v>
          </cell>
          <cell r="E203">
            <v>70.980277016526671</v>
          </cell>
          <cell r="F203">
            <v>58.859398018132566</v>
          </cell>
          <cell r="G203">
            <v>60.009243413073165</v>
          </cell>
          <cell r="H203">
            <v>57.359515488973692</v>
          </cell>
          <cell r="I203">
            <v>56.940939827583499</v>
          </cell>
          <cell r="J203">
            <v>58.640365798828469</v>
          </cell>
          <cell r="K203">
            <v>71.49061514003624</v>
          </cell>
          <cell r="L203">
            <v>88.071540487864908</v>
          </cell>
          <cell r="M203">
            <v>129.69977706118459</v>
          </cell>
          <cell r="N203">
            <v>154.62146437113927</v>
          </cell>
          <cell r="O203">
            <v>158.62437071698253</v>
          </cell>
          <cell r="P203">
            <v>163.0023499761127</v>
          </cell>
        </row>
        <row r="204">
          <cell r="A204">
            <v>1203</v>
          </cell>
          <cell r="B204" t="str">
            <v>PRALORMO</v>
          </cell>
          <cell r="C204">
            <v>323.10854533266229</v>
          </cell>
          <cell r="D204">
            <v>319.54102452746969</v>
          </cell>
          <cell r="E204">
            <v>276.01727070412016</v>
          </cell>
          <cell r="F204">
            <v>234.44078214562569</v>
          </cell>
          <cell r="G204">
            <v>235.21210762446745</v>
          </cell>
          <cell r="H204">
            <v>223.60404129705478</v>
          </cell>
          <cell r="I204">
            <v>210.79490678661551</v>
          </cell>
          <cell r="J204">
            <v>223.45102246346127</v>
          </cell>
          <cell r="K204">
            <v>268.99301178367381</v>
          </cell>
          <cell r="L204">
            <v>339.3308076769128</v>
          </cell>
          <cell r="M204">
            <v>511.42394332373783</v>
          </cell>
          <cell r="N204">
            <v>591.21637271623888</v>
          </cell>
          <cell r="O204">
            <v>602.13617004233049</v>
          </cell>
          <cell r="P204">
            <v>647.5621110902598</v>
          </cell>
        </row>
        <row r="205">
          <cell r="A205">
            <v>1204</v>
          </cell>
          <cell r="B205" t="str">
            <v>PRAMOLLO</v>
          </cell>
          <cell r="C205">
            <v>70.768281201558011</v>
          </cell>
          <cell r="D205">
            <v>69.986911227964924</v>
          </cell>
          <cell r="E205">
            <v>60.454197550129486</v>
          </cell>
          <cell r="F205">
            <v>48.938810601562906</v>
          </cell>
          <cell r="G205">
            <v>47.008449386747373</v>
          </cell>
          <cell r="H205">
            <v>45.19961844298102</v>
          </cell>
          <cell r="I205">
            <v>40.522217176309802</v>
          </cell>
          <cell r="J205">
            <v>44.779082260879846</v>
          </cell>
          <cell r="K205">
            <v>55.334838793335869</v>
          </cell>
          <cell r="L205">
            <v>68.600387808359386</v>
          </cell>
          <cell r="M205">
            <v>101.41077266001138</v>
          </cell>
          <cell r="N205">
            <v>121.37321292608274</v>
          </cell>
          <cell r="O205">
            <v>120.83179997335517</v>
          </cell>
          <cell r="P205">
            <v>132.06886171643208</v>
          </cell>
        </row>
        <row r="206">
          <cell r="A206">
            <v>1205</v>
          </cell>
          <cell r="B206" t="str">
            <v>PRAROSTINO</v>
          </cell>
          <cell r="C206">
            <v>416.64130377152617</v>
          </cell>
          <cell r="D206">
            <v>412.04106480855728</v>
          </cell>
          <cell r="E206">
            <v>355.91814946033799</v>
          </cell>
          <cell r="F206">
            <v>295.98936969817998</v>
          </cell>
          <cell r="G206">
            <v>291.34071162968326</v>
          </cell>
          <cell r="H206">
            <v>281.00133868331136</v>
          </cell>
          <cell r="I206">
            <v>262.89992619124087</v>
          </cell>
          <cell r="J206">
            <v>272.95655273761787</v>
          </cell>
          <cell r="K206">
            <v>324.90068976488237</v>
          </cell>
          <cell r="L206">
            <v>415.6959717913129</v>
          </cell>
          <cell r="M206">
            <v>618.83749163929019</v>
          </cell>
          <cell r="N206">
            <v>722.9825845681263</v>
          </cell>
          <cell r="O206">
            <v>749.99243230054469</v>
          </cell>
          <cell r="P206">
            <v>806.18788792465716</v>
          </cell>
        </row>
        <row r="207">
          <cell r="A207">
            <v>1206</v>
          </cell>
          <cell r="B207" t="str">
            <v>PRASCORSANO</v>
          </cell>
          <cell r="C207">
            <v>247.44818119940848</v>
          </cell>
          <cell r="D207">
            <v>244.71604505696419</v>
          </cell>
          <cell r="E207">
            <v>211.38398411914434</v>
          </cell>
          <cell r="F207">
            <v>179.91191806259951</v>
          </cell>
          <cell r="G207">
            <v>180.57885313603725</v>
          </cell>
          <cell r="H207">
            <v>178.09888341245835</v>
          </cell>
          <cell r="I207">
            <v>166.58483914119151</v>
          </cell>
          <cell r="J207">
            <v>177.80805572950788</v>
          </cell>
          <cell r="K207">
            <v>213.43050102329471</v>
          </cell>
          <cell r="L207">
            <v>268.73402961431606</v>
          </cell>
          <cell r="M207">
            <v>393.31498534876209</v>
          </cell>
          <cell r="N207">
            <v>455.56954905359925</v>
          </cell>
          <cell r="O207">
            <v>466.87454490891503</v>
          </cell>
          <cell r="P207">
            <v>499.68945554792128</v>
          </cell>
        </row>
        <row r="208">
          <cell r="A208">
            <v>1207</v>
          </cell>
          <cell r="B208" t="str">
            <v>PRATIGLIONE</v>
          </cell>
          <cell r="C208">
            <v>188.88995076645699</v>
          </cell>
          <cell r="D208">
            <v>186.80437042825406</v>
          </cell>
          <cell r="E208">
            <v>161.36029030217881</v>
          </cell>
          <cell r="F208">
            <v>135.03214022672171</v>
          </cell>
          <cell r="G208">
            <v>133.94667754075846</v>
          </cell>
          <cell r="H208">
            <v>128.16656337716529</v>
          </cell>
          <cell r="I208">
            <v>118.36664216490581</v>
          </cell>
          <cell r="J208">
            <v>125.61936682903888</v>
          </cell>
          <cell r="K208">
            <v>150.90636426048019</v>
          </cell>
          <cell r="L208">
            <v>184.49387015308534</v>
          </cell>
          <cell r="M208">
            <v>271.59086120641302</v>
          </cell>
          <cell r="N208">
            <v>317.66133786652932</v>
          </cell>
          <cell r="O208">
            <v>322.59310492753497</v>
          </cell>
          <cell r="P208">
            <v>333.07004484276626</v>
          </cell>
        </row>
        <row r="209">
          <cell r="A209">
            <v>1208</v>
          </cell>
          <cell r="B209" t="str">
            <v>QUAGLIUZZO</v>
          </cell>
          <cell r="C209">
            <v>92.997899317882926</v>
          </cell>
          <cell r="D209">
            <v>91.97108667102404</v>
          </cell>
          <cell r="E209">
            <v>79.443972379345738</v>
          </cell>
          <cell r="F209">
            <v>67.235955491141581</v>
          </cell>
          <cell r="G209">
            <v>67.451927906879092</v>
          </cell>
          <cell r="H209">
            <v>64.273229784081295</v>
          </cell>
          <cell r="I209">
            <v>61.921219594643333</v>
          </cell>
          <cell r="J209">
            <v>65.609646982460731</v>
          </cell>
          <cell r="K209">
            <v>72.33278928921537</v>
          </cell>
          <cell r="L209">
            <v>93.523917778600762</v>
          </cell>
          <cell r="M209">
            <v>136.32973403423836</v>
          </cell>
          <cell r="N209">
            <v>156.80853512450611</v>
          </cell>
          <cell r="O209">
            <v>157.38860305937507</v>
          </cell>
          <cell r="P209">
            <v>172.91314491306002</v>
          </cell>
        </row>
        <row r="210">
          <cell r="A210">
            <v>1209</v>
          </cell>
          <cell r="B210" t="str">
            <v>QUASSOLO</v>
          </cell>
          <cell r="C210">
            <v>137.08948579659972</v>
          </cell>
          <cell r="D210">
            <v>135.57584711443798</v>
          </cell>
          <cell r="E210">
            <v>117.10945519206496</v>
          </cell>
          <cell r="F210">
            <v>92.8501987679156</v>
          </cell>
          <cell r="G210">
            <v>89.043546403187264</v>
          </cell>
          <cell r="H210">
            <v>87.653358248967876</v>
          </cell>
          <cell r="I210">
            <v>74.139382891757194</v>
          </cell>
          <cell r="J210">
            <v>76.646011806693409</v>
          </cell>
          <cell r="K210">
            <v>89.679781956689723</v>
          </cell>
          <cell r="L210">
            <v>119.32792438531307</v>
          </cell>
          <cell r="M210">
            <v>169.5309413724942</v>
          </cell>
          <cell r="N210">
            <v>195.18279561250691</v>
          </cell>
          <cell r="O210">
            <v>202.87427798313078</v>
          </cell>
          <cell r="P210">
            <v>219.27764424332858</v>
          </cell>
        </row>
        <row r="211">
          <cell r="A211">
            <v>1210</v>
          </cell>
          <cell r="B211" t="str">
            <v>QUINCINETTO</v>
          </cell>
          <cell r="C211">
            <v>294.88481624606897</v>
          </cell>
          <cell r="D211">
            <v>291.62892056553181</v>
          </cell>
          <cell r="E211">
            <v>251.90699326297911</v>
          </cell>
          <cell r="F211">
            <v>208.78649040295755</v>
          </cell>
          <cell r="G211">
            <v>207.04474787711024</v>
          </cell>
          <cell r="H211">
            <v>202.35158030420624</v>
          </cell>
          <cell r="I211">
            <v>189.93562734634301</v>
          </cell>
          <cell r="J211">
            <v>198.00199871272443</v>
          </cell>
          <cell r="K211">
            <v>234.37260678241529</v>
          </cell>
          <cell r="L211">
            <v>306.01717431536696</v>
          </cell>
          <cell r="M211">
            <v>448.930230305507</v>
          </cell>
          <cell r="N211">
            <v>519.26407556981928</v>
          </cell>
          <cell r="O211">
            <v>507.48551625624714</v>
          </cell>
          <cell r="P211">
            <v>534.04413475085266</v>
          </cell>
        </row>
        <row r="212">
          <cell r="A212">
            <v>1211</v>
          </cell>
          <cell r="B212" t="str">
            <v>REANO</v>
          </cell>
          <cell r="C212">
            <v>383.13468538274435</v>
          </cell>
          <cell r="D212">
            <v>378.90440122270576</v>
          </cell>
          <cell r="E212">
            <v>327.2949344702356</v>
          </cell>
          <cell r="F212">
            <v>278.10472613155582</v>
          </cell>
          <cell r="G212">
            <v>278.20689375713306</v>
          </cell>
          <cell r="H212">
            <v>266.95675801620388</v>
          </cell>
          <cell r="I212">
            <v>253.73806714780983</v>
          </cell>
          <cell r="J212">
            <v>265.56684526812785</v>
          </cell>
          <cell r="K212">
            <v>313.69379383090603</v>
          </cell>
          <cell r="L212">
            <v>397.86165699288966</v>
          </cell>
          <cell r="M212">
            <v>582.90828314892599</v>
          </cell>
          <cell r="N212">
            <v>694.20316261187793</v>
          </cell>
          <cell r="O212">
            <v>713.82414633396309</v>
          </cell>
          <cell r="P212">
            <v>789.75045817017201</v>
          </cell>
        </row>
        <row r="213">
          <cell r="A213">
            <v>1212</v>
          </cell>
          <cell r="B213" t="str">
            <v>RIBORDONE</v>
          </cell>
          <cell r="C213">
            <v>24.99196651673925</v>
          </cell>
          <cell r="D213">
            <v>24.716024076345576</v>
          </cell>
          <cell r="E213">
            <v>21.349526303542799</v>
          </cell>
          <cell r="F213">
            <v>19.239884046408253</v>
          </cell>
          <cell r="G213">
            <v>17.597585744154912</v>
          </cell>
          <cell r="H213">
            <v>12.924468935270694</v>
          </cell>
          <cell r="I213">
            <v>11.043211409072436</v>
          </cell>
          <cell r="J213">
            <v>11.569122227768682</v>
          </cell>
          <cell r="K213">
            <v>13.578507541143553</v>
          </cell>
          <cell r="L213">
            <v>16.213377216476275</v>
          </cell>
          <cell r="M213">
            <v>23.102705802043797</v>
          </cell>
          <cell r="N213">
            <v>27.371100347576348</v>
          </cell>
          <cell r="O213">
            <v>26.667058322393512</v>
          </cell>
          <cell r="P213">
            <v>26.926368003708408</v>
          </cell>
        </row>
        <row r="214">
          <cell r="A214">
            <v>1215</v>
          </cell>
          <cell r="B214" t="str">
            <v>RIVA PRESSO CHIERI</v>
          </cell>
          <cell r="C214">
            <v>629.98059667390305</v>
          </cell>
          <cell r="D214">
            <v>623.02482618139607</v>
          </cell>
          <cell r="E214">
            <v>538.16442617281086</v>
          </cell>
          <cell r="F214">
            <v>454.61761648173541</v>
          </cell>
          <cell r="G214">
            <v>452.9550898652106</v>
          </cell>
          <cell r="H214">
            <v>431.82097949460262</v>
          </cell>
          <cell r="I214">
            <v>398.77866308586897</v>
          </cell>
          <cell r="J214">
            <v>424.73977891757943</v>
          </cell>
          <cell r="K214">
            <v>503.52616598445439</v>
          </cell>
          <cell r="L214">
            <v>649.68081425742514</v>
          </cell>
          <cell r="M214">
            <v>963.5915472927644</v>
          </cell>
          <cell r="N214">
            <v>1145.6284929855292</v>
          </cell>
          <cell r="O214">
            <v>1201.5545180746044</v>
          </cell>
          <cell r="P214">
            <v>1280.5822638959571</v>
          </cell>
        </row>
        <row r="215">
          <cell r="A215">
            <v>1213</v>
          </cell>
          <cell r="B215" t="str">
            <v>RIVALBA</v>
          </cell>
          <cell r="C215">
            <v>273.597971190549</v>
          </cell>
          <cell r="D215">
            <v>270.57710879436615</v>
          </cell>
          <cell r="E215">
            <v>233.72258756093603</v>
          </cell>
          <cell r="F215">
            <v>195.11436023512411</v>
          </cell>
          <cell r="G215">
            <v>198.15957746660894</v>
          </cell>
          <cell r="H215">
            <v>191.5293402120308</v>
          </cell>
          <cell r="I215">
            <v>184.73450135436451</v>
          </cell>
          <cell r="J215">
            <v>196.71481653132093</v>
          </cell>
          <cell r="K215">
            <v>232.58971493582462</v>
          </cell>
          <cell r="L215">
            <v>311.85415871565499</v>
          </cell>
          <cell r="M215">
            <v>466.05244635381263</v>
          </cell>
          <cell r="N215">
            <v>556.89932122974346</v>
          </cell>
          <cell r="O215">
            <v>560.63723092563396</v>
          </cell>
          <cell r="P215">
            <v>591.18658190768394</v>
          </cell>
        </row>
        <row r="216">
          <cell r="A216">
            <v>1214</v>
          </cell>
          <cell r="B216" t="str">
            <v>RIVALTA DI TORINO</v>
          </cell>
          <cell r="C216">
            <v>3851.8692652046284</v>
          </cell>
          <cell r="D216">
            <v>3809.3398306198769</v>
          </cell>
          <cell r="E216">
            <v>3290.48072868592</v>
          </cell>
          <cell r="F216">
            <v>2781.5092571082214</v>
          </cell>
          <cell r="G216">
            <v>2689.0494786665995</v>
          </cell>
          <cell r="H216">
            <v>2553.8217897210611</v>
          </cell>
          <cell r="I216">
            <v>2397.2738142386452</v>
          </cell>
          <cell r="J216">
            <v>2501.4171813325916</v>
          </cell>
          <cell r="K216">
            <v>2983.791075447351</v>
          </cell>
          <cell r="L216">
            <v>3807.2797761026159</v>
          </cell>
          <cell r="M216">
            <v>5640.0682854246843</v>
          </cell>
          <cell r="N216">
            <v>6559.8529138597569</v>
          </cell>
          <cell r="O216">
            <v>6677.6072388060957</v>
          </cell>
          <cell r="P216">
            <v>7199.2907978244257</v>
          </cell>
        </row>
        <row r="217">
          <cell r="A217">
            <v>1216</v>
          </cell>
          <cell r="B217" t="str">
            <v>RIVARA</v>
          </cell>
          <cell r="C217">
            <v>723.55090604493216</v>
          </cell>
          <cell r="D217">
            <v>715.56200278558424</v>
          </cell>
          <cell r="E217">
            <v>618.09738302154085</v>
          </cell>
          <cell r="F217">
            <v>506.18069804812467</v>
          </cell>
          <cell r="G217">
            <v>493.94026667965824</v>
          </cell>
          <cell r="H217">
            <v>476.04925553117374</v>
          </cell>
          <cell r="I217">
            <v>444.1054466557689</v>
          </cell>
          <cell r="J217">
            <v>473.02550587535455</v>
          </cell>
          <cell r="K217">
            <v>558.10501621018284</v>
          </cell>
          <cell r="L217">
            <v>693.33749769449309</v>
          </cell>
          <cell r="M217">
            <v>1011.8084105545238</v>
          </cell>
          <cell r="N217">
            <v>1181.8554515193516</v>
          </cell>
          <cell r="O217">
            <v>1216.5330892162535</v>
          </cell>
          <cell r="P217">
            <v>1290.1255003656872</v>
          </cell>
        </row>
        <row r="218">
          <cell r="A218">
            <v>1217</v>
          </cell>
          <cell r="B218" t="str">
            <v>RIVAROLO CANAVESE</v>
          </cell>
          <cell r="C218">
            <v>2573.1518032674671</v>
          </cell>
          <cell r="D218">
            <v>2544.7410022358067</v>
          </cell>
          <cell r="E218">
            <v>2198.1292296495494</v>
          </cell>
          <cell r="F218">
            <v>1813.5089444750681</v>
          </cell>
          <cell r="G218">
            <v>1740.0809067334878</v>
          </cell>
          <cell r="H218">
            <v>1647.0266176319772</v>
          </cell>
          <cell r="I218">
            <v>1538.0396783610197</v>
          </cell>
          <cell r="J218">
            <v>1602.8885779980537</v>
          </cell>
          <cell r="K218">
            <v>1914.9997911489809</v>
          </cell>
          <cell r="L218">
            <v>2409.6317986207246</v>
          </cell>
          <cell r="M218">
            <v>3520.7983735415601</v>
          </cell>
          <cell r="N218">
            <v>4085.3136124222169</v>
          </cell>
          <cell r="O218">
            <v>4193.8453271332137</v>
          </cell>
          <cell r="P218">
            <v>4541.1777282916173</v>
          </cell>
        </row>
        <row r="219">
          <cell r="A219">
            <v>1218</v>
          </cell>
          <cell r="B219" t="str">
            <v>RIVAROSSA</v>
          </cell>
          <cell r="C219">
            <v>281.19443459945018</v>
          </cell>
          <cell r="D219">
            <v>278.08969778506145</v>
          </cell>
          <cell r="E219">
            <v>240.21190864951905</v>
          </cell>
          <cell r="F219">
            <v>205.52810042530831</v>
          </cell>
          <cell r="G219">
            <v>209.54566781739175</v>
          </cell>
          <cell r="H219">
            <v>203.25623176225696</v>
          </cell>
          <cell r="I219">
            <v>195.11306244448761</v>
          </cell>
          <cell r="J219">
            <v>212.54899150102247</v>
          </cell>
          <cell r="K219">
            <v>257.07391256997903</v>
          </cell>
          <cell r="L219">
            <v>329.89657547087097</v>
          </cell>
          <cell r="M219">
            <v>480.29181148158671</v>
          </cell>
          <cell r="N219">
            <v>549.73658223299174</v>
          </cell>
          <cell r="O219">
            <v>554.03960899748631</v>
          </cell>
          <cell r="P219">
            <v>598.30364770689312</v>
          </cell>
        </row>
        <row r="220">
          <cell r="A220">
            <v>1219</v>
          </cell>
          <cell r="B220" t="str">
            <v>RIVOLI</v>
          </cell>
          <cell r="C220">
            <v>9180.5181863638536</v>
          </cell>
          <cell r="D220">
            <v>9079.1538303126017</v>
          </cell>
          <cell r="E220">
            <v>7842.5086864873329</v>
          </cell>
          <cell r="F220">
            <v>6444.5245369629783</v>
          </cell>
          <cell r="G220">
            <v>6120.9381584030061</v>
          </cell>
          <cell r="H220">
            <v>5788.8516557891116</v>
          </cell>
          <cell r="I220">
            <v>5368.7840303761059</v>
          </cell>
          <cell r="J220">
            <v>5551.3083330632098</v>
          </cell>
          <cell r="K220">
            <v>6471.5447038133325</v>
          </cell>
          <cell r="L220">
            <v>8069.266046793533</v>
          </cell>
          <cell r="M220">
            <v>11816.030281023006</v>
          </cell>
          <cell r="N220">
            <v>13727.769532763865</v>
          </cell>
          <cell r="O220">
            <v>13898.671079672959</v>
          </cell>
          <cell r="P220">
            <v>14890.465351697168</v>
          </cell>
        </row>
        <row r="221">
          <cell r="A221">
            <v>1220</v>
          </cell>
          <cell r="B221" t="str">
            <v>ROBASSOMERO</v>
          </cell>
          <cell r="C221">
            <v>862.73055433877551</v>
          </cell>
          <cell r="D221">
            <v>853.2049343997852</v>
          </cell>
          <cell r="E221">
            <v>736.99237114410539</v>
          </cell>
          <cell r="F221">
            <v>607.47522280739395</v>
          </cell>
          <cell r="G221">
            <v>581.76127922551768</v>
          </cell>
          <cell r="H221">
            <v>568.96460240532349</v>
          </cell>
          <cell r="I221">
            <v>528.40025128172863</v>
          </cell>
          <cell r="J221">
            <v>556.64030702300852</v>
          </cell>
          <cell r="K221">
            <v>648.31454344676536</v>
          </cell>
          <cell r="L221">
            <v>812.92864450084812</v>
          </cell>
          <cell r="M221">
            <v>1221.3208235787802</v>
          </cell>
          <cell r="N221">
            <v>1407.0432364241535</v>
          </cell>
          <cell r="O221">
            <v>1461.9053705204449</v>
          </cell>
          <cell r="P221">
            <v>1528.6710209133366</v>
          </cell>
        </row>
        <row r="222">
          <cell r="A222">
            <v>1221</v>
          </cell>
          <cell r="B222" t="str">
            <v>ROCCA CANAVESE</v>
          </cell>
          <cell r="C222">
            <v>523.44166615664562</v>
          </cell>
          <cell r="D222">
            <v>517.66221816217706</v>
          </cell>
          <cell r="E222">
            <v>447.15295262966077</v>
          </cell>
          <cell r="F222">
            <v>367.70693267986979</v>
          </cell>
          <cell r="G222">
            <v>368.29421375705908</v>
          </cell>
          <cell r="H222">
            <v>358.41369976450079</v>
          </cell>
          <cell r="I222">
            <v>331.92625868496168</v>
          </cell>
          <cell r="J222">
            <v>356.62811201611891</v>
          </cell>
          <cell r="K222">
            <v>435.32941555851704</v>
          </cell>
          <cell r="L222">
            <v>557.49202886657201</v>
          </cell>
          <cell r="M222">
            <v>840.10579886631024</v>
          </cell>
          <cell r="N222">
            <v>981.58497088389083</v>
          </cell>
          <cell r="O222">
            <v>997.25487977858927</v>
          </cell>
          <cell r="P222">
            <v>1101.4285907113315</v>
          </cell>
        </row>
        <row r="223">
          <cell r="A223">
            <v>1222</v>
          </cell>
          <cell r="B223" t="str">
            <v>ROLETTO</v>
          </cell>
          <cell r="C223">
            <v>665.45722348378479</v>
          </cell>
          <cell r="D223">
            <v>658.10974684153166</v>
          </cell>
          <cell r="E223">
            <v>568.47053180604462</v>
          </cell>
          <cell r="F223">
            <v>489.67996312650615</v>
          </cell>
          <cell r="G223">
            <v>491.84840407941613</v>
          </cell>
          <cell r="H223">
            <v>471.9705289621607</v>
          </cell>
          <cell r="I223">
            <v>438.32652176043013</v>
          </cell>
          <cell r="J223">
            <v>456.63998137492916</v>
          </cell>
          <cell r="K223">
            <v>531.89065509029774</v>
          </cell>
          <cell r="L223">
            <v>645.24726031835485</v>
          </cell>
          <cell r="M223">
            <v>932.39797002588227</v>
          </cell>
          <cell r="N223">
            <v>1070.6335798147329</v>
          </cell>
          <cell r="O223">
            <v>1094.4526778857485</v>
          </cell>
          <cell r="P223">
            <v>1149.0257671993452</v>
          </cell>
        </row>
        <row r="224">
          <cell r="A224">
            <v>1223</v>
          </cell>
          <cell r="B224" t="str">
            <v>ROMANO CANAVESE</v>
          </cell>
          <cell r="C224">
            <v>735.45274880845284</v>
          </cell>
          <cell r="D224">
            <v>727.33243438003387</v>
          </cell>
          <cell r="E224">
            <v>628.26459835332446</v>
          </cell>
          <cell r="F224">
            <v>531.39908409443274</v>
          </cell>
          <cell r="G224">
            <v>513.72457343135568</v>
          </cell>
          <cell r="H224">
            <v>481.64468968233018</v>
          </cell>
          <cell r="I224">
            <v>464.22093216824049</v>
          </cell>
          <cell r="J224">
            <v>479.87324203932684</v>
          </cell>
          <cell r="K224">
            <v>553.5232427877994</v>
          </cell>
          <cell r="L224">
            <v>700.72480705966279</v>
          </cell>
          <cell r="M224">
            <v>994.50964352247775</v>
          </cell>
          <cell r="N224">
            <v>1152.5956864747591</v>
          </cell>
          <cell r="O224">
            <v>1173.1027912748516</v>
          </cell>
          <cell r="P224">
            <v>1268.8565211415971</v>
          </cell>
        </row>
        <row r="225">
          <cell r="A225">
            <v>1224</v>
          </cell>
          <cell r="B225" t="str">
            <v>RONCO CANAVESE</v>
          </cell>
          <cell r="C225">
            <v>27.603775094116699</v>
          </cell>
          <cell r="D225">
            <v>27.298995033754228</v>
          </cell>
          <cell r="E225">
            <v>23.580678297332113</v>
          </cell>
          <cell r="F225">
            <v>19.671382963153757</v>
          </cell>
          <cell r="G225">
            <v>17.941980921169886</v>
          </cell>
          <cell r="H225">
            <v>16.972309615202203</v>
          </cell>
          <cell r="I225">
            <v>16.247186673655328</v>
          </cell>
          <cell r="J225">
            <v>16.213307685700435</v>
          </cell>
          <cell r="K225">
            <v>18.996504863332827</v>
          </cell>
          <cell r="L225">
            <v>24.590685791923466</v>
          </cell>
          <cell r="M225">
            <v>35.28629871265268</v>
          </cell>
          <cell r="N225">
            <v>41.203697551291157</v>
          </cell>
          <cell r="O225">
            <v>42.671437394381975</v>
          </cell>
          <cell r="P225">
            <v>44.982273853425532</v>
          </cell>
        </row>
        <row r="226">
          <cell r="A226">
            <v>1225</v>
          </cell>
          <cell r="B226" t="str">
            <v>RONDISSONE</v>
          </cell>
          <cell r="C226">
            <v>482.05335068798541</v>
          </cell>
          <cell r="D226">
            <v>476.73088124966824</v>
          </cell>
          <cell r="E226">
            <v>411.79675410219988</v>
          </cell>
          <cell r="F226">
            <v>353.07206987781109</v>
          </cell>
          <cell r="G226">
            <v>338.30628760386469</v>
          </cell>
          <cell r="H226">
            <v>333.17446217214024</v>
          </cell>
          <cell r="I226">
            <v>311.84659697855818</v>
          </cell>
          <cell r="J226">
            <v>327.48273852705307</v>
          </cell>
          <cell r="K226">
            <v>383.79397687246018</v>
          </cell>
          <cell r="L226">
            <v>489.20841877111951</v>
          </cell>
          <cell r="M226">
            <v>726.99910331219246</v>
          </cell>
          <cell r="N226">
            <v>849.25922472052207</v>
          </cell>
          <cell r="O226">
            <v>861.58265123092815</v>
          </cell>
          <cell r="P226">
            <v>931.38679335159929</v>
          </cell>
        </row>
        <row r="227">
          <cell r="A227">
            <v>1226</v>
          </cell>
          <cell r="B227" t="str">
            <v>RORA'</v>
          </cell>
          <cell r="C227">
            <v>131.6893249251228</v>
          </cell>
          <cell r="D227">
            <v>130.23531074543453</v>
          </cell>
          <cell r="E227">
            <v>112.49633775323761</v>
          </cell>
          <cell r="F227">
            <v>92.662702263333586</v>
          </cell>
          <cell r="G227">
            <v>84.848202788873422</v>
          </cell>
          <cell r="H227">
            <v>82.684887704397084</v>
          </cell>
          <cell r="I227">
            <v>75.912149380922017</v>
          </cell>
          <cell r="J227">
            <v>76.968922399532445</v>
          </cell>
          <cell r="K227">
            <v>94.523559751543047</v>
          </cell>
          <cell r="L227">
            <v>123.93398465809206</v>
          </cell>
          <cell r="M227">
            <v>179.11530621421721</v>
          </cell>
          <cell r="N227">
            <v>201.27557747027709</v>
          </cell>
          <cell r="O227">
            <v>205.32360397788574</v>
          </cell>
          <cell r="P227">
            <v>217.84547599762311</v>
          </cell>
        </row>
        <row r="228">
          <cell r="A228">
            <v>1228</v>
          </cell>
          <cell r="B228" t="str">
            <v>ROSTA</v>
          </cell>
          <cell r="C228">
            <v>1091.0454964873779</v>
          </cell>
          <cell r="D228">
            <v>1078.9989951974692</v>
          </cell>
          <cell r="E228">
            <v>932.031679460585</v>
          </cell>
          <cell r="F228">
            <v>778.69790219597405</v>
          </cell>
          <cell r="G228">
            <v>766.04725108878654</v>
          </cell>
          <cell r="H228">
            <v>741.46385207402386</v>
          </cell>
          <cell r="I228">
            <v>702.35072492455777</v>
          </cell>
          <cell r="J228">
            <v>799.46497929662792</v>
          </cell>
          <cell r="K228">
            <v>950.44442023113675</v>
          </cell>
          <cell r="L228">
            <v>1198.7876992503593</v>
          </cell>
          <cell r="M228">
            <v>1747.8865135838064</v>
          </cell>
          <cell r="N228">
            <v>2048.1783103327625</v>
          </cell>
          <cell r="O228">
            <v>2098.9042843416423</v>
          </cell>
          <cell r="P228">
            <v>2200.5022239250457</v>
          </cell>
        </row>
        <row r="229">
          <cell r="A229">
            <v>1227</v>
          </cell>
          <cell r="B229" t="str">
            <v>ROURE</v>
          </cell>
          <cell r="C229">
            <v>176.4696274609388</v>
          </cell>
          <cell r="D229">
            <v>174.52118296281103</v>
          </cell>
          <cell r="E229">
            <v>150.7501600856526</v>
          </cell>
          <cell r="F229">
            <v>124.5603772183609</v>
          </cell>
          <cell r="G229">
            <v>120.93424640740037</v>
          </cell>
          <cell r="H229">
            <v>116.85282983118991</v>
          </cell>
          <cell r="I229">
            <v>108.733509866096</v>
          </cell>
          <cell r="J229">
            <v>111.8962514348151</v>
          </cell>
          <cell r="K229">
            <v>130.84656212186317</v>
          </cell>
          <cell r="L229">
            <v>165.72036901998624</v>
          </cell>
          <cell r="M229">
            <v>242.33479400265955</v>
          </cell>
          <cell r="N229">
            <v>276.20842959341002</v>
          </cell>
          <cell r="O229">
            <v>284.00286494135696</v>
          </cell>
          <cell r="P229">
            <v>301.04466890104618</v>
          </cell>
        </row>
        <row r="230">
          <cell r="A230">
            <v>1229</v>
          </cell>
          <cell r="B230" t="str">
            <v>RUBIANA</v>
          </cell>
          <cell r="C230">
            <v>445.53365713345954</v>
          </cell>
          <cell r="D230">
            <v>440.6144106009956</v>
          </cell>
          <cell r="E230">
            <v>380.59960290493598</v>
          </cell>
          <cell r="F230">
            <v>322.63040075077902</v>
          </cell>
          <cell r="G230">
            <v>327.9908632877644</v>
          </cell>
          <cell r="H230">
            <v>319.99913768818692</v>
          </cell>
          <cell r="I230">
            <v>309.91921700528684</v>
          </cell>
          <cell r="J230">
            <v>325.63066437955933</v>
          </cell>
          <cell r="K230">
            <v>394.09575683677082</v>
          </cell>
          <cell r="L230">
            <v>503.40723615574524</v>
          </cell>
          <cell r="M230">
            <v>740.65497662736982</v>
          </cell>
          <cell r="N230">
            <v>870.87300934433176</v>
          </cell>
          <cell r="O230">
            <v>891.48740240937798</v>
          </cell>
          <cell r="P230">
            <v>945.40854833850631</v>
          </cell>
        </row>
        <row r="231">
          <cell r="A231">
            <v>1230</v>
          </cell>
          <cell r="B231" t="str">
            <v>RUEGLIO</v>
          </cell>
          <cell r="C231">
            <v>209.77613333516842</v>
          </cell>
          <cell r="D231">
            <v>207.45994352553166</v>
          </cell>
          <cell r="E231">
            <v>179.20242784796329</v>
          </cell>
          <cell r="F231">
            <v>143.45613952296179</v>
          </cell>
          <cell r="G231">
            <v>139.83787289160853</v>
          </cell>
          <cell r="H231">
            <v>138.5927208580384</v>
          </cell>
          <cell r="I231">
            <v>128.87581708804194</v>
          </cell>
          <cell r="J231">
            <v>137.8156768202459</v>
          </cell>
          <cell r="K231">
            <v>163.52859233547062</v>
          </cell>
          <cell r="L231">
            <v>212.59809403895386</v>
          </cell>
          <cell r="M231">
            <v>316.47795682960231</v>
          </cell>
          <cell r="N231">
            <v>362.98967836378347</v>
          </cell>
          <cell r="O231">
            <v>363.19719438056643</v>
          </cell>
          <cell r="P231">
            <v>384.22228700503535</v>
          </cell>
        </row>
        <row r="232">
          <cell r="A232">
            <v>1231</v>
          </cell>
          <cell r="B232" t="str">
            <v>SALASSA</v>
          </cell>
          <cell r="C232">
            <v>440.92383767448905</v>
          </cell>
          <cell r="D232">
            <v>436.05548929085342</v>
          </cell>
          <cell r="E232">
            <v>376.66163901049987</v>
          </cell>
          <cell r="F232">
            <v>310.33251708254249</v>
          </cell>
          <cell r="G232">
            <v>305.34875040187478</v>
          </cell>
          <cell r="H232">
            <v>295.89084388666782</v>
          </cell>
          <cell r="I232">
            <v>281.97489750754545</v>
          </cell>
          <cell r="J232">
            <v>298.64882518991851</v>
          </cell>
          <cell r="K232">
            <v>354.98293369015084</v>
          </cell>
          <cell r="L232">
            <v>453.88279851159371</v>
          </cell>
          <cell r="M232">
            <v>658.85402285215787</v>
          </cell>
          <cell r="N232">
            <v>775.46989925608375</v>
          </cell>
          <cell r="O232">
            <v>792.24519156206679</v>
          </cell>
          <cell r="P232">
            <v>854.71997537483628</v>
          </cell>
        </row>
        <row r="233">
          <cell r="A233">
            <v>1232</v>
          </cell>
          <cell r="B233" t="str">
            <v>SALBERTRAND</v>
          </cell>
          <cell r="C233">
            <v>144.66338442259797</v>
          </cell>
          <cell r="D233">
            <v>143.06612046554031</v>
          </cell>
          <cell r="E233">
            <v>123.57950018943693</v>
          </cell>
          <cell r="F233">
            <v>104.15072152946988</v>
          </cell>
          <cell r="G233">
            <v>99.142783474504625</v>
          </cell>
          <cell r="H233">
            <v>97.552061269486714</v>
          </cell>
          <cell r="I233">
            <v>94.447318426358692</v>
          </cell>
          <cell r="J233">
            <v>99.66156391516229</v>
          </cell>
          <cell r="K233">
            <v>118.37157703175667</v>
          </cell>
          <cell r="L233">
            <v>148.63705084037005</v>
          </cell>
          <cell r="M233">
            <v>223.80740347314489</v>
          </cell>
          <cell r="N233">
            <v>259.12555659396986</v>
          </cell>
          <cell r="O233">
            <v>258.67940824005075</v>
          </cell>
          <cell r="P233">
            <v>286.38339836125255</v>
          </cell>
        </row>
        <row r="234">
          <cell r="A234">
            <v>1233</v>
          </cell>
          <cell r="B234" t="str">
            <v>SALERANO CANAVESE</v>
          </cell>
          <cell r="C234">
            <v>155.71533424215565</v>
          </cell>
          <cell r="D234">
            <v>153.99604299275688</v>
          </cell>
          <cell r="E234">
            <v>133.02068975009206</v>
          </cell>
          <cell r="F234">
            <v>106.57598756883624</v>
          </cell>
          <cell r="G234">
            <v>104.05720564456392</v>
          </cell>
          <cell r="H234">
            <v>101.86458566204061</v>
          </cell>
          <cell r="I234">
            <v>96.62000925310744</v>
          </cell>
          <cell r="J234">
            <v>100.25048763796512</v>
          </cell>
          <cell r="K234">
            <v>116.14885061964713</v>
          </cell>
          <cell r="L234">
            <v>148.80706250431828</v>
          </cell>
          <cell r="M234">
            <v>219.53314741595611</v>
          </cell>
          <cell r="N234">
            <v>247.82248173970268</v>
          </cell>
          <cell r="O234">
            <v>243.59418872005125</v>
          </cell>
          <cell r="P234">
            <v>270.64530419492388</v>
          </cell>
        </row>
        <row r="235">
          <cell r="A235">
            <v>1234</v>
          </cell>
          <cell r="B235" t="str">
            <v>SALZA DI PINEROLO</v>
          </cell>
          <cell r="C235">
            <v>12.243450730449446</v>
          </cell>
          <cell r="D235">
            <v>12.108267783915926</v>
          </cell>
          <cell r="E235">
            <v>10.459035836206981</v>
          </cell>
          <cell r="F235">
            <v>9.0835982918334555</v>
          </cell>
          <cell r="G235">
            <v>7.0919302023508211</v>
          </cell>
          <cell r="H235">
            <v>6.1589221950152844</v>
          </cell>
          <cell r="I235">
            <v>5.9731987195339356</v>
          </cell>
          <cell r="J235">
            <v>6.0871825635693169</v>
          </cell>
          <cell r="K235">
            <v>8.3354300191956039</v>
          </cell>
          <cell r="L235">
            <v>10.649325069519294</v>
          </cell>
          <cell r="M235">
            <v>15.372853022299184</v>
          </cell>
          <cell r="N235">
            <v>19.630189625880991</v>
          </cell>
          <cell r="O235">
            <v>21.461610125047301</v>
          </cell>
          <cell r="P235">
            <v>22.859595998606029</v>
          </cell>
        </row>
        <row r="236">
          <cell r="A236">
            <v>1235</v>
          </cell>
          <cell r="B236" t="str">
            <v>SAMONE</v>
          </cell>
          <cell r="C236">
            <v>422.94833351478997</v>
          </cell>
          <cell r="D236">
            <v>418.27845708740523</v>
          </cell>
          <cell r="E236">
            <v>361.30596467331253</v>
          </cell>
          <cell r="F236">
            <v>294.5709870000149</v>
          </cell>
          <cell r="G236">
            <v>283.42383747214245</v>
          </cell>
          <cell r="H236">
            <v>276.22778206345129</v>
          </cell>
          <cell r="I236">
            <v>264.28079461055256</v>
          </cell>
          <cell r="J236">
            <v>287.98965253717603</v>
          </cell>
          <cell r="K236">
            <v>326.33482524851593</v>
          </cell>
          <cell r="L236">
            <v>413.70279968986961</v>
          </cell>
          <cell r="M236">
            <v>599.16821291177598</v>
          </cell>
          <cell r="N236">
            <v>704.16326537522696</v>
          </cell>
          <cell r="O236">
            <v>720.63934084711525</v>
          </cell>
          <cell r="P236">
            <v>766.56543444952933</v>
          </cell>
        </row>
        <row r="237">
          <cell r="A237">
            <v>1236</v>
          </cell>
          <cell r="B237" t="str">
            <v>SAN BENIGNO CANAVESE</v>
          </cell>
          <cell r="C237">
            <v>993.70684626395189</v>
          </cell>
          <cell r="D237">
            <v>982.73508491774828</v>
          </cell>
          <cell r="E237">
            <v>848.87959649406525</v>
          </cell>
          <cell r="F237">
            <v>711.24693027858075</v>
          </cell>
          <cell r="G237">
            <v>699.52701823223947</v>
          </cell>
          <cell r="H237">
            <v>671.4109004310975</v>
          </cell>
          <cell r="I237">
            <v>630.69934658355965</v>
          </cell>
          <cell r="J237">
            <v>673.80158142530126</v>
          </cell>
          <cell r="K237">
            <v>791.89383042693942</v>
          </cell>
          <cell r="L237">
            <v>993.75449521593453</v>
          </cell>
          <cell r="M237">
            <v>1479.910616953091</v>
          </cell>
          <cell r="N237">
            <v>1723.8654778650998</v>
          </cell>
          <cell r="O237">
            <v>1788.1183683411459</v>
          </cell>
          <cell r="P237">
            <v>1937.2049167903238</v>
          </cell>
        </row>
        <row r="238">
          <cell r="A238">
            <v>1237</v>
          </cell>
          <cell r="B238" t="str">
            <v>SAN CARLO CANAVESE</v>
          </cell>
          <cell r="C238">
            <v>854.42780646437268</v>
          </cell>
          <cell r="D238">
            <v>844.99385920383702</v>
          </cell>
          <cell r="E238">
            <v>729.89970262530278</v>
          </cell>
          <cell r="F238">
            <v>598.18192923956042</v>
          </cell>
          <cell r="G238">
            <v>587.40545658126314</v>
          </cell>
          <cell r="H238">
            <v>564.55339750265216</v>
          </cell>
          <cell r="I238">
            <v>522.65067723016386</v>
          </cell>
          <cell r="J238">
            <v>558.73674899112518</v>
          </cell>
          <cell r="K238">
            <v>670.33112643386437</v>
          </cell>
          <cell r="L238">
            <v>848.35750221786816</v>
          </cell>
          <cell r="M238">
            <v>1244.9033872305058</v>
          </cell>
          <cell r="N238">
            <v>1452.1834214354985</v>
          </cell>
          <cell r="O238">
            <v>1499.8578304848545</v>
          </cell>
          <cell r="P238">
            <v>1584.2035610317421</v>
          </cell>
        </row>
        <row r="239">
          <cell r="A239">
            <v>1238</v>
          </cell>
          <cell r="B239" t="str">
            <v>SAN COLOMBANO BELMONTE</v>
          </cell>
          <cell r="C239">
            <v>158.90335106281483</v>
          </cell>
          <cell r="D239">
            <v>157.14886013671517</v>
          </cell>
          <cell r="E239">
            <v>135.74407083829948</v>
          </cell>
          <cell r="F239">
            <v>116.39815882283835</v>
          </cell>
          <cell r="G239">
            <v>99.548350858010792</v>
          </cell>
          <cell r="H239">
            <v>97.616444560172084</v>
          </cell>
          <cell r="I239">
            <v>90.383535124841174</v>
          </cell>
          <cell r="J239">
            <v>92.025191186359478</v>
          </cell>
          <cell r="K239">
            <v>109.55644199462773</v>
          </cell>
          <cell r="L239">
            <v>135.98671303818213</v>
          </cell>
          <cell r="M239">
            <v>198.0497541650694</v>
          </cell>
          <cell r="N239">
            <v>226.92612133846939</v>
          </cell>
          <cell r="O239">
            <v>229.97298569150246</v>
          </cell>
          <cell r="P239">
            <v>239.33627330335199</v>
          </cell>
        </row>
        <row r="240">
          <cell r="A240">
            <v>1239</v>
          </cell>
          <cell r="B240" t="str">
            <v>SAN DIDERO</v>
          </cell>
          <cell r="C240">
            <v>126.41750580014073</v>
          </cell>
          <cell r="D240">
            <v>125.02169907018182</v>
          </cell>
          <cell r="E240">
            <v>107.99285696468341</v>
          </cell>
          <cell r="F240">
            <v>97.403582723663604</v>
          </cell>
          <cell r="G240">
            <v>106.14460102834461</v>
          </cell>
          <cell r="H240">
            <v>103.77945086190844</v>
          </cell>
          <cell r="I240">
            <v>106.39912305601439</v>
          </cell>
          <cell r="J240">
            <v>121.58559479271747</v>
          </cell>
          <cell r="K240">
            <v>142.34423449811348</v>
          </cell>
          <cell r="L240">
            <v>179.85144012414742</v>
          </cell>
          <cell r="M240">
            <v>266.6668592867033</v>
          </cell>
          <cell r="N240">
            <v>308.3197161692089</v>
          </cell>
          <cell r="O240">
            <v>323.58095905012209</v>
          </cell>
          <cell r="P240">
            <v>343.09887443890949</v>
          </cell>
        </row>
        <row r="241">
          <cell r="A241">
            <v>1240</v>
          </cell>
          <cell r="B241" t="str">
            <v>SAN FRANCESCO AL CAMPO</v>
          </cell>
          <cell r="C241">
            <v>1089.8806257959798</v>
          </cell>
          <cell r="D241">
            <v>1077.8469861294695</v>
          </cell>
          <cell r="E241">
            <v>931.03658219804765</v>
          </cell>
          <cell r="F241">
            <v>784.8084233283497</v>
          </cell>
          <cell r="G241">
            <v>768.01853075347174</v>
          </cell>
          <cell r="H241">
            <v>729.78935734905053</v>
          </cell>
          <cell r="I241">
            <v>688.96050509083261</v>
          </cell>
          <cell r="J241">
            <v>726.5672471847198</v>
          </cell>
          <cell r="K241">
            <v>879.11114239550068</v>
          </cell>
          <cell r="L241">
            <v>1114.7726491264073</v>
          </cell>
          <cell r="M241">
            <v>1628.2375316048797</v>
          </cell>
          <cell r="N241">
            <v>1896.3003557715731</v>
          </cell>
          <cell r="O241">
            <v>1929.107820903632</v>
          </cell>
          <cell r="P241">
            <v>2059.2664170512517</v>
          </cell>
        </row>
        <row r="242">
          <cell r="A242">
            <v>1242</v>
          </cell>
          <cell r="B242" t="str">
            <v>SAN GERMANO CHISONE</v>
          </cell>
          <cell r="C242">
            <v>425.8205147761164</v>
          </cell>
          <cell r="D242">
            <v>421.11892589001133</v>
          </cell>
          <cell r="E242">
            <v>363.75954147952984</v>
          </cell>
          <cell r="F242">
            <v>304.46628852557399</v>
          </cell>
          <cell r="G242">
            <v>289.63493035112145</v>
          </cell>
          <cell r="H242">
            <v>281.9053747408085</v>
          </cell>
          <cell r="I242">
            <v>265.19963622682792</v>
          </cell>
          <cell r="J242">
            <v>276.04504693526064</v>
          </cell>
          <cell r="K242">
            <v>333.21283028240731</v>
          </cell>
          <cell r="L242">
            <v>431.40152444435745</v>
          </cell>
          <cell r="M242">
            <v>628.99348122897345</v>
          </cell>
          <cell r="N242">
            <v>718.58776707543814</v>
          </cell>
          <cell r="O242">
            <v>732.7267515676117</v>
          </cell>
          <cell r="P242">
            <v>803.5032706005062</v>
          </cell>
        </row>
        <row r="243">
          <cell r="A243">
            <v>1243</v>
          </cell>
          <cell r="B243" t="str">
            <v>SAN GILLIO</v>
          </cell>
          <cell r="C243">
            <v>693.20906154201657</v>
          </cell>
          <cell r="D243">
            <v>685.5551700398496</v>
          </cell>
          <cell r="E243">
            <v>592.17769371341353</v>
          </cell>
          <cell r="F243">
            <v>494.54803490400349</v>
          </cell>
          <cell r="G243">
            <v>480.11610847527453</v>
          </cell>
          <cell r="H243">
            <v>465.73168359192198</v>
          </cell>
          <cell r="I243">
            <v>437.05872090978568</v>
          </cell>
          <cell r="J243">
            <v>465.16095810904642</v>
          </cell>
          <cell r="K243">
            <v>563.10244575075876</v>
          </cell>
          <cell r="L243">
            <v>731.64929336280488</v>
          </cell>
          <cell r="M243">
            <v>1078.5574742840545</v>
          </cell>
          <cell r="N243">
            <v>1255.9677895466853</v>
          </cell>
          <cell r="O243">
            <v>1299.1943705453623</v>
          </cell>
          <cell r="P243">
            <v>1433.7753032021872</v>
          </cell>
        </row>
        <row r="244">
          <cell r="A244">
            <v>1244</v>
          </cell>
          <cell r="B244" t="str">
            <v>SAN GIORGIO CANAVESE</v>
          </cell>
          <cell r="C244">
            <v>566.31947729867329</v>
          </cell>
          <cell r="D244">
            <v>560.06660486050009</v>
          </cell>
          <cell r="E244">
            <v>483.78156111478842</v>
          </cell>
          <cell r="F244">
            <v>410.1862440993911</v>
          </cell>
          <cell r="G244">
            <v>417.01974315004207</v>
          </cell>
          <cell r="H244">
            <v>406.95267975868097</v>
          </cell>
          <cell r="I244">
            <v>384.95627457059646</v>
          </cell>
          <cell r="J244">
            <v>395.84131068758313</v>
          </cell>
          <cell r="K244">
            <v>481.15129871358704</v>
          </cell>
          <cell r="L244">
            <v>620.06162997612978</v>
          </cell>
          <cell r="M244">
            <v>921.90478152371554</v>
          </cell>
          <cell r="N244">
            <v>1067.7658086655413</v>
          </cell>
          <cell r="O244">
            <v>1112.6572937630781</v>
          </cell>
          <cell r="P244">
            <v>1194.9614819373792</v>
          </cell>
        </row>
        <row r="245">
          <cell r="A245">
            <v>1245</v>
          </cell>
          <cell r="B245" t="str">
            <v>SAN GIORIO DI SUSA</v>
          </cell>
          <cell r="C245">
            <v>138.86141552308189</v>
          </cell>
          <cell r="D245">
            <v>137.32821252962017</v>
          </cell>
          <cell r="E245">
            <v>118.62313600938768</v>
          </cell>
          <cell r="F245">
            <v>101.58614961307934</v>
          </cell>
          <cell r="G245">
            <v>101.32484534549349</v>
          </cell>
          <cell r="H245">
            <v>95.853335890434693</v>
          </cell>
          <cell r="I245">
            <v>91.343743728273665</v>
          </cell>
          <cell r="J245">
            <v>97.77683492856093</v>
          </cell>
          <cell r="K245">
            <v>117.03591405146844</v>
          </cell>
          <cell r="L245">
            <v>149.71036315235199</v>
          </cell>
          <cell r="M245">
            <v>218.56184358823995</v>
          </cell>
          <cell r="N245">
            <v>252.04367071394049</v>
          </cell>
          <cell r="O245">
            <v>265.63357120780313</v>
          </cell>
          <cell r="P245">
            <v>287.2550252126606</v>
          </cell>
        </row>
        <row r="246">
          <cell r="A246">
            <v>1246</v>
          </cell>
          <cell r="B246" t="str">
            <v>SAN GIUSTO CANAVESE</v>
          </cell>
          <cell r="C246">
            <v>981.54095778407407</v>
          </cell>
          <cell r="D246">
            <v>970.70352300054583</v>
          </cell>
          <cell r="E246">
            <v>838.48681864150387</v>
          </cell>
          <cell r="F246">
            <v>707.33261308471538</v>
          </cell>
          <cell r="G246">
            <v>689.30906977712721</v>
          </cell>
          <cell r="H246">
            <v>675.43547784936266</v>
          </cell>
          <cell r="I246">
            <v>636.66641494000157</v>
          </cell>
          <cell r="J246">
            <v>676.23238820785684</v>
          </cell>
          <cell r="K246">
            <v>813.31506436480538</v>
          </cell>
          <cell r="L246">
            <v>1005.5597501430558</v>
          </cell>
          <cell r="M246">
            <v>1469.4029313601079</v>
          </cell>
          <cell r="N246">
            <v>1702.9893042700514</v>
          </cell>
          <cell r="O246">
            <v>1723.632713048358</v>
          </cell>
          <cell r="P246">
            <v>1856.2533827331006</v>
          </cell>
        </row>
        <row r="247">
          <cell r="A247">
            <v>1247</v>
          </cell>
          <cell r="B247" t="str">
            <v>SAN MARTINO CANAVESE</v>
          </cell>
          <cell r="C247">
            <v>182.46107683776609</v>
          </cell>
          <cell r="D247">
            <v>180.44647927555553</v>
          </cell>
          <cell r="E247">
            <v>155.86838901658703</v>
          </cell>
          <cell r="F247">
            <v>133.02282668044666</v>
          </cell>
          <cell r="G247">
            <v>139.26100847176519</v>
          </cell>
          <cell r="H247">
            <v>136.93135883733336</v>
          </cell>
          <cell r="I247">
            <v>130.05775386668273</v>
          </cell>
          <cell r="J247">
            <v>135.33971930602334</v>
          </cell>
          <cell r="K247">
            <v>161.14322277861729</v>
          </cell>
          <cell r="L247">
            <v>204.34599795592439</v>
          </cell>
          <cell r="M247">
            <v>294.80095877700319</v>
          </cell>
          <cell r="N247">
            <v>341.90687907504525</v>
          </cell>
          <cell r="O247">
            <v>357.92792680347276</v>
          </cell>
          <cell r="P247">
            <v>386.67639072571791</v>
          </cell>
        </row>
        <row r="248">
          <cell r="A248">
            <v>1248</v>
          </cell>
          <cell r="B248" t="str">
            <v>SAN MAURIZIO CANAVESE</v>
          </cell>
          <cell r="C248">
            <v>1604.9740483185778</v>
          </cell>
          <cell r="D248">
            <v>1587.2531356659097</v>
          </cell>
          <cell r="E248">
            <v>1371.0580013033616</v>
          </cell>
          <cell r="F248">
            <v>1153.8921723569933</v>
          </cell>
          <cell r="G248">
            <v>1148.733226067146</v>
          </cell>
          <cell r="H248">
            <v>1126.2905094277908</v>
          </cell>
          <cell r="I248">
            <v>1117.3077694031447</v>
          </cell>
          <cell r="J248">
            <v>1218.348073746801</v>
          </cell>
          <cell r="K248">
            <v>1466.3920631851852</v>
          </cell>
          <cell r="L248">
            <v>1902.4125211118783</v>
          </cell>
          <cell r="M248">
            <v>2890.4241088360986</v>
          </cell>
          <cell r="N248">
            <v>3410.440747423253</v>
          </cell>
          <cell r="O248">
            <v>3495.3783731476583</v>
          </cell>
          <cell r="P248">
            <v>3598.9935054244866</v>
          </cell>
        </row>
        <row r="249">
          <cell r="A249">
            <v>1249</v>
          </cell>
          <cell r="B249" t="str">
            <v>SAN MAURO TORINESE</v>
          </cell>
          <cell r="C249">
            <v>3591.2861835837575</v>
          </cell>
          <cell r="D249">
            <v>3551.6339108029647</v>
          </cell>
          <cell r="E249">
            <v>3067.8761828772986</v>
          </cell>
          <cell r="F249">
            <v>2521.9807664431046</v>
          </cell>
          <cell r="G249">
            <v>2444.4152146014198</v>
          </cell>
          <cell r="H249">
            <v>2325.4356589497156</v>
          </cell>
          <cell r="I249">
            <v>2149.0826827570809</v>
          </cell>
          <cell r="J249">
            <v>2246.9358639140737</v>
          </cell>
          <cell r="K249">
            <v>2671.0093608297307</v>
          </cell>
          <cell r="L249">
            <v>3357.968326996162</v>
          </cell>
          <cell r="M249">
            <v>4868.3383710706375</v>
          </cell>
          <cell r="N249">
            <v>5639.4256562175133</v>
          </cell>
          <cell r="O249">
            <v>5732.9643107070096</v>
          </cell>
          <cell r="P249">
            <v>6109.8919423097632</v>
          </cell>
        </row>
        <row r="250">
          <cell r="A250">
            <v>1250</v>
          </cell>
          <cell r="B250" t="str">
            <v>SAN PIETRO VAL LEMINA</v>
          </cell>
          <cell r="C250">
            <v>385.00387266198277</v>
          </cell>
          <cell r="D250">
            <v>380.75295034611753</v>
          </cell>
          <cell r="E250">
            <v>328.89169809256276</v>
          </cell>
          <cell r="F250">
            <v>269.78777550451406</v>
          </cell>
          <cell r="G250">
            <v>269.89562096916148</v>
          </cell>
          <cell r="H250">
            <v>258.04606175508724</v>
          </cell>
          <cell r="I250">
            <v>235.85250047855814</v>
          </cell>
          <cell r="J250">
            <v>246.17645540550822</v>
          </cell>
          <cell r="K250">
            <v>290.6736074053544</v>
          </cell>
          <cell r="L250">
            <v>355.8580660184914</v>
          </cell>
          <cell r="M250">
            <v>536.97579157412792</v>
          </cell>
          <cell r="N250">
            <v>620.72730836176538</v>
          </cell>
          <cell r="O250">
            <v>631.30425709854455</v>
          </cell>
          <cell r="P250">
            <v>670.75199712347057</v>
          </cell>
        </row>
        <row r="251">
          <cell r="A251">
            <v>1251</v>
          </cell>
          <cell r="B251" t="str">
            <v>SAN PONSO</v>
          </cell>
          <cell r="C251">
            <v>62.28257963779263</v>
          </cell>
          <cell r="D251">
            <v>61.594902379272192</v>
          </cell>
          <cell r="E251">
            <v>53.205239825322948</v>
          </cell>
          <cell r="F251">
            <v>46.235298600607663</v>
          </cell>
          <cell r="G251">
            <v>46.303470135493285</v>
          </cell>
          <cell r="H251">
            <v>44.127266683855922</v>
          </cell>
          <cell r="I251">
            <v>42.93996369030404</v>
          </cell>
          <cell r="J251">
            <v>46.202398992018814</v>
          </cell>
          <cell r="K251">
            <v>54.151146656180039</v>
          </cell>
          <cell r="L251">
            <v>68.382046562341088</v>
          </cell>
          <cell r="M251">
            <v>102.08373568266582</v>
          </cell>
          <cell r="N251">
            <v>117.19486870658714</v>
          </cell>
          <cell r="O251">
            <v>122.16213620060024</v>
          </cell>
          <cell r="P251">
            <v>133.02600212093967</v>
          </cell>
        </row>
        <row r="252">
          <cell r="A252">
            <v>1252</v>
          </cell>
          <cell r="B252" t="str">
            <v>SAN RAFFAELE CIMENA</v>
          </cell>
          <cell r="C252">
            <v>777.75699393967898</v>
          </cell>
          <cell r="D252">
            <v>769.16958795074981</v>
          </cell>
          <cell r="E252">
            <v>664.40323488581589</v>
          </cell>
          <cell r="F252">
            <v>580.48679803347318</v>
          </cell>
          <cell r="G252">
            <v>573.31442484125932</v>
          </cell>
          <cell r="H252">
            <v>557.91781021308884</v>
          </cell>
          <cell r="I252">
            <v>514.3046030386156</v>
          </cell>
          <cell r="J252">
            <v>533.61249977057969</v>
          </cell>
          <cell r="K252">
            <v>626.69137015738113</v>
          </cell>
          <cell r="L252">
            <v>780.96918927338561</v>
          </cell>
          <cell r="M252">
            <v>1172.3048798922293</v>
          </cell>
          <cell r="N252">
            <v>1385.8868062782719</v>
          </cell>
          <cell r="O252">
            <v>1400.5555291367025</v>
          </cell>
          <cell r="P252">
            <v>1490.8425017499619</v>
          </cell>
        </row>
        <row r="253">
          <cell r="A253">
            <v>1253</v>
          </cell>
          <cell r="B253" t="str">
            <v>SAN SEBASTIANO DA PO</v>
          </cell>
          <cell r="C253">
            <v>461.32792374642605</v>
          </cell>
          <cell r="D253">
            <v>456.2342888371814</v>
          </cell>
          <cell r="E253">
            <v>394.091942944398</v>
          </cell>
          <cell r="F253">
            <v>327.92763977894793</v>
          </cell>
          <cell r="G253">
            <v>329.22143240986742</v>
          </cell>
          <cell r="H253">
            <v>306.35054113426679</v>
          </cell>
          <cell r="I253">
            <v>286.83519586291709</v>
          </cell>
          <cell r="J253">
            <v>297.62458929202177</v>
          </cell>
          <cell r="K253">
            <v>357.09486076849652</v>
          </cell>
          <cell r="L253">
            <v>461.24991924100539</v>
          </cell>
          <cell r="M253">
            <v>684.73992563593583</v>
          </cell>
          <cell r="N253">
            <v>781.32476572227006</v>
          </cell>
          <cell r="O253">
            <v>804.51510952529088</v>
          </cell>
          <cell r="P253">
            <v>880.08492357643058</v>
          </cell>
        </row>
        <row r="254">
          <cell r="A254">
            <v>1254</v>
          </cell>
          <cell r="B254" t="str">
            <v>SAN SECONDO DI PINEROLO</v>
          </cell>
          <cell r="C254">
            <v>1168.5734193848352</v>
          </cell>
          <cell r="D254">
            <v>1155.6709132571862</v>
          </cell>
          <cell r="E254">
            <v>998.260338499868</v>
          </cell>
          <cell r="F254">
            <v>823.19633317614534</v>
          </cell>
          <cell r="G254">
            <v>818.35120582302864</v>
          </cell>
          <cell r="H254">
            <v>784.96155893094533</v>
          </cell>
          <cell r="I254">
            <v>721.19911796038639</v>
          </cell>
          <cell r="J254">
            <v>748.71880372958844</v>
          </cell>
          <cell r="K254">
            <v>880.04423974469637</v>
          </cell>
          <cell r="L254">
            <v>1122.7073817124831</v>
          </cell>
          <cell r="M254">
            <v>1655.5623978596627</v>
          </cell>
          <cell r="N254">
            <v>1953.4179443475123</v>
          </cell>
          <cell r="O254">
            <v>1963.8639802148423</v>
          </cell>
          <cell r="P254">
            <v>2082.2267425153996</v>
          </cell>
        </row>
        <row r="255">
          <cell r="A255">
            <v>1241</v>
          </cell>
          <cell r="B255" t="str">
            <v>SANGANO</v>
          </cell>
          <cell r="C255">
            <v>740.88744905736883</v>
          </cell>
          <cell r="D255">
            <v>732.70712876872722</v>
          </cell>
          <cell r="E255">
            <v>632.90722124730075</v>
          </cell>
          <cell r="F255">
            <v>520.24351376962716</v>
          </cell>
          <cell r="G255">
            <v>514.99670239017951</v>
          </cell>
          <cell r="H255">
            <v>487.09595120024312</v>
          </cell>
          <cell r="I255">
            <v>450.86248977276051</v>
          </cell>
          <cell r="J255">
            <v>474.60237111962539</v>
          </cell>
          <cell r="K255">
            <v>558.92060297610362</v>
          </cell>
          <cell r="L255">
            <v>694.39247258562159</v>
          </cell>
          <cell r="M255">
            <v>1024.879790484496</v>
          </cell>
          <cell r="N255">
            <v>1182.9216207840259</v>
          </cell>
          <cell r="O255">
            <v>1197.0113128349767</v>
          </cell>
          <cell r="P255">
            <v>1269.6763990497886</v>
          </cell>
        </row>
        <row r="256">
          <cell r="A256">
            <v>1255</v>
          </cell>
          <cell r="B256" t="str">
            <v>SANT'AMBROGIO DI TORINO</v>
          </cell>
          <cell r="C256">
            <v>1045.2288079310986</v>
          </cell>
          <cell r="D256">
            <v>1033.6881799522198</v>
          </cell>
          <cell r="E256">
            <v>892.89251860990294</v>
          </cell>
          <cell r="F256">
            <v>752.18582570995784</v>
          </cell>
          <cell r="G256">
            <v>705.58773205784053</v>
          </cell>
          <cell r="H256">
            <v>695.3374350611241</v>
          </cell>
          <cell r="I256">
            <v>659.11561584383094</v>
          </cell>
          <cell r="J256">
            <v>679.59306123622935</v>
          </cell>
          <cell r="K256">
            <v>822.64797846866691</v>
          </cell>
          <cell r="L256">
            <v>1079.1371570706744</v>
          </cell>
          <cell r="M256">
            <v>1581.7961125371266</v>
          </cell>
          <cell r="N256">
            <v>1839.5738892406989</v>
          </cell>
          <cell r="O256">
            <v>1875.5112535991716</v>
          </cell>
          <cell r="P256">
            <v>2008.9637829814837</v>
          </cell>
        </row>
        <row r="257">
          <cell r="A257">
            <v>1256</v>
          </cell>
          <cell r="B257" t="str">
            <v>SANT'ANTONINO DI SUSA</v>
          </cell>
          <cell r="C257">
            <v>614.9144954802232</v>
          </cell>
          <cell r="D257">
            <v>608.12507351126339</v>
          </cell>
          <cell r="E257">
            <v>525.29412548995469</v>
          </cell>
          <cell r="F257">
            <v>437.24024090605275</v>
          </cell>
          <cell r="G257">
            <v>421.52708323858667</v>
          </cell>
          <cell r="H257">
            <v>405.19386413442766</v>
          </cell>
          <cell r="I257">
            <v>381.3063648992794</v>
          </cell>
          <cell r="J257">
            <v>404.34214582958651</v>
          </cell>
          <cell r="K257">
            <v>483.53638080097687</v>
          </cell>
          <cell r="L257">
            <v>608.46818098087613</v>
          </cell>
          <cell r="M257">
            <v>905.87832191214545</v>
          </cell>
          <cell r="N257">
            <v>1049.5876830967402</v>
          </cell>
          <cell r="O257">
            <v>1065.578127488146</v>
          </cell>
          <cell r="P257">
            <v>1128.4069617950713</v>
          </cell>
        </row>
        <row r="258">
          <cell r="A258">
            <v>1257</v>
          </cell>
          <cell r="B258" t="str">
            <v>SANTENA</v>
          </cell>
          <cell r="C258">
            <v>2153.4537041663721</v>
          </cell>
          <cell r="D258">
            <v>2129.6768929256696</v>
          </cell>
          <cell r="E258">
            <v>1839.5997957891036</v>
          </cell>
          <cell r="F258">
            <v>1527.8053392392958</v>
          </cell>
          <cell r="G258">
            <v>1503.607349441643</v>
          </cell>
          <cell r="H258">
            <v>1435.3905343770707</v>
          </cell>
          <cell r="I258">
            <v>1329.1306553533191</v>
          </cell>
          <cell r="J258">
            <v>1396.6999004149657</v>
          </cell>
          <cell r="K258">
            <v>1640.332514249515</v>
          </cell>
          <cell r="L258">
            <v>2082.066940169675</v>
          </cell>
          <cell r="M258">
            <v>3047.2200077381144</v>
          </cell>
          <cell r="N258">
            <v>3579.6641930331702</v>
          </cell>
          <cell r="O258">
            <v>3678.8129223119172</v>
          </cell>
          <cell r="P258">
            <v>3958.6433123022612</v>
          </cell>
        </row>
        <row r="259">
          <cell r="A259">
            <v>1258</v>
          </cell>
          <cell r="B259" t="str">
            <v>SAUZE DI CESANA</v>
          </cell>
          <cell r="C259">
            <v>99.320095799421935</v>
          </cell>
          <cell r="D259">
            <v>98.223478228464899</v>
          </cell>
          <cell r="E259">
            <v>84.844743862789343</v>
          </cell>
          <cell r="F259">
            <v>74.168890403921253</v>
          </cell>
          <cell r="G259">
            <v>75.349738768897055</v>
          </cell>
          <cell r="H259">
            <v>73.474272927510029</v>
          </cell>
          <cell r="I259">
            <v>71.242102357335398</v>
          </cell>
          <cell r="J259">
            <v>80.377359267891364</v>
          </cell>
          <cell r="K259">
            <v>95.671541063364771</v>
          </cell>
          <cell r="L259">
            <v>121.13098345325389</v>
          </cell>
          <cell r="M259">
            <v>184.40670554857539</v>
          </cell>
          <cell r="N259">
            <v>200.97992094102423</v>
          </cell>
          <cell r="O259">
            <v>204.08142350292579</v>
          </cell>
          <cell r="P259">
            <v>211.91042357319694</v>
          </cell>
        </row>
        <row r="260">
          <cell r="A260">
            <v>1259</v>
          </cell>
          <cell r="B260" t="str">
            <v>SAUZE D'OULX</v>
          </cell>
          <cell r="C260">
            <v>827.21290390812385</v>
          </cell>
          <cell r="D260">
            <v>818.07944307075206</v>
          </cell>
          <cell r="E260">
            <v>706.65122085481755</v>
          </cell>
          <cell r="F260">
            <v>601.67965117745234</v>
          </cell>
          <cell r="G260">
            <v>605.23848404638159</v>
          </cell>
          <cell r="H260">
            <v>586.41378571170219</v>
          </cell>
          <cell r="I260">
            <v>555.49388201585316</v>
          </cell>
          <cell r="J260">
            <v>598.89137873417098</v>
          </cell>
          <cell r="K260">
            <v>713.64197516937611</v>
          </cell>
          <cell r="L260">
            <v>889.50704111503148</v>
          </cell>
          <cell r="M260">
            <v>1283.4887051934234</v>
          </cell>
          <cell r="N260">
            <v>1466.0526680801127</v>
          </cell>
          <cell r="O260">
            <v>1480.5156693497036</v>
          </cell>
          <cell r="P260">
            <v>1579.1018252737317</v>
          </cell>
        </row>
        <row r="261">
          <cell r="A261">
            <v>1260</v>
          </cell>
          <cell r="B261" t="str">
            <v>SCALENGHE</v>
          </cell>
          <cell r="C261">
            <v>632.54568563059831</v>
          </cell>
          <cell r="D261">
            <v>625.56159336092878</v>
          </cell>
          <cell r="E261">
            <v>540.35566767096236</v>
          </cell>
          <cell r="F261">
            <v>452.98724828062223</v>
          </cell>
          <cell r="G261">
            <v>439.91987221996175</v>
          </cell>
          <cell r="H261">
            <v>420.96468304367329</v>
          </cell>
          <cell r="I261">
            <v>397.82069398817742</v>
          </cell>
          <cell r="J261">
            <v>421.79804461803906</v>
          </cell>
          <cell r="K261">
            <v>495.88352908525201</v>
          </cell>
          <cell r="L261">
            <v>630.96346889227709</v>
          </cell>
          <cell r="M261">
            <v>928.40487083846278</v>
          </cell>
          <cell r="N261">
            <v>1100.6485204281184</v>
          </cell>
          <cell r="O261">
            <v>1106.8609757729928</v>
          </cell>
          <cell r="P261">
            <v>1210.6734352110832</v>
          </cell>
        </row>
        <row r="262">
          <cell r="A262">
            <v>1261</v>
          </cell>
          <cell r="B262" t="str">
            <v>SCARMAGNO</v>
          </cell>
          <cell r="C262">
            <v>309.73381136864504</v>
          </cell>
          <cell r="D262">
            <v>306.3139642860134</v>
          </cell>
          <cell r="E262">
            <v>264.59182987790825</v>
          </cell>
          <cell r="F262">
            <v>229.94207398056452</v>
          </cell>
          <cell r="G262">
            <v>230.28546037574097</v>
          </cell>
          <cell r="H262">
            <v>233.47348256559886</v>
          </cell>
          <cell r="I262">
            <v>217.05915625038523</v>
          </cell>
          <cell r="J262">
            <v>213.55183794112085</v>
          </cell>
          <cell r="K262">
            <v>260.84386346157532</v>
          </cell>
          <cell r="L262">
            <v>340.46346756812835</v>
          </cell>
          <cell r="M262">
            <v>504.8006997757488</v>
          </cell>
          <cell r="N262">
            <v>545.83582407539677</v>
          </cell>
          <cell r="O262">
            <v>546.44476192945729</v>
          </cell>
          <cell r="P262">
            <v>602.21813283753056</v>
          </cell>
        </row>
        <row r="263">
          <cell r="A263">
            <v>1262</v>
          </cell>
          <cell r="B263" t="str">
            <v>SCIOLZE</v>
          </cell>
          <cell r="C263">
            <v>401.74159995762551</v>
          </cell>
          <cell r="D263">
            <v>397.30587228386617</v>
          </cell>
          <cell r="E263">
            <v>343.18999466400339</v>
          </cell>
          <cell r="F263">
            <v>295.44858589577086</v>
          </cell>
          <cell r="G263">
            <v>287.87283650714392</v>
          </cell>
          <cell r="H263">
            <v>275.81926060887105</v>
          </cell>
          <cell r="I263">
            <v>268.83780038642601</v>
          </cell>
          <cell r="J263">
            <v>280.18807527889555</v>
          </cell>
          <cell r="K263">
            <v>336.19131834099244</v>
          </cell>
          <cell r="L263">
            <v>427.31264076625348</v>
          </cell>
          <cell r="M263">
            <v>620.64035816626415</v>
          </cell>
          <cell r="N263">
            <v>723.15141340132095</v>
          </cell>
          <cell r="O263">
            <v>718.42016540477107</v>
          </cell>
          <cell r="P263">
            <v>753.75571808112716</v>
          </cell>
        </row>
        <row r="264">
          <cell r="A264">
            <v>1263</v>
          </cell>
          <cell r="B264" t="str">
            <v>SESTRIERE</v>
          </cell>
          <cell r="C264">
            <v>1131.152213136611</v>
          </cell>
          <cell r="D264">
            <v>1118.6628837378796</v>
          </cell>
          <cell r="E264">
            <v>966.29306507335878</v>
          </cell>
          <cell r="F264">
            <v>802.864519292247</v>
          </cell>
          <cell r="G264">
            <v>815.22800094677257</v>
          </cell>
          <cell r="H264">
            <v>784.88964471336828</v>
          </cell>
          <cell r="I264">
            <v>739.68205793856851</v>
          </cell>
          <cell r="J264">
            <v>760.04150043217817</v>
          </cell>
          <cell r="K264">
            <v>897.82792650417639</v>
          </cell>
          <cell r="L264">
            <v>1116.4744588821513</v>
          </cell>
          <cell r="M264">
            <v>1585.9758508290404</v>
          </cell>
          <cell r="N264">
            <v>1848.4651945910393</v>
          </cell>
          <cell r="O264">
            <v>1925.7209869762205</v>
          </cell>
          <cell r="P264">
            <v>2126.842737476099</v>
          </cell>
        </row>
        <row r="265">
          <cell r="A265">
            <v>1264</v>
          </cell>
          <cell r="B265" t="str">
            <v>SETTIMO ROTTARO</v>
          </cell>
          <cell r="C265">
            <v>124.28388186180847</v>
          </cell>
          <cell r="D265">
            <v>122.91163299777546</v>
          </cell>
          <cell r="E265">
            <v>106.17019685657294</v>
          </cell>
          <cell r="F265">
            <v>86.034689905909715</v>
          </cell>
          <cell r="G265">
            <v>88.873233932924535</v>
          </cell>
          <cell r="H265">
            <v>82.430095095903766</v>
          </cell>
          <cell r="I265">
            <v>78.665467636171016</v>
          </cell>
          <cell r="J265">
            <v>81.77952862205764</v>
          </cell>
          <cell r="K265">
            <v>97.232131123180864</v>
          </cell>
          <cell r="L265">
            <v>124.60788626986232</v>
          </cell>
          <cell r="M265">
            <v>181.48825244890315</v>
          </cell>
          <cell r="N265">
            <v>216.26299823236525</v>
          </cell>
          <cell r="O265">
            <v>214.42011833532726</v>
          </cell>
          <cell r="P265">
            <v>226.81457039589361</v>
          </cell>
        </row>
        <row r="266">
          <cell r="A266">
            <v>1265</v>
          </cell>
          <cell r="B266" t="str">
            <v>SETTIMO TORINESE</v>
          </cell>
          <cell r="C266">
            <v>8304.0694761464056</v>
          </cell>
          <cell r="D266">
            <v>8212.3822055624096</v>
          </cell>
          <cell r="E266">
            <v>7093.7975044376653</v>
          </cell>
          <cell r="F266">
            <v>5897.8180999395463</v>
          </cell>
          <cell r="G266">
            <v>5721.2035757507119</v>
          </cell>
          <cell r="H266">
            <v>5479.9200959122118</v>
          </cell>
          <cell r="I266">
            <v>5089.2684713164354</v>
          </cell>
          <cell r="J266">
            <v>5280.6958054497081</v>
          </cell>
          <cell r="K266">
            <v>6203.5901212901435</v>
          </cell>
          <cell r="L266">
            <v>7739.8197501668656</v>
          </cell>
          <cell r="M266">
            <v>11305.556414461094</v>
          </cell>
          <cell r="N266">
            <v>13061.232065621698</v>
          </cell>
          <cell r="O266">
            <v>13236.280627519658</v>
          </cell>
          <cell r="P266">
            <v>13997.632608072947</v>
          </cell>
        </row>
        <row r="267">
          <cell r="A267">
            <v>1266</v>
          </cell>
          <cell r="B267" t="str">
            <v>SETTIMO VITTONE</v>
          </cell>
          <cell r="C267">
            <v>377.34061291491179</v>
          </cell>
          <cell r="D267">
            <v>373.17430253202758</v>
          </cell>
          <cell r="E267">
            <v>322.3453158608408</v>
          </cell>
          <cell r="F267">
            <v>271.25626832262498</v>
          </cell>
          <cell r="G267">
            <v>266.84038973148853</v>
          </cell>
          <cell r="H267">
            <v>260.33072616389933</v>
          </cell>
          <cell r="I267">
            <v>242.63917833988208</v>
          </cell>
          <cell r="J267">
            <v>256.85146191464059</v>
          </cell>
          <cell r="K267">
            <v>312.1332072105339</v>
          </cell>
          <cell r="L267">
            <v>392.55916196862711</v>
          </cell>
          <cell r="M267">
            <v>586.3111694039701</v>
          </cell>
          <cell r="N267">
            <v>690.66843866083502</v>
          </cell>
          <cell r="O267">
            <v>716.27675625072038</v>
          </cell>
          <cell r="P267">
            <v>781.02756928094664</v>
          </cell>
        </row>
        <row r="268">
          <cell r="A268">
            <v>1267</v>
          </cell>
          <cell r="B268" t="str">
            <v>SPARONE</v>
          </cell>
          <cell r="C268">
            <v>177.50088185166305</v>
          </cell>
          <cell r="D268">
            <v>175.54105102052893</v>
          </cell>
          <cell r="E268">
            <v>151.63111488069305</v>
          </cell>
          <cell r="F268">
            <v>123.38810564407663</v>
          </cell>
          <cell r="G268">
            <v>118.65022290954501</v>
          </cell>
          <cell r="H268">
            <v>115.64648958610688</v>
          </cell>
          <cell r="I268">
            <v>105.4772962708808</v>
          </cell>
          <cell r="J268">
            <v>108.21538239303386</v>
          </cell>
          <cell r="K268">
            <v>128.04674462229082</v>
          </cell>
          <cell r="L268">
            <v>158.78203856329404</v>
          </cell>
          <cell r="M268">
            <v>233.23656254883045</v>
          </cell>
          <cell r="N268">
            <v>266.3453822308976</v>
          </cell>
          <cell r="O268">
            <v>278.34490341718185</v>
          </cell>
          <cell r="P268">
            <v>290.38407938109958</v>
          </cell>
        </row>
        <row r="269">
          <cell r="A269">
            <v>1268</v>
          </cell>
          <cell r="B269" t="str">
            <v>STRAMBINELLO</v>
          </cell>
          <cell r="C269">
            <v>60.259755620191847</v>
          </cell>
          <cell r="D269">
            <v>59.594412858459798</v>
          </cell>
          <cell r="E269">
            <v>51.477231165328931</v>
          </cell>
          <cell r="F269">
            <v>44.687243224709277</v>
          </cell>
          <cell r="G269">
            <v>41.997861064592712</v>
          </cell>
          <cell r="H269">
            <v>41.565951714580663</v>
          </cell>
          <cell r="I269">
            <v>37.793701890690805</v>
          </cell>
          <cell r="J269">
            <v>42.838884874341389</v>
          </cell>
          <cell r="K269">
            <v>51.799748649575783</v>
          </cell>
          <cell r="L269">
            <v>64.417174091045283</v>
          </cell>
          <cell r="M269">
            <v>95.528997269953976</v>
          </cell>
          <cell r="N269">
            <v>109.45280653525278</v>
          </cell>
          <cell r="O269">
            <v>115.77403478205376</v>
          </cell>
          <cell r="P269">
            <v>127.96195307869854</v>
          </cell>
        </row>
        <row r="270">
          <cell r="A270">
            <v>1269</v>
          </cell>
          <cell r="B270" t="str">
            <v>STRAMBINO</v>
          </cell>
          <cell r="C270">
            <v>1165.2278961028908</v>
          </cell>
          <cell r="D270">
            <v>1152.3623287194655</v>
          </cell>
          <cell r="E270">
            <v>995.40240664167879</v>
          </cell>
          <cell r="F270">
            <v>822.2699540981921</v>
          </cell>
          <cell r="G270">
            <v>810.93906557087121</v>
          </cell>
          <cell r="H270">
            <v>781.58586535593201</v>
          </cell>
          <cell r="I270">
            <v>738.12964419416403</v>
          </cell>
          <cell r="J270">
            <v>796.93781484688282</v>
          </cell>
          <cell r="K270">
            <v>936.30380623720202</v>
          </cell>
          <cell r="L270">
            <v>1200.8362187692517</v>
          </cell>
          <cell r="M270">
            <v>1764.9694276483992</v>
          </cell>
          <cell r="N270">
            <v>2067.0568602958806</v>
          </cell>
          <cell r="O270">
            <v>2130.892543446932</v>
          </cell>
          <cell r="P270">
            <v>2293.9534608651725</v>
          </cell>
        </row>
        <row r="271">
          <cell r="A271">
            <v>1270</v>
          </cell>
          <cell r="B271" t="str">
            <v>SUSA</v>
          </cell>
          <cell r="C271">
            <v>1623.1359288444078</v>
          </cell>
          <cell r="D271">
            <v>1605.2144864082559</v>
          </cell>
          <cell r="E271">
            <v>1386.5728886872055</v>
          </cell>
          <cell r="F271">
            <v>1172.5907476071009</v>
          </cell>
          <cell r="G271">
            <v>1161.6698558915366</v>
          </cell>
          <cell r="H271">
            <v>1137.2349007062899</v>
          </cell>
          <cell r="I271">
            <v>1072.722735517965</v>
          </cell>
          <cell r="J271">
            <v>1144.157343447351</v>
          </cell>
          <cell r="K271">
            <v>1381.2134403387213</v>
          </cell>
          <cell r="L271">
            <v>1700.474476348126</v>
          </cell>
          <cell r="M271">
            <v>2451.4777551390157</v>
          </cell>
          <cell r="N271">
            <v>2789.1914154787328</v>
          </cell>
          <cell r="O271">
            <v>2858.2715029868768</v>
          </cell>
          <cell r="P271">
            <v>3050.0291799558554</v>
          </cell>
        </row>
        <row r="272">
          <cell r="A272">
            <v>1271</v>
          </cell>
          <cell r="B272" t="str">
            <v>TAVAGNASCO</v>
          </cell>
          <cell r="C272">
            <v>224.95428205444586</v>
          </cell>
          <cell r="D272">
            <v>222.47050657701257</v>
          </cell>
          <cell r="E272">
            <v>192.16844575232693</v>
          </cell>
          <cell r="F272">
            <v>161.27073421809592</v>
          </cell>
          <cell r="G272">
            <v>155.43996948433013</v>
          </cell>
          <cell r="H272">
            <v>147.28398784789667</v>
          </cell>
          <cell r="I272">
            <v>132.69608257593225</v>
          </cell>
          <cell r="J272">
            <v>141.2108971786038</v>
          </cell>
          <cell r="K272">
            <v>163.55926903090761</v>
          </cell>
          <cell r="L272">
            <v>207.74103026207382</v>
          </cell>
          <cell r="M272">
            <v>305.44439077045195</v>
          </cell>
          <cell r="N272">
            <v>362.23833865036158</v>
          </cell>
          <cell r="O272">
            <v>361.60421880109607</v>
          </cell>
          <cell r="P272">
            <v>378.01837087575103</v>
          </cell>
        </row>
        <row r="273">
          <cell r="A273">
            <v>1272</v>
          </cell>
          <cell r="B273" t="str">
            <v>TORINO</v>
          </cell>
          <cell r="C273">
            <v>80869.156506961226</v>
          </cell>
          <cell r="D273">
            <v>79976.260288323843</v>
          </cell>
          <cell r="E273">
            <v>69082.926420947784</v>
          </cell>
          <cell r="F273">
            <v>55795.327493810328</v>
          </cell>
          <cell r="G273">
            <v>51356.132312003792</v>
          </cell>
          <cell r="H273">
            <v>48431.62309561031</v>
          </cell>
          <cell r="I273">
            <v>45272.489949387418</v>
          </cell>
          <cell r="J273">
            <v>46929.380469387892</v>
          </cell>
          <cell r="K273">
            <v>55223.882210320371</v>
          </cell>
          <cell r="L273">
            <v>68411.452919497475</v>
          </cell>
          <cell r="M273">
            <v>96917.539179157728</v>
          </cell>
          <cell r="N273">
            <v>111264.53296468165</v>
          </cell>
          <cell r="O273">
            <v>112340.53686353807</v>
          </cell>
          <cell r="P273">
            <v>122772.40715195656</v>
          </cell>
        </row>
        <row r="274">
          <cell r="A274">
            <v>1273</v>
          </cell>
          <cell r="B274" t="str">
            <v>TORRAZZA PIEMONTE</v>
          </cell>
          <cell r="C274">
            <v>401.54842906087197</v>
          </cell>
          <cell r="D274">
            <v>397.11483423442689</v>
          </cell>
          <cell r="E274">
            <v>343.02497735179804</v>
          </cell>
          <cell r="F274">
            <v>288.23235523479343</v>
          </cell>
          <cell r="G274">
            <v>291.17271519135585</v>
          </cell>
          <cell r="H274">
            <v>283.85861681729625</v>
          </cell>
          <cell r="I274">
            <v>265.44413875440631</v>
          </cell>
          <cell r="J274">
            <v>277.06739213978369</v>
          </cell>
          <cell r="K274">
            <v>341.08499459057373</v>
          </cell>
          <cell r="L274">
            <v>438.93157385174635</v>
          </cell>
          <cell r="M274">
            <v>662.90300136032954</v>
          </cell>
          <cell r="N274">
            <v>802.79508294612117</v>
          </cell>
          <cell r="O274">
            <v>821.98506090424462</v>
          </cell>
          <cell r="P274">
            <v>892.43603519124849</v>
          </cell>
        </row>
        <row r="275">
          <cell r="A275">
            <v>1274</v>
          </cell>
          <cell r="B275" t="str">
            <v>TORRE CANAVESE</v>
          </cell>
          <cell r="C275">
            <v>201.9507266996078</v>
          </cell>
          <cell r="D275">
            <v>199.72093912657144</v>
          </cell>
          <cell r="E275">
            <v>172.51753073552837</v>
          </cell>
          <cell r="F275">
            <v>142.85533984999327</v>
          </cell>
          <cell r="G275">
            <v>139.34724578024409</v>
          </cell>
          <cell r="H275">
            <v>136.12462172500747</v>
          </cell>
          <cell r="I275">
            <v>123.45206300752032</v>
          </cell>
          <cell r="J275">
            <v>126.39997198544802</v>
          </cell>
          <cell r="K275">
            <v>151.68093118346698</v>
          </cell>
          <cell r="L275">
            <v>195.45991088575744</v>
          </cell>
          <cell r="M275">
            <v>288.5065831921288</v>
          </cell>
          <cell r="N275">
            <v>333.32019884923773</v>
          </cell>
          <cell r="O275">
            <v>336.03890633063099</v>
          </cell>
          <cell r="P275">
            <v>356.83651383069656</v>
          </cell>
        </row>
        <row r="276">
          <cell r="A276">
            <v>1275</v>
          </cell>
          <cell r="B276" t="str">
            <v>TORRE PELLICE</v>
          </cell>
          <cell r="C276">
            <v>960.54612254591268</v>
          </cell>
          <cell r="D276">
            <v>949.94049689462713</v>
          </cell>
          <cell r="E276">
            <v>820.55186394894474</v>
          </cell>
          <cell r="F276">
            <v>677.25920128657356</v>
          </cell>
          <cell r="G276">
            <v>637.72078367394045</v>
          </cell>
          <cell r="H276">
            <v>604.43664600976047</v>
          </cell>
          <cell r="I276">
            <v>552.67863388206843</v>
          </cell>
          <cell r="J276">
            <v>569.70078403483467</v>
          </cell>
          <cell r="K276">
            <v>685.18166489329928</v>
          </cell>
          <cell r="L276">
            <v>863.6932834940892</v>
          </cell>
          <cell r="M276">
            <v>1280.9778557795171</v>
          </cell>
          <cell r="N276">
            <v>1490.1257684964007</v>
          </cell>
          <cell r="O276">
            <v>1502.1697668026172</v>
          </cell>
          <cell r="P276">
            <v>1613.2112266754746</v>
          </cell>
        </row>
        <row r="277">
          <cell r="A277">
            <v>1276</v>
          </cell>
          <cell r="B277" t="str">
            <v>TRANA</v>
          </cell>
          <cell r="C277">
            <v>635.89594314204498</v>
          </cell>
          <cell r="D277">
            <v>628.8748598563609</v>
          </cell>
          <cell r="E277">
            <v>543.21764377101692</v>
          </cell>
          <cell r="F277">
            <v>458.79212104099531</v>
          </cell>
          <cell r="G277">
            <v>450.17118543888</v>
          </cell>
          <cell r="H277">
            <v>441.94053073349318</v>
          </cell>
          <cell r="I277">
            <v>412.58269465640848</v>
          </cell>
          <cell r="J277">
            <v>445.90605902727492</v>
          </cell>
          <cell r="K277">
            <v>525.30949360902002</v>
          </cell>
          <cell r="L277">
            <v>655.25673763894599</v>
          </cell>
          <cell r="M277">
            <v>955.94937625570856</v>
          </cell>
          <cell r="N277">
            <v>1117.2639992970487</v>
          </cell>
          <cell r="O277">
            <v>1128.5131666348664</v>
          </cell>
          <cell r="P277">
            <v>1216.6539518169157</v>
          </cell>
        </row>
        <row r="278">
          <cell r="A278">
            <v>1277</v>
          </cell>
          <cell r="B278" t="str">
            <v>TRAUSELLA</v>
          </cell>
          <cell r="C278">
            <v>26.755378734698141</v>
          </cell>
          <cell r="D278">
            <v>26.459966026908035</v>
          </cell>
          <cell r="E278">
            <v>22.855930991868785</v>
          </cell>
          <cell r="F278">
            <v>19.464220348763504</v>
          </cell>
          <cell r="G278">
            <v>18.508999655947051</v>
          </cell>
          <cell r="H278">
            <v>17.690222628720218</v>
          </cell>
          <cell r="I278">
            <v>15.566119360694875</v>
          </cell>
          <cell r="J278">
            <v>15.173022980399384</v>
          </cell>
          <cell r="K278">
            <v>17.160286480121677</v>
          </cell>
          <cell r="L278">
            <v>22.010548633883705</v>
          </cell>
          <cell r="M278">
            <v>29.084077201486984</v>
          </cell>
          <cell r="N278">
            <v>35.477216991887339</v>
          </cell>
          <cell r="O278">
            <v>35.165196641196232</v>
          </cell>
          <cell r="P278">
            <v>38.308979549276643</v>
          </cell>
        </row>
        <row r="279">
          <cell r="A279">
            <v>1278</v>
          </cell>
          <cell r="B279" t="str">
            <v>TRAVERSELLA</v>
          </cell>
          <cell r="C279">
            <v>49.464092634826031</v>
          </cell>
          <cell r="D279">
            <v>48.917947439554155</v>
          </cell>
          <cell r="E279">
            <v>42.254976057237407</v>
          </cell>
          <cell r="F279">
            <v>35.269256525421483</v>
          </cell>
          <cell r="G279">
            <v>34.846479602113583</v>
          </cell>
          <cell r="H279">
            <v>34.206926201392669</v>
          </cell>
          <cell r="I279">
            <v>31.248287769755038</v>
          </cell>
          <cell r="J279">
            <v>32.311514055007166</v>
          </cell>
          <cell r="K279">
            <v>38.96690832514512</v>
          </cell>
          <cell r="L279">
            <v>48.230769365936325</v>
          </cell>
          <cell r="M279">
            <v>72.254711484248872</v>
          </cell>
          <cell r="N279">
            <v>86.231331513771266</v>
          </cell>
          <cell r="O279">
            <v>85.854673945307056</v>
          </cell>
          <cell r="P279">
            <v>93.814550697209526</v>
          </cell>
        </row>
        <row r="280">
          <cell r="A280">
            <v>1279</v>
          </cell>
          <cell r="B280" t="str">
            <v>TRAVES</v>
          </cell>
          <cell r="C280">
            <v>103.16169947182152</v>
          </cell>
          <cell r="D280">
            <v>102.02266581121116</v>
          </cell>
          <cell r="E280">
            <v>88.126455151764873</v>
          </cell>
          <cell r="F280">
            <v>73.466201985248816</v>
          </cell>
          <cell r="G280">
            <v>68.079031976660161</v>
          </cell>
          <cell r="H280">
            <v>67.433967726452948</v>
          </cell>
          <cell r="I280">
            <v>62.994575654786075</v>
          </cell>
          <cell r="J280">
            <v>69.822230833038788</v>
          </cell>
          <cell r="K280">
            <v>81.413663087678472</v>
          </cell>
          <cell r="L280">
            <v>103.56003314459777</v>
          </cell>
          <cell r="M280">
            <v>155.17731634001979</v>
          </cell>
          <cell r="N280">
            <v>177.76460847065113</v>
          </cell>
          <cell r="O280">
            <v>179.63133238579306</v>
          </cell>
          <cell r="P280">
            <v>189.05159190635226</v>
          </cell>
        </row>
        <row r="281">
          <cell r="A281">
            <v>1280</v>
          </cell>
          <cell r="B281" t="str">
            <v>TROFARELLO</v>
          </cell>
          <cell r="C281">
            <v>2008.8781532205485</v>
          </cell>
          <cell r="D281">
            <v>1986.6976361459147</v>
          </cell>
          <cell r="E281">
            <v>1716.0953278353841</v>
          </cell>
          <cell r="F281">
            <v>1430.8014992834442</v>
          </cell>
          <cell r="G281">
            <v>1440.4449928596362</v>
          </cell>
          <cell r="H281">
            <v>1364.4075989816845</v>
          </cell>
          <cell r="I281">
            <v>1284.0916480859228</v>
          </cell>
          <cell r="J281">
            <v>1364.7956002496337</v>
          </cell>
          <cell r="K281">
            <v>1602.0361331137485</v>
          </cell>
          <cell r="L281">
            <v>2018.3226666926757</v>
          </cell>
          <cell r="M281">
            <v>2950.2967387815265</v>
          </cell>
          <cell r="N281">
            <v>3404.9303049068794</v>
          </cell>
          <cell r="O281">
            <v>3275.9221850252302</v>
          </cell>
          <cell r="P281">
            <v>3410.0509056087431</v>
          </cell>
        </row>
        <row r="282">
          <cell r="A282">
            <v>1281</v>
          </cell>
          <cell r="B282" t="str">
            <v>USSEAUX</v>
          </cell>
          <cell r="C282">
            <v>41.7853358558786</v>
          </cell>
          <cell r="D282">
            <v>41.323973700122764</v>
          </cell>
          <cell r="E282">
            <v>35.695355399901672</v>
          </cell>
          <cell r="F282">
            <v>29.64520866728521</v>
          </cell>
          <cell r="G282">
            <v>26.607143705128834</v>
          </cell>
          <cell r="H282">
            <v>25.512007559186625</v>
          </cell>
          <cell r="I282">
            <v>22.844370517061872</v>
          </cell>
          <cell r="J282">
            <v>23.114337446218631</v>
          </cell>
          <cell r="K282">
            <v>28.22111260801292</v>
          </cell>
          <cell r="L282">
            <v>35.936107381167893</v>
          </cell>
          <cell r="M282">
            <v>53.878005988162464</v>
          </cell>
          <cell r="N282">
            <v>60.044021336608388</v>
          </cell>
          <cell r="O282">
            <v>61.73638211611987</v>
          </cell>
          <cell r="P282">
            <v>65.767032389137768</v>
          </cell>
        </row>
        <row r="283">
          <cell r="A283">
            <v>1282</v>
          </cell>
          <cell r="B283" t="str">
            <v>USSEGLIO</v>
          </cell>
          <cell r="C283">
            <v>33.525103953137837</v>
          </cell>
          <cell r="D283">
            <v>33.154945046551425</v>
          </cell>
          <cell r="E283">
            <v>28.639006386197241</v>
          </cell>
          <cell r="F283">
            <v>24.606023129345779</v>
          </cell>
          <cell r="G283">
            <v>23.849304424552631</v>
          </cell>
          <cell r="H283">
            <v>23.619516955938245</v>
          </cell>
          <cell r="I283">
            <v>22.282202851500827</v>
          </cell>
          <cell r="J283">
            <v>23.211021573629601</v>
          </cell>
          <cell r="K283">
            <v>26.860501439920089</v>
          </cell>
          <cell r="L283">
            <v>32.891395167850035</v>
          </cell>
          <cell r="M283">
            <v>49.477036571761545</v>
          </cell>
          <cell r="N283">
            <v>59.031752565649761</v>
          </cell>
          <cell r="O283">
            <v>58.1305479971114</v>
          </cell>
          <cell r="P283">
            <v>59.677341611205492</v>
          </cell>
        </row>
        <row r="284">
          <cell r="A284">
            <v>1283</v>
          </cell>
          <cell r="B284" t="str">
            <v>VAIE</v>
          </cell>
          <cell r="C284">
            <v>217.82647802333548</v>
          </cell>
          <cell r="D284">
            <v>215.42140238081416</v>
          </cell>
          <cell r="E284">
            <v>186.07947954205434</v>
          </cell>
          <cell r="F284">
            <v>155.94905761554463</v>
          </cell>
          <cell r="G284">
            <v>157.46971078577545</v>
          </cell>
          <cell r="H284">
            <v>149.24700552489119</v>
          </cell>
          <cell r="I284">
            <v>142.9304821314343</v>
          </cell>
          <cell r="J284">
            <v>153.82069600137018</v>
          </cell>
          <cell r="K284">
            <v>181.29918309446876</v>
          </cell>
          <cell r="L284">
            <v>223.75162033782763</v>
          </cell>
          <cell r="M284">
            <v>319.63294813211144</v>
          </cell>
          <cell r="N284">
            <v>369.00652672971722</v>
          </cell>
          <cell r="O284">
            <v>377.77445773617103</v>
          </cell>
          <cell r="P284">
            <v>401.25735311472351</v>
          </cell>
        </row>
        <row r="285">
          <cell r="A285">
            <v>1284</v>
          </cell>
          <cell r="B285" t="str">
            <v>VAL DELLA TORRE</v>
          </cell>
          <cell r="C285">
            <v>715.91784874853624</v>
          </cell>
          <cell r="D285">
            <v>708.01322394949364</v>
          </cell>
          <cell r="E285">
            <v>611.57680140117475</v>
          </cell>
          <cell r="F285">
            <v>515.77306155533142</v>
          </cell>
          <cell r="G285">
            <v>512.45493797431016</v>
          </cell>
          <cell r="H285">
            <v>489.25109517817702</v>
          </cell>
          <cell r="I285">
            <v>467.02615964521721</v>
          </cell>
          <cell r="J285">
            <v>500.85298723470794</v>
          </cell>
          <cell r="K285">
            <v>586.71549162791462</v>
          </cell>
          <cell r="L285">
            <v>738.93697216971782</v>
          </cell>
          <cell r="M285">
            <v>1077.2805233936647</v>
          </cell>
          <cell r="N285">
            <v>1241.5876674730453</v>
          </cell>
          <cell r="O285">
            <v>1297.6460891346967</v>
          </cell>
          <cell r="P285">
            <v>1388.5935662236827</v>
          </cell>
        </row>
        <row r="286">
          <cell r="A286">
            <v>1285</v>
          </cell>
          <cell r="B286" t="str">
            <v>VALGIOIE</v>
          </cell>
          <cell r="C286">
            <v>185.7631932702219</v>
          </cell>
          <cell r="D286">
            <v>183.71213622947349</v>
          </cell>
          <cell r="E286">
            <v>158.68924033234313</v>
          </cell>
          <cell r="F286">
            <v>133.33810379630327</v>
          </cell>
          <cell r="G286">
            <v>132.05533951860852</v>
          </cell>
          <cell r="H286">
            <v>132.01304963570792</v>
          </cell>
          <cell r="I286">
            <v>127.25723579988073</v>
          </cell>
          <cell r="J286">
            <v>132.195248102243</v>
          </cell>
          <cell r="K286">
            <v>157.38905639098056</v>
          </cell>
          <cell r="L286">
            <v>205.63193734482161</v>
          </cell>
          <cell r="M286">
            <v>302.85026318217723</v>
          </cell>
          <cell r="N286">
            <v>365.0049019404949</v>
          </cell>
          <cell r="O286">
            <v>379.4228836424806</v>
          </cell>
          <cell r="P286">
            <v>403.92976278631937</v>
          </cell>
        </row>
        <row r="287">
          <cell r="A287">
            <v>1286</v>
          </cell>
          <cell r="B287" t="str">
            <v>VALLO TORINESE</v>
          </cell>
          <cell r="C287">
            <v>109.0864523068483</v>
          </cell>
          <cell r="D287">
            <v>107.88200199505398</v>
          </cell>
          <cell r="E287">
            <v>93.187708191163452</v>
          </cell>
          <cell r="F287">
            <v>75.985463056516039</v>
          </cell>
          <cell r="G287">
            <v>74.037324609565715</v>
          </cell>
          <cell r="H287">
            <v>72.23808853959541</v>
          </cell>
          <cell r="I287">
            <v>67.420031884740169</v>
          </cell>
          <cell r="J287">
            <v>69.598634982751761</v>
          </cell>
          <cell r="K287">
            <v>82.653934791403671</v>
          </cell>
          <cell r="L287">
            <v>105.90380608064419</v>
          </cell>
          <cell r="M287">
            <v>158.8894467658088</v>
          </cell>
          <cell r="N287">
            <v>181.49127090086927</v>
          </cell>
          <cell r="O287">
            <v>186.60288071589719</v>
          </cell>
          <cell r="P287">
            <v>200.66368112197904</v>
          </cell>
        </row>
        <row r="288">
          <cell r="A288">
            <v>1287</v>
          </cell>
          <cell r="B288" t="str">
            <v>VALPERGA</v>
          </cell>
          <cell r="C288">
            <v>799.90320146115891</v>
          </cell>
          <cell r="D288">
            <v>791.07127375582752</v>
          </cell>
          <cell r="E288">
            <v>683.32175575078554</v>
          </cell>
          <cell r="F288">
            <v>558.78167400998166</v>
          </cell>
          <cell r="G288">
            <v>545.74707372776413</v>
          </cell>
          <cell r="H288">
            <v>522.26923605737011</v>
          </cell>
          <cell r="I288">
            <v>492.87872372824489</v>
          </cell>
          <cell r="J288">
            <v>516.59825557462591</v>
          </cell>
          <cell r="K288">
            <v>603.67650545668812</v>
          </cell>
          <cell r="L288">
            <v>767.48510031766523</v>
          </cell>
          <cell r="M288">
            <v>1125.9067247244079</v>
          </cell>
          <cell r="N288">
            <v>1305.3936157080755</v>
          </cell>
          <cell r="O288">
            <v>1337.1249450855264</v>
          </cell>
          <cell r="P288">
            <v>1436.9436611591811</v>
          </cell>
        </row>
        <row r="289">
          <cell r="A289">
            <v>1288</v>
          </cell>
          <cell r="B289" t="str">
            <v>VALPRATO SOANA</v>
          </cell>
          <cell r="C289">
            <v>17.449815987586035</v>
          </cell>
          <cell r="D289">
            <v>17.257148283553622</v>
          </cell>
          <cell r="E289">
            <v>14.906602294358244</v>
          </cell>
          <cell r="F289">
            <v>12.517109689486286</v>
          </cell>
          <cell r="G289">
            <v>11.656485191970603</v>
          </cell>
          <cell r="H289">
            <v>11.108069541240642</v>
          </cell>
          <cell r="I289">
            <v>10.95777317257356</v>
          </cell>
          <cell r="J289">
            <v>10.999512521502929</v>
          </cell>
          <cell r="K289">
            <v>12.669372308026112</v>
          </cell>
          <cell r="L289">
            <v>16.105079895071064</v>
          </cell>
          <cell r="M289">
            <v>23.802613635060265</v>
          </cell>
          <cell r="N289">
            <v>26.807204017107956</v>
          </cell>
          <cell r="O289">
            <v>27.112204982044961</v>
          </cell>
          <cell r="P289">
            <v>29.439733067395039</v>
          </cell>
        </row>
        <row r="290">
          <cell r="A290">
            <v>1289</v>
          </cell>
          <cell r="B290" t="str">
            <v>VARISELLA</v>
          </cell>
          <cell r="C290">
            <v>74.290218364008027</v>
          </cell>
          <cell r="D290">
            <v>73.46996181720877</v>
          </cell>
          <cell r="E290">
            <v>63.462831946257907</v>
          </cell>
          <cell r="F290">
            <v>53.362414025295429</v>
          </cell>
          <cell r="G290">
            <v>54.472924241141101</v>
          </cell>
          <cell r="H290">
            <v>51.602692525401359</v>
          </cell>
          <cell r="I290">
            <v>49.21464468652551</v>
          </cell>
          <cell r="J290">
            <v>55.096705659771523</v>
          </cell>
          <cell r="K290">
            <v>64.760405657649954</v>
          </cell>
          <cell r="L290">
            <v>82.382647148152614</v>
          </cell>
          <cell r="M290">
            <v>118.05760502238411</v>
          </cell>
          <cell r="N290">
            <v>143.14626377378374</v>
          </cell>
          <cell r="O290">
            <v>147.53209388100288</v>
          </cell>
          <cell r="P290">
            <v>156.25667544159674</v>
          </cell>
        </row>
        <row r="291">
          <cell r="A291">
            <v>1290</v>
          </cell>
          <cell r="B291" t="str">
            <v>VAUDA CANAVESE</v>
          </cell>
          <cell r="C291">
            <v>350.37039589142847</v>
          </cell>
          <cell r="D291">
            <v>346.5018702986456</v>
          </cell>
          <cell r="E291">
            <v>299.30585806669518</v>
          </cell>
          <cell r="F291">
            <v>247.96410118555681</v>
          </cell>
          <cell r="G291">
            <v>251.81007177784932</v>
          </cell>
          <cell r="H291">
            <v>242.30995081926386</v>
          </cell>
          <cell r="I291">
            <v>232.16046139142603</v>
          </cell>
          <cell r="J291">
            <v>241.82825258980901</v>
          </cell>
          <cell r="K291">
            <v>289.71343892781084</v>
          </cell>
          <cell r="L291">
            <v>362.35478265805784</v>
          </cell>
          <cell r="M291">
            <v>522.12829914794941</v>
          </cell>
          <cell r="N291">
            <v>618.00294098431891</v>
          </cell>
          <cell r="O291">
            <v>625.33013020922294</v>
          </cell>
          <cell r="P291">
            <v>660.89066852171482</v>
          </cell>
        </row>
        <row r="292">
          <cell r="A292">
            <v>1292</v>
          </cell>
          <cell r="B292" t="str">
            <v>VENARIA REALE</v>
          </cell>
          <cell r="C292">
            <v>4516.2846086243062</v>
          </cell>
          <cell r="D292">
            <v>4466.4192010509778</v>
          </cell>
          <cell r="E292">
            <v>3858.0612286563792</v>
          </cell>
          <cell r="F292">
            <v>3191.7610086368932</v>
          </cell>
          <cell r="G292">
            <v>3063.8618767876237</v>
          </cell>
          <cell r="H292">
            <v>2883.2487121191452</v>
          </cell>
          <cell r="I292">
            <v>2656.1232653765119</v>
          </cell>
          <cell r="J292">
            <v>2753.3715061922439</v>
          </cell>
          <cell r="K292">
            <v>3175.3673749504942</v>
          </cell>
          <cell r="L292">
            <v>3986.5500284372833</v>
          </cell>
          <cell r="M292">
            <v>5756.1095025399572</v>
          </cell>
          <cell r="N292">
            <v>6646.2476886618524</v>
          </cell>
          <cell r="O292">
            <v>6725.9058222653475</v>
          </cell>
          <cell r="P292">
            <v>7120.6028900917163</v>
          </cell>
        </row>
        <row r="293">
          <cell r="A293">
            <v>1291</v>
          </cell>
          <cell r="B293" t="str">
            <v>VENAUS</v>
          </cell>
          <cell r="C293">
            <v>182.25039170567271</v>
          </cell>
          <cell r="D293">
            <v>180.23812036975033</v>
          </cell>
          <cell r="E293">
            <v>155.6884100714976</v>
          </cell>
          <cell r="F293">
            <v>130.17938769796052</v>
          </cell>
          <cell r="G293">
            <v>129.85192949401892</v>
          </cell>
          <cell r="H293">
            <v>124.16848359444931</v>
          </cell>
          <cell r="I293">
            <v>116.58462680326686</v>
          </cell>
          <cell r="J293">
            <v>121.1670588116488</v>
          </cell>
          <cell r="K293">
            <v>146.15986973514308</v>
          </cell>
          <cell r="L293">
            <v>185.17899277788433</v>
          </cell>
          <cell r="M293">
            <v>265.96159127204487</v>
          </cell>
          <cell r="N293">
            <v>315.34941172650412</v>
          </cell>
          <cell r="O293">
            <v>327.47531687449236</v>
          </cell>
          <cell r="P293">
            <v>349.00173067378762</v>
          </cell>
        </row>
        <row r="294">
          <cell r="A294">
            <v>1293</v>
          </cell>
          <cell r="B294" t="str">
            <v>VEROLENGO</v>
          </cell>
          <cell r="C294">
            <v>971.41992149054818</v>
          </cell>
          <cell r="D294">
            <v>960.69423555448566</v>
          </cell>
          <cell r="E294">
            <v>829.84086713452598</v>
          </cell>
          <cell r="F294">
            <v>693.22306369350167</v>
          </cell>
          <cell r="G294">
            <v>697.52518423839797</v>
          </cell>
          <cell r="H294">
            <v>685.70100382387864</v>
          </cell>
          <cell r="I294">
            <v>642.85565907179193</v>
          </cell>
          <cell r="J294">
            <v>690.15626918660485</v>
          </cell>
          <cell r="K294">
            <v>815.31302261221128</v>
          </cell>
          <cell r="L294">
            <v>1047.1272688312899</v>
          </cell>
          <cell r="M294">
            <v>1526.8171119910548</v>
          </cell>
          <cell r="N294">
            <v>1763.3188205198253</v>
          </cell>
          <cell r="O294">
            <v>1778.1886002759068</v>
          </cell>
          <cell r="P294">
            <v>1926.5403780494514</v>
          </cell>
        </row>
        <row r="295">
          <cell r="A295">
            <v>1294</v>
          </cell>
          <cell r="B295" t="str">
            <v>VERRUA SAVOIA</v>
          </cell>
          <cell r="C295">
            <v>265.40639916776615</v>
          </cell>
          <cell r="D295">
            <v>262.47598193015511</v>
          </cell>
          <cell r="E295">
            <v>226.72489163130075</v>
          </cell>
          <cell r="F295">
            <v>188.81881502456696</v>
          </cell>
          <cell r="G295">
            <v>185.91717202002889</v>
          </cell>
          <cell r="H295">
            <v>175.28090404305101</v>
          </cell>
          <cell r="I295">
            <v>165.23884220180565</v>
          </cell>
          <cell r="J295">
            <v>171.69770775735628</v>
          </cell>
          <cell r="K295">
            <v>210.25414760452165</v>
          </cell>
          <cell r="L295">
            <v>268.20915495686444</v>
          </cell>
          <cell r="M295">
            <v>394.63565843545041</v>
          </cell>
          <cell r="N295">
            <v>463.73052086362316</v>
          </cell>
          <cell r="O295">
            <v>481.52424644121993</v>
          </cell>
          <cell r="P295">
            <v>526.75967016294783</v>
          </cell>
        </row>
        <row r="296">
          <cell r="A296">
            <v>1295</v>
          </cell>
          <cell r="B296" t="str">
            <v>VESTIGNE'</v>
          </cell>
          <cell r="C296">
            <v>186.15922056368373</v>
          </cell>
          <cell r="D296">
            <v>184.103790888323</v>
          </cell>
          <cell r="E296">
            <v>159.02754884892269</v>
          </cell>
          <cell r="F296">
            <v>134.06061132540697</v>
          </cell>
          <cell r="G296">
            <v>125.44194664706556</v>
          </cell>
          <cell r="H296">
            <v>123.54350725147587</v>
          </cell>
          <cell r="I296">
            <v>115.4206491064288</v>
          </cell>
          <cell r="J296">
            <v>122.72854792030047</v>
          </cell>
          <cell r="K296">
            <v>143.73204261375784</v>
          </cell>
          <cell r="L296">
            <v>179.70527373010995</v>
          </cell>
          <cell r="M296">
            <v>263.2166493162668</v>
          </cell>
          <cell r="N296">
            <v>315.30001544393144</v>
          </cell>
          <cell r="O296">
            <v>327.28047440963155</v>
          </cell>
          <cell r="P296">
            <v>351.35431634508848</v>
          </cell>
        </row>
        <row r="297">
          <cell r="A297">
            <v>1296</v>
          </cell>
          <cell r="B297" t="str">
            <v>VIALFRE'</v>
          </cell>
          <cell r="C297">
            <v>57.095641657304341</v>
          </cell>
          <cell r="D297">
            <v>56.465234654949938</v>
          </cell>
          <cell r="E297">
            <v>48.774269226226295</v>
          </cell>
          <cell r="F297">
            <v>43.31368919396833</v>
          </cell>
          <cell r="G297">
            <v>40.946254241093051</v>
          </cell>
          <cell r="H297">
            <v>38.778283133117803</v>
          </cell>
          <cell r="I297">
            <v>36.922601293534214</v>
          </cell>
          <cell r="J297">
            <v>45.089326713970372</v>
          </cell>
          <cell r="K297">
            <v>54.779269756251992</v>
          </cell>
          <cell r="L297">
            <v>70.849564216164552</v>
          </cell>
          <cell r="M297">
            <v>105.4278656639646</v>
          </cell>
          <cell r="N297">
            <v>122.86967572000194</v>
          </cell>
          <cell r="O297">
            <v>123.85444557125805</v>
          </cell>
          <cell r="P297">
            <v>126.80492274977948</v>
          </cell>
        </row>
        <row r="298">
          <cell r="A298">
            <v>1297</v>
          </cell>
          <cell r="B298" t="str">
            <v>VICO CANAVESE</v>
          </cell>
          <cell r="C298">
            <v>170.46839109510037</v>
          </cell>
          <cell r="D298">
            <v>168.58620772160478</v>
          </cell>
          <cell r="E298">
            <v>145.62357056495884</v>
          </cell>
          <cell r="F298">
            <v>120.46693293995469</v>
          </cell>
          <cell r="G298">
            <v>115.37944837845413</v>
          </cell>
          <cell r="H298">
            <v>108.74664093141156</v>
          </cell>
          <cell r="I298">
            <v>103.91892290813927</v>
          </cell>
          <cell r="J298">
            <v>109.9004277967191</v>
          </cell>
          <cell r="K298">
            <v>132.72381553132959</v>
          </cell>
          <cell r="L298">
            <v>168.42383128810619</v>
          </cell>
          <cell r="M298">
            <v>243.8459886909292</v>
          </cell>
          <cell r="N298">
            <v>282.97622782460894</v>
          </cell>
          <cell r="O298">
            <v>292.44116595970809</v>
          </cell>
          <cell r="P298">
            <v>311.13228382819841</v>
          </cell>
        </row>
        <row r="299">
          <cell r="A299">
            <v>1298</v>
          </cell>
          <cell r="B299" t="str">
            <v>VIDRACCO</v>
          </cell>
          <cell r="C299">
            <v>129.08130435623707</v>
          </cell>
          <cell r="D299">
            <v>127.65608597218548</v>
          </cell>
          <cell r="E299">
            <v>110.26842168675628</v>
          </cell>
          <cell r="F299">
            <v>88.868055224399683</v>
          </cell>
          <cell r="G299">
            <v>88.952650090186623</v>
          </cell>
          <cell r="H299">
            <v>83.416544855375761</v>
          </cell>
          <cell r="I299">
            <v>78.328660676027894</v>
          </cell>
          <cell r="J299">
            <v>83.322763162388313</v>
          </cell>
          <cell r="K299">
            <v>94.796033523290575</v>
          </cell>
          <cell r="L299">
            <v>120.85859382127738</v>
          </cell>
          <cell r="M299">
            <v>170.94544038229554</v>
          </cell>
          <cell r="N299">
            <v>212.01172972039251</v>
          </cell>
          <cell r="O299">
            <v>221.20549586587342</v>
          </cell>
          <cell r="P299">
            <v>246.65902934168429</v>
          </cell>
        </row>
        <row r="300">
          <cell r="A300">
            <v>1299</v>
          </cell>
          <cell r="B300" t="str">
            <v>VIGONE</v>
          </cell>
          <cell r="C300">
            <v>876.03256019694106</v>
          </cell>
          <cell r="D300">
            <v>866.36006954426875</v>
          </cell>
          <cell r="E300">
            <v>748.35568358166699</v>
          </cell>
          <cell r="F300">
            <v>626.02325414200823</v>
          </cell>
          <cell r="G300">
            <v>627.77140815983455</v>
          </cell>
          <cell r="H300">
            <v>607.47899299548271</v>
          </cell>
          <cell r="I300">
            <v>574.50061796912416</v>
          </cell>
          <cell r="J300">
            <v>602.89012263414941</v>
          </cell>
          <cell r="K300">
            <v>729.12637809023431</v>
          </cell>
          <cell r="L300">
            <v>914.10799742171457</v>
          </cell>
          <cell r="M300">
            <v>1359.4761580659108</v>
          </cell>
          <cell r="N300">
            <v>1571.8529920305186</v>
          </cell>
          <cell r="O300">
            <v>1611.1990353647136</v>
          </cell>
          <cell r="P300">
            <v>1735.8738286073774</v>
          </cell>
        </row>
        <row r="301">
          <cell r="A301">
            <v>1300</v>
          </cell>
          <cell r="B301" t="str">
            <v>VILLAFRANCA PIEMONTE</v>
          </cell>
          <cell r="C301">
            <v>937.23832677480436</v>
          </cell>
          <cell r="D301">
            <v>926.89004822107393</v>
          </cell>
          <cell r="E301">
            <v>800.64104986556367</v>
          </cell>
          <cell r="F301">
            <v>665.37692571268769</v>
          </cell>
          <cell r="G301">
            <v>657.6863011321351</v>
          </cell>
          <cell r="H301">
            <v>645.26206072673608</v>
          </cell>
          <cell r="I301">
            <v>593.58589923686793</v>
          </cell>
          <cell r="J301">
            <v>619.58915725442478</v>
          </cell>
          <cell r="K301">
            <v>736.30674303926696</v>
          </cell>
          <cell r="L301">
            <v>937.40548994680387</v>
          </cell>
          <cell r="M301">
            <v>1395.9983269708105</v>
          </cell>
          <cell r="N301">
            <v>1621.7241039825255</v>
          </cell>
          <cell r="O301">
            <v>1675.5180302392246</v>
          </cell>
          <cell r="P301">
            <v>1806.3023176471431</v>
          </cell>
        </row>
        <row r="302">
          <cell r="A302">
            <v>1301</v>
          </cell>
          <cell r="B302" t="str">
            <v>VILLANOVA CANAVESE</v>
          </cell>
          <cell r="C302">
            <v>253.37328611950221</v>
          </cell>
          <cell r="D302">
            <v>250.57572943841626</v>
          </cell>
          <cell r="E302">
            <v>216.44553792916824</v>
          </cell>
          <cell r="F302">
            <v>185.3040452848837</v>
          </cell>
          <cell r="G302">
            <v>176.59124684197016</v>
          </cell>
          <cell r="H302">
            <v>170.76432109910377</v>
          </cell>
          <cell r="I302">
            <v>165.48799497843541</v>
          </cell>
          <cell r="J302">
            <v>173.66087203819311</v>
          </cell>
          <cell r="K302">
            <v>208.23582871700671</v>
          </cell>
          <cell r="L302">
            <v>264.34944444792029</v>
          </cell>
          <cell r="M302">
            <v>403.1478567024115</v>
          </cell>
          <cell r="N302">
            <v>466.81305459578397</v>
          </cell>
          <cell r="O302">
            <v>468.34558965103832</v>
          </cell>
          <cell r="P302">
            <v>511.88255591420472</v>
          </cell>
        </row>
        <row r="303">
          <cell r="A303">
            <v>1303</v>
          </cell>
          <cell r="B303" t="str">
            <v>VILLAR DORA</v>
          </cell>
          <cell r="C303">
            <v>703.77183530809214</v>
          </cell>
          <cell r="D303">
            <v>696.00131762653325</v>
          </cell>
          <cell r="E303">
            <v>601.2010019115163</v>
          </cell>
          <cell r="F303">
            <v>516.15318368109797</v>
          </cell>
          <cell r="G303">
            <v>507.49377643811539</v>
          </cell>
          <cell r="H303">
            <v>472.16023268059507</v>
          </cell>
          <cell r="I303">
            <v>440.36007328355902</v>
          </cell>
          <cell r="J303">
            <v>463.56866160423101</v>
          </cell>
          <cell r="K303">
            <v>546.48993060094313</v>
          </cell>
          <cell r="L303">
            <v>678.92632851640417</v>
          </cell>
          <cell r="M303">
            <v>995.45551748682306</v>
          </cell>
          <cell r="N303">
            <v>1168.2109174106727</v>
          </cell>
          <cell r="O303">
            <v>1179.9803073348303</v>
          </cell>
          <cell r="P303">
            <v>1265.6770535584496</v>
          </cell>
        </row>
        <row r="304">
          <cell r="A304">
            <v>1305</v>
          </cell>
          <cell r="B304" t="str">
            <v>VILLAR FOCCHIARDO</v>
          </cell>
          <cell r="C304">
            <v>345.02930125820922</v>
          </cell>
          <cell r="D304">
            <v>341.2197480030564</v>
          </cell>
          <cell r="E304">
            <v>294.74319829019259</v>
          </cell>
          <cell r="F304">
            <v>248.80814044644436</v>
          </cell>
          <cell r="G304">
            <v>242.63316682500511</v>
          </cell>
          <cell r="H304">
            <v>231.81295559992168</v>
          </cell>
          <cell r="I304">
            <v>218.53801621470893</v>
          </cell>
          <cell r="J304">
            <v>229.11425071090775</v>
          </cell>
          <cell r="K304">
            <v>269.80558457710578</v>
          </cell>
          <cell r="L304">
            <v>336.17078636028111</v>
          </cell>
          <cell r="M304">
            <v>500.27587175967523</v>
          </cell>
          <cell r="N304">
            <v>583.99865468187443</v>
          </cell>
          <cell r="O304">
            <v>593.0738155017076</v>
          </cell>
          <cell r="P304">
            <v>639.712379940765</v>
          </cell>
        </row>
        <row r="305">
          <cell r="A305">
            <v>1306</v>
          </cell>
          <cell r="B305" t="str">
            <v>VILLAR PELLICE</v>
          </cell>
          <cell r="C305">
            <v>181.6687801151966</v>
          </cell>
          <cell r="D305">
            <v>179.66293049568975</v>
          </cell>
          <cell r="E305">
            <v>155.19156513770665</v>
          </cell>
          <cell r="F305">
            <v>129.57112164642939</v>
          </cell>
          <cell r="G305">
            <v>126.12160368234132</v>
          </cell>
          <cell r="H305">
            <v>121.66970958455269</v>
          </cell>
          <cell r="I305">
            <v>113.07316683353331</v>
          </cell>
          <cell r="J305">
            <v>118.49643683564258</v>
          </cell>
          <cell r="K305">
            <v>140.83961887864223</v>
          </cell>
          <cell r="L305">
            <v>174.62075695271687</v>
          </cell>
          <cell r="M305">
            <v>252.01923385202286</v>
          </cell>
          <cell r="N305">
            <v>289.41788834059611</v>
          </cell>
          <cell r="O305">
            <v>294.43129440338163</v>
          </cell>
          <cell r="P305">
            <v>313.86167960950394</v>
          </cell>
        </row>
        <row r="306">
          <cell r="A306">
            <v>1307</v>
          </cell>
          <cell r="B306" t="str">
            <v>VILLAR PEROSA</v>
          </cell>
          <cell r="C306">
            <v>865.03969888696258</v>
          </cell>
          <cell r="D306">
            <v>855.48858311588469</v>
          </cell>
          <cell r="E306">
            <v>738.96497070873681</v>
          </cell>
          <cell r="F306">
            <v>612.16049521285106</v>
          </cell>
          <cell r="G306">
            <v>598.14641850446685</v>
          </cell>
          <cell r="H306">
            <v>569.6558295793003</v>
          </cell>
          <cell r="I306">
            <v>529.65489355287343</v>
          </cell>
          <cell r="J306">
            <v>565.51246119850566</v>
          </cell>
          <cell r="K306">
            <v>649.29895208401626</v>
          </cell>
          <cell r="L306">
            <v>816.65721586035761</v>
          </cell>
          <cell r="M306">
            <v>1179.7604959188795</v>
          </cell>
          <cell r="N306">
            <v>1375.5501130496793</v>
          </cell>
          <cell r="O306">
            <v>1417.5839369587229</v>
          </cell>
          <cell r="P306">
            <v>1522.2747060276251</v>
          </cell>
        </row>
        <row r="307">
          <cell r="A307">
            <v>1302</v>
          </cell>
          <cell r="B307" t="str">
            <v>VILLARBASSE</v>
          </cell>
          <cell r="C307">
            <v>794.30093099605358</v>
          </cell>
          <cell r="D307">
            <v>785.53085933485738</v>
          </cell>
          <cell r="E307">
            <v>678.53598506826575</v>
          </cell>
          <cell r="F307">
            <v>565.77254559732569</v>
          </cell>
          <cell r="G307">
            <v>550.82868780146759</v>
          </cell>
          <cell r="H307">
            <v>532.55111631835575</v>
          </cell>
          <cell r="I307">
            <v>502.72965245353356</v>
          </cell>
          <cell r="J307">
            <v>525.79473392216732</v>
          </cell>
          <cell r="K307">
            <v>625.79134522893537</v>
          </cell>
          <cell r="L307">
            <v>798.72267410168013</v>
          </cell>
          <cell r="M307">
            <v>1197.1266119746056</v>
          </cell>
          <cell r="N307">
            <v>1405.3024581585512</v>
          </cell>
          <cell r="O307">
            <v>1470.8990912692425</v>
          </cell>
          <cell r="P307">
            <v>1566.0481848364084</v>
          </cell>
        </row>
        <row r="308">
          <cell r="A308">
            <v>1304</v>
          </cell>
          <cell r="B308" t="str">
            <v>VILLAREGGIA</v>
          </cell>
          <cell r="C308">
            <v>236.68237149327305</v>
          </cell>
          <cell r="D308">
            <v>234.06910329990095</v>
          </cell>
          <cell r="E308">
            <v>202.1872313407614</v>
          </cell>
          <cell r="F308">
            <v>172.33782497193087</v>
          </cell>
          <cell r="G308">
            <v>181.14653228876711</v>
          </cell>
          <cell r="H308">
            <v>169.83995271890018</v>
          </cell>
          <cell r="I308">
            <v>156.36752496736759</v>
          </cell>
          <cell r="J308">
            <v>164.59292095606716</v>
          </cell>
          <cell r="K308">
            <v>207.58523880966843</v>
          </cell>
          <cell r="L308">
            <v>264.31739538251338</v>
          </cell>
          <cell r="M308">
            <v>402.69527755587586</v>
          </cell>
          <cell r="N308">
            <v>466.20755161464496</v>
          </cell>
          <cell r="O308">
            <v>473.69922047324866</v>
          </cell>
          <cell r="P308">
            <v>506.13879093584507</v>
          </cell>
        </row>
        <row r="309">
          <cell r="A309">
            <v>1308</v>
          </cell>
          <cell r="B309" t="str">
            <v>VILLASTELLONE</v>
          </cell>
          <cell r="C309">
            <v>810.32913622909223</v>
          </cell>
          <cell r="D309">
            <v>801.3820932173553</v>
          </cell>
          <cell r="E309">
            <v>692.22816847416709</v>
          </cell>
          <cell r="F309">
            <v>579.0123398684475</v>
          </cell>
          <cell r="G309">
            <v>586.87002912377147</v>
          </cell>
          <cell r="H309">
            <v>568.95527086449886</v>
          </cell>
          <cell r="I309">
            <v>524.89080112950273</v>
          </cell>
          <cell r="J309">
            <v>563.56095422202714</v>
          </cell>
          <cell r="K309">
            <v>660.88585195527332</v>
          </cell>
          <cell r="L309">
            <v>836.24241485086509</v>
          </cell>
          <cell r="M309">
            <v>1228.3019404975121</v>
          </cell>
          <cell r="N309">
            <v>1435.1965947336059</v>
          </cell>
          <cell r="O309">
            <v>1472.0906067758062</v>
          </cell>
          <cell r="P309">
            <v>1569.965853851224</v>
          </cell>
        </row>
        <row r="310">
          <cell r="A310">
            <v>1309</v>
          </cell>
          <cell r="B310" t="str">
            <v>VINOVO</v>
          </cell>
          <cell r="C310">
            <v>2322.3922477036208</v>
          </cell>
          <cell r="D310">
            <v>2296.7501445120429</v>
          </cell>
          <cell r="E310">
            <v>1983.916485574797</v>
          </cell>
          <cell r="F310">
            <v>1634.8221289857595</v>
          </cell>
          <cell r="G310">
            <v>1588.8094647456712</v>
          </cell>
          <cell r="H310">
            <v>1500.3660491758096</v>
          </cell>
          <cell r="I310">
            <v>1389.7392525492342</v>
          </cell>
          <cell r="J310">
            <v>1446.6466671348537</v>
          </cell>
          <cell r="K310">
            <v>1705.5853561965248</v>
          </cell>
          <cell r="L310">
            <v>2155.4713955959078</v>
          </cell>
          <cell r="M310">
            <v>3230.6725825896442</v>
          </cell>
          <cell r="N310">
            <v>3815.4849462797838</v>
          </cell>
          <cell r="O310">
            <v>3933.1980188499406</v>
          </cell>
          <cell r="P310">
            <v>4212.8949830821894</v>
          </cell>
        </row>
        <row r="311">
          <cell r="A311">
            <v>1310</v>
          </cell>
          <cell r="B311" t="str">
            <v>VIRLE PIEMONTE</v>
          </cell>
          <cell r="C311">
            <v>201.98440557671523</v>
          </cell>
          <cell r="D311">
            <v>199.75424614692514</v>
          </cell>
          <cell r="E311">
            <v>172.54630110348631</v>
          </cell>
          <cell r="F311">
            <v>144.11851506209257</v>
          </cell>
          <cell r="G311">
            <v>148.99060927121511</v>
          </cell>
          <cell r="H311">
            <v>148.03932201664756</v>
          </cell>
          <cell r="I311">
            <v>136.55648334976144</v>
          </cell>
          <cell r="J311">
            <v>139.11604645334245</v>
          </cell>
          <cell r="K311">
            <v>164.98096525482336</v>
          </cell>
          <cell r="L311">
            <v>204.21442288828555</v>
          </cell>
          <cell r="M311">
            <v>298.87267486385645</v>
          </cell>
          <cell r="N311">
            <v>344.9438441198634</v>
          </cell>
          <cell r="O311">
            <v>347.0514183699309</v>
          </cell>
          <cell r="P311">
            <v>374.01683284871399</v>
          </cell>
        </row>
        <row r="312">
          <cell r="A312">
            <v>1311</v>
          </cell>
          <cell r="B312" t="str">
            <v>VISCHE</v>
          </cell>
          <cell r="C312">
            <v>291.34292486331583</v>
          </cell>
          <cell r="D312">
            <v>288.12613607543199</v>
          </cell>
          <cell r="E312">
            <v>248.8813128632502</v>
          </cell>
          <cell r="F312">
            <v>207.12188853820476</v>
          </cell>
          <cell r="G312">
            <v>202.18457672584233</v>
          </cell>
          <cell r="H312">
            <v>193.18462435804275</v>
          </cell>
          <cell r="I312">
            <v>183.60487416040891</v>
          </cell>
          <cell r="J312">
            <v>194.1914153483475</v>
          </cell>
          <cell r="K312">
            <v>226.06778846993754</v>
          </cell>
          <cell r="L312">
            <v>289.8694363227408</v>
          </cell>
          <cell r="M312">
            <v>422.74026153987882</v>
          </cell>
          <cell r="N312">
            <v>485.59422096661729</v>
          </cell>
          <cell r="O312">
            <v>481.27933803540651</v>
          </cell>
          <cell r="P312">
            <v>521.86370813261954</v>
          </cell>
        </row>
        <row r="313">
          <cell r="A313">
            <v>1312</v>
          </cell>
          <cell r="B313" t="str">
            <v>VISTRORIO</v>
          </cell>
          <cell r="C313">
            <v>125.24379967986678</v>
          </cell>
          <cell r="D313">
            <v>123.86095212744665</v>
          </cell>
          <cell r="E313">
            <v>106.99021198792121</v>
          </cell>
          <cell r="F313">
            <v>83.494999093621075</v>
          </cell>
          <cell r="G313">
            <v>81.497467085728033</v>
          </cell>
          <cell r="H313">
            <v>79.647674691152162</v>
          </cell>
          <cell r="I313">
            <v>71.434856286436485</v>
          </cell>
          <cell r="J313">
            <v>76.074613985188876</v>
          </cell>
          <cell r="K313">
            <v>89.638877117052914</v>
          </cell>
          <cell r="L313">
            <v>112.79099007151578</v>
          </cell>
          <cell r="M313">
            <v>163.11214883288361</v>
          </cell>
          <cell r="N313">
            <v>195.94174365023827</v>
          </cell>
          <cell r="O313">
            <v>197.55628233382836</v>
          </cell>
          <cell r="P313">
            <v>209.71984360679312</v>
          </cell>
        </row>
        <row r="314">
          <cell r="A314">
            <v>1313</v>
          </cell>
          <cell r="B314" t="str">
            <v>VIU'</v>
          </cell>
          <cell r="C314">
            <v>287.11979068105398</v>
          </cell>
          <cell r="D314">
            <v>283.94963055488762</v>
          </cell>
          <cell r="E314">
            <v>245.2736770156589</v>
          </cell>
          <cell r="F314">
            <v>207.32515187164941</v>
          </cell>
          <cell r="G314">
            <v>198.36940135956218</v>
          </cell>
          <cell r="H314">
            <v>194.22379920189385</v>
          </cell>
          <cell r="I314">
            <v>180.89375872925319</v>
          </cell>
          <cell r="J314">
            <v>184.22365563381911</v>
          </cell>
          <cell r="K314">
            <v>224.63783220808025</v>
          </cell>
          <cell r="L314">
            <v>286.25116777132013</v>
          </cell>
          <cell r="M314">
            <v>426.45216095393545</v>
          </cell>
          <cell r="N314">
            <v>490.73058529180713</v>
          </cell>
          <cell r="O314">
            <v>490.32376663584523</v>
          </cell>
          <cell r="P314">
            <v>535.17188470672136</v>
          </cell>
        </row>
        <row r="315">
          <cell r="A315">
            <v>1314</v>
          </cell>
          <cell r="B315" t="str">
            <v>VOLPIANO</v>
          </cell>
          <cell r="C315">
            <v>2975.4545959582319</v>
          </cell>
          <cell r="D315">
            <v>2942.601870986015</v>
          </cell>
          <cell r="E315">
            <v>2541.7986263249745</v>
          </cell>
          <cell r="F315">
            <v>2172.7308940506559</v>
          </cell>
          <cell r="G315">
            <v>2214.5560997511907</v>
          </cell>
          <cell r="H315">
            <v>2159.3877274431179</v>
          </cell>
          <cell r="I315">
            <v>2066.6155026713195</v>
          </cell>
          <cell r="J315">
            <v>2212.8592402573349</v>
          </cell>
          <cell r="K315">
            <v>2651.1045242003388</v>
          </cell>
          <cell r="L315">
            <v>3364.9091168640962</v>
          </cell>
          <cell r="M315">
            <v>4991.1428527121434</v>
          </cell>
          <cell r="N315">
            <v>5841.0741418687321</v>
          </cell>
          <cell r="O315">
            <v>5968.0091188580227</v>
          </cell>
          <cell r="P315">
            <v>6339.8960151519877</v>
          </cell>
        </row>
        <row r="316">
          <cell r="A316">
            <v>1315</v>
          </cell>
          <cell r="B316" t="str">
            <v>VOLVERA</v>
          </cell>
          <cell r="C316">
            <v>1636.2228437175902</v>
          </cell>
          <cell r="D316">
            <v>1618.1569054401482</v>
          </cell>
          <cell r="E316">
            <v>1397.7524584553585</v>
          </cell>
          <cell r="F316">
            <v>1147.2609254071185</v>
          </cell>
          <cell r="G316">
            <v>1113.4888496282888</v>
          </cell>
          <cell r="H316">
            <v>1078.6755154049099</v>
          </cell>
          <cell r="I316">
            <v>1036.488526317487</v>
          </cell>
          <cell r="J316">
            <v>1088.0410445849122</v>
          </cell>
          <cell r="K316">
            <v>1320.2729738840976</v>
          </cell>
          <cell r="L316">
            <v>1664.5809553509564</v>
          </cell>
          <cell r="M316">
            <v>2443.430284758856</v>
          </cell>
          <cell r="N316">
            <v>2839.5047079307942</v>
          </cell>
          <cell r="O316">
            <v>2907.3301644135063</v>
          </cell>
          <cell r="P316">
            <v>3107.6061129265827</v>
          </cell>
        </row>
      </sheetData>
      <sheetData sheetId="7">
        <row r="2">
          <cell r="A2">
            <v>1001</v>
          </cell>
          <cell r="B2" t="str">
            <v>AGLIE'</v>
          </cell>
          <cell r="C2">
            <v>20.610655466081038</v>
          </cell>
          <cell r="D2">
            <v>26.272923451268134</v>
          </cell>
          <cell r="E2">
            <v>55.384530585776737</v>
          </cell>
          <cell r="F2">
            <v>97.147696273944987</v>
          </cell>
          <cell r="G2">
            <v>118.75392960646116</v>
          </cell>
          <cell r="H2">
            <v>161.32585224564698</v>
          </cell>
          <cell r="I2">
            <v>202.26653064645373</v>
          </cell>
          <cell r="J2">
            <v>200.73981971193081</v>
          </cell>
          <cell r="K2">
            <v>243.7055276647416</v>
          </cell>
          <cell r="L2">
            <v>295.15530448890547</v>
          </cell>
          <cell r="M2">
            <v>336.11110941455155</v>
          </cell>
          <cell r="N2">
            <v>340.51752160749146</v>
          </cell>
          <cell r="O2">
            <v>342.96299837267998</v>
          </cell>
          <cell r="P2">
            <v>367.40781043669375</v>
          </cell>
        </row>
        <row r="3">
          <cell r="A3">
            <v>1002</v>
          </cell>
          <cell r="B3" t="str">
            <v>AIRASCA</v>
          </cell>
          <cell r="C3">
            <v>21.30453887636035</v>
          </cell>
          <cell r="D3">
            <v>27.157434172063741</v>
          </cell>
          <cell r="E3">
            <v>57.249119852373454</v>
          </cell>
          <cell r="F3">
            <v>97.841794063120105</v>
          </cell>
          <cell r="G3">
            <v>115.8800058451212</v>
          </cell>
          <cell r="H3">
            <v>157.31532114445289</v>
          </cell>
          <cell r="I3">
            <v>194.43796299249479</v>
          </cell>
          <cell r="J3">
            <v>191.14825398246256</v>
          </cell>
          <cell r="K3">
            <v>233.33880453917976</v>
          </cell>
          <cell r="L3">
            <v>284.56196918072857</v>
          </cell>
          <cell r="M3">
            <v>319.50024499363224</v>
          </cell>
          <cell r="N3">
            <v>319.49541659610924</v>
          </cell>
          <cell r="O3">
            <v>315.4275848445825</v>
          </cell>
          <cell r="P3">
            <v>332.5341554434699</v>
          </cell>
        </row>
        <row r="4">
          <cell r="A4">
            <v>1003</v>
          </cell>
          <cell r="B4" t="str">
            <v>ALA DI STURA</v>
          </cell>
          <cell r="C4">
            <v>1.7117011429542779</v>
          </cell>
          <cell r="D4">
            <v>2.181948709699959</v>
          </cell>
          <cell r="E4">
            <v>4.5996481995284189</v>
          </cell>
          <cell r="F4">
            <v>8.0420529106141903</v>
          </cell>
          <cell r="G4">
            <v>9.1092300573496381</v>
          </cell>
          <cell r="H4">
            <v>11.678009475665892</v>
          </cell>
          <cell r="I4">
            <v>14.767836979733268</v>
          </cell>
          <cell r="J4">
            <v>14.949794939853859</v>
          </cell>
          <cell r="K4">
            <v>18.829405702751632</v>
          </cell>
          <cell r="L4">
            <v>22.292972291494841</v>
          </cell>
          <cell r="M4">
            <v>24.831773419176187</v>
          </cell>
          <cell r="N4">
            <v>24.52205539959235</v>
          </cell>
          <cell r="O4">
            <v>24.084867122925807</v>
          </cell>
          <cell r="P4">
            <v>25.292558715852977</v>
          </cell>
        </row>
        <row r="5">
          <cell r="A5">
            <v>1004</v>
          </cell>
          <cell r="B5" t="str">
            <v>ALBIANO D'IVREA</v>
          </cell>
          <cell r="C5">
            <v>11.339994659969371</v>
          </cell>
          <cell r="D5">
            <v>14.455377808312605</v>
          </cell>
          <cell r="E5">
            <v>30.472601034994618</v>
          </cell>
          <cell r="F5">
            <v>54.438210726625897</v>
          </cell>
          <cell r="G5">
            <v>64.275663990871521</v>
          </cell>
          <cell r="H5">
            <v>86.103287157111779</v>
          </cell>
          <cell r="I5">
            <v>106.58177383924652</v>
          </cell>
          <cell r="J5">
            <v>107.39711072234573</v>
          </cell>
          <cell r="K5">
            <v>133.19690856601937</v>
          </cell>
          <cell r="L5">
            <v>162.33442027875927</v>
          </cell>
          <cell r="M5">
            <v>184.89209550801067</v>
          </cell>
          <cell r="N5">
            <v>187.0181059530849</v>
          </cell>
          <cell r="O5">
            <v>188.8205663215993</v>
          </cell>
          <cell r="P5">
            <v>202.68228377135495</v>
          </cell>
        </row>
        <row r="6">
          <cell r="A6">
            <v>1005</v>
          </cell>
          <cell r="B6" t="str">
            <v>ALICE SUPERIORE</v>
          </cell>
          <cell r="C6">
            <v>5.6543894139343704</v>
          </cell>
          <cell r="D6">
            <v>7.2077930990811767</v>
          </cell>
          <cell r="E6">
            <v>15.194359245649284</v>
          </cell>
          <cell r="F6">
            <v>26.84141314015319</v>
          </cell>
          <cell r="G6">
            <v>32.190236959007798</v>
          </cell>
          <cell r="H6">
            <v>43.095139253291514</v>
          </cell>
          <cell r="I6">
            <v>55.686923783052755</v>
          </cell>
          <cell r="J6">
            <v>57.225279972359452</v>
          </cell>
          <cell r="K6">
            <v>68.659669630052008</v>
          </cell>
          <cell r="L6">
            <v>87.378044200300536</v>
          </cell>
          <cell r="M6">
            <v>99.410654245699646</v>
          </cell>
          <cell r="N6">
            <v>100.30762698394615</v>
          </cell>
          <cell r="O6">
            <v>102.77180146812651</v>
          </cell>
          <cell r="P6">
            <v>109.11794714208975</v>
          </cell>
        </row>
        <row r="7">
          <cell r="A7">
            <v>1006</v>
          </cell>
          <cell r="B7" t="str">
            <v>ALMESE</v>
          </cell>
          <cell r="C7">
            <v>32.800260508931395</v>
          </cell>
          <cell r="D7">
            <v>41.811321088308155</v>
          </cell>
          <cell r="E7">
            <v>88.140187213743857</v>
          </cell>
          <cell r="F7">
            <v>154.76786164780194</v>
          </cell>
          <cell r="G7">
            <v>195.46695271277628</v>
          </cell>
          <cell r="H7">
            <v>264.11527477086349</v>
          </cell>
          <cell r="I7">
            <v>333.67929920685907</v>
          </cell>
          <cell r="J7">
            <v>329.13800799853141</v>
          </cell>
          <cell r="K7">
            <v>398.07591302907355</v>
          </cell>
          <cell r="L7">
            <v>490.61532042946089</v>
          </cell>
          <cell r="M7">
            <v>564.01986679975812</v>
          </cell>
          <cell r="N7">
            <v>565.10162088025515</v>
          </cell>
          <cell r="O7">
            <v>560.83407180670315</v>
          </cell>
          <cell r="P7">
            <v>603.93656612394466</v>
          </cell>
        </row>
        <row r="8">
          <cell r="A8">
            <v>1007</v>
          </cell>
          <cell r="B8" t="str">
            <v>ALPETTE</v>
          </cell>
          <cell r="C8">
            <v>2.2963338354555707</v>
          </cell>
          <cell r="D8">
            <v>2.9271947792620461</v>
          </cell>
          <cell r="E8">
            <v>6.1706611783524057</v>
          </cell>
          <cell r="F8">
            <v>10.973171696750082</v>
          </cell>
          <cell r="G8">
            <v>12.942695066346142</v>
          </cell>
          <cell r="H8">
            <v>18.342743238088499</v>
          </cell>
          <cell r="I8">
            <v>21.525516075259976</v>
          </cell>
          <cell r="J8">
            <v>20.466168977245413</v>
          </cell>
          <cell r="K8">
            <v>25.163662446846789</v>
          </cell>
          <cell r="L8">
            <v>32.447391277389364</v>
          </cell>
          <cell r="M8">
            <v>35.276838266263582</v>
          </cell>
          <cell r="N8">
            <v>36.195655000187671</v>
          </cell>
          <cell r="O8">
            <v>39.492391329789037</v>
          </cell>
          <cell r="P8">
            <v>41.192127919180741</v>
          </cell>
        </row>
        <row r="9">
          <cell r="A9">
            <v>1008</v>
          </cell>
          <cell r="B9" t="str">
            <v>ALPIGNANO</v>
          </cell>
          <cell r="C9">
            <v>82.153851455621549</v>
          </cell>
          <cell r="D9">
            <v>104.72359086650658</v>
          </cell>
          <cell r="E9">
            <v>220.7621444243369</v>
          </cell>
          <cell r="F9">
            <v>384.50160508653607</v>
          </cell>
          <cell r="G9">
            <v>459.83086410918656</v>
          </cell>
          <cell r="H9">
            <v>605.53487118317776</v>
          </cell>
          <cell r="I9">
            <v>759.14992323592128</v>
          </cell>
          <cell r="J9">
            <v>741.55619795864231</v>
          </cell>
          <cell r="K9">
            <v>888.94154654695797</v>
          </cell>
          <cell r="L9">
            <v>1075.0979104393014</v>
          </cell>
          <cell r="M9">
            <v>1199.0352722564996</v>
          </cell>
          <cell r="N9">
            <v>1180.6400812835109</v>
          </cell>
          <cell r="O9">
            <v>1164.453223616709</v>
          </cell>
          <cell r="P9">
            <v>1215.6184395737096</v>
          </cell>
        </row>
        <row r="10">
          <cell r="A10">
            <v>1009</v>
          </cell>
          <cell r="B10" t="str">
            <v>ANDEZENO</v>
          </cell>
          <cell r="C10">
            <v>13.860018051620399</v>
          </cell>
          <cell r="D10">
            <v>17.667715318549078</v>
          </cell>
          <cell r="E10">
            <v>37.244356200251737</v>
          </cell>
          <cell r="F10">
            <v>66.601586910176749</v>
          </cell>
          <cell r="G10">
            <v>82.619190146522712</v>
          </cell>
          <cell r="H10">
            <v>109.63040841780244</v>
          </cell>
          <cell r="I10">
            <v>137.06176401473141</v>
          </cell>
          <cell r="J10">
            <v>136.03552049901674</v>
          </cell>
          <cell r="K10">
            <v>161.85071096293208</v>
          </cell>
          <cell r="L10">
            <v>197.43007274536905</v>
          </cell>
          <cell r="M10">
            <v>229.70965374558838</v>
          </cell>
          <cell r="N10">
            <v>228.49169768135184</v>
          </cell>
          <cell r="O10">
            <v>226.25437673197726</v>
          </cell>
          <cell r="P10">
            <v>238.19423827881869</v>
          </cell>
        </row>
        <row r="11">
          <cell r="A11">
            <v>1010</v>
          </cell>
          <cell r="B11" t="str">
            <v>ANDRATE</v>
          </cell>
          <cell r="C11">
            <v>4.4782587433459344</v>
          </cell>
          <cell r="D11">
            <v>5.7085496069025101</v>
          </cell>
          <cell r="E11">
            <v>12.033885033401384</v>
          </cell>
          <cell r="F11">
            <v>21.20571419728681</v>
          </cell>
          <cell r="G11">
            <v>26.29583711537223</v>
          </cell>
          <cell r="H11">
            <v>35.314389361167692</v>
          </cell>
          <cell r="I11">
            <v>44.889286724474921</v>
          </cell>
          <cell r="J11">
            <v>45.019765642769507</v>
          </cell>
          <cell r="K11">
            <v>54.43817647676245</v>
          </cell>
          <cell r="L11">
            <v>67.679170567010573</v>
          </cell>
          <cell r="M11">
            <v>78.359936892392994</v>
          </cell>
          <cell r="N11">
            <v>76.834997007600464</v>
          </cell>
          <cell r="O11">
            <v>76.866826091782059</v>
          </cell>
          <cell r="P11">
            <v>81.47084767480662</v>
          </cell>
        </row>
        <row r="12">
          <cell r="A12">
            <v>1011</v>
          </cell>
          <cell r="B12" t="str">
            <v>ANGROGNA</v>
          </cell>
          <cell r="C12">
            <v>5.7710962464580646</v>
          </cell>
          <cell r="D12">
            <v>7.3565622482322581</v>
          </cell>
          <cell r="E12">
            <v>15.507971452020646</v>
          </cell>
          <cell r="F12">
            <v>28.169860435841741</v>
          </cell>
          <cell r="G12">
            <v>32.788449623502373</v>
          </cell>
          <cell r="H12">
            <v>44.425290119048448</v>
          </cell>
          <cell r="I12">
            <v>56.754998412906467</v>
          </cell>
          <cell r="J12">
            <v>59.36161139521208</v>
          </cell>
          <cell r="K12">
            <v>70.290454712860509</v>
          </cell>
          <cell r="L12">
            <v>87.666123257571201</v>
          </cell>
          <cell r="M12">
            <v>96.418539372946356</v>
          </cell>
          <cell r="N12">
            <v>94.734734168214203</v>
          </cell>
          <cell r="O12">
            <v>92.474505906402712</v>
          </cell>
          <cell r="P12">
            <v>98.723786753132828</v>
          </cell>
        </row>
        <row r="13">
          <cell r="A13">
            <v>1012</v>
          </cell>
          <cell r="B13" t="str">
            <v>ARIGNANO</v>
          </cell>
          <cell r="C13">
            <v>6.8451441038623209</v>
          </cell>
          <cell r="D13">
            <v>8.7256781983299909</v>
          </cell>
          <cell r="E13">
            <v>18.394130822686442</v>
          </cell>
          <cell r="F13">
            <v>33.102199654842487</v>
          </cell>
          <cell r="G13">
            <v>41.901602245883687</v>
          </cell>
          <cell r="H13">
            <v>57.005718656707842</v>
          </cell>
          <cell r="I13">
            <v>73.886152178835005</v>
          </cell>
          <cell r="J13">
            <v>76.86388311118327</v>
          </cell>
          <cell r="K13">
            <v>91.864090855841383</v>
          </cell>
          <cell r="L13">
            <v>115.67932775442333</v>
          </cell>
          <cell r="M13">
            <v>130.73645584601758</v>
          </cell>
          <cell r="N13">
            <v>131.13932078492508</v>
          </cell>
          <cell r="O13">
            <v>131.89586838846375</v>
          </cell>
          <cell r="P13">
            <v>139.61868445376217</v>
          </cell>
        </row>
        <row r="14">
          <cell r="A14">
            <v>1013</v>
          </cell>
          <cell r="B14" t="str">
            <v>AVIGLIANA</v>
          </cell>
          <cell r="C14">
            <v>82.178783821511786</v>
          </cell>
          <cell r="D14">
            <v>104.75537278346557</v>
          </cell>
          <cell r="E14">
            <v>220.82914216652398</v>
          </cell>
          <cell r="F14">
            <v>393.65050268250604</v>
          </cell>
          <cell r="G14">
            <v>470.93328281382543</v>
          </cell>
          <cell r="H14">
            <v>634.93879647710298</v>
          </cell>
          <cell r="I14">
            <v>818.0817995906001</v>
          </cell>
          <cell r="J14">
            <v>816.53600468407467</v>
          </cell>
          <cell r="K14">
            <v>985.71952412436269</v>
          </cell>
          <cell r="L14">
            <v>1192.5640724747245</v>
          </cell>
          <cell r="M14">
            <v>1341.9206848008394</v>
          </cell>
          <cell r="N14">
            <v>1341.7229109286006</v>
          </cell>
          <cell r="O14">
            <v>1329.1801273118963</v>
          </cell>
          <cell r="P14">
            <v>1384.9139104451374</v>
          </cell>
        </row>
        <row r="15">
          <cell r="A15">
            <v>1014</v>
          </cell>
          <cell r="B15" t="str">
            <v>AZEGLIO</v>
          </cell>
          <cell r="C15">
            <v>10.686306452708857</v>
          </cell>
          <cell r="D15">
            <v>13.622104928727776</v>
          </cell>
          <cell r="E15">
            <v>28.716023493433035</v>
          </cell>
          <cell r="F15">
            <v>52.342660351227565</v>
          </cell>
          <cell r="G15">
            <v>63.011918302544622</v>
          </cell>
          <cell r="H15">
            <v>84.397256683658654</v>
          </cell>
          <cell r="I15">
            <v>106.92550890808077</v>
          </cell>
          <cell r="J15">
            <v>105.84428619786156</v>
          </cell>
          <cell r="K15">
            <v>128.80285363177043</v>
          </cell>
          <cell r="L15">
            <v>157.15355799769443</v>
          </cell>
          <cell r="M15">
            <v>180.06334665948225</v>
          </cell>
          <cell r="N15">
            <v>178.1384176407206</v>
          </cell>
          <cell r="O15">
            <v>178.87143662983243</v>
          </cell>
          <cell r="P15">
            <v>189.38544506521239</v>
          </cell>
        </row>
        <row r="16">
          <cell r="A16">
            <v>1015</v>
          </cell>
          <cell r="B16" t="str">
            <v>BAIRO</v>
          </cell>
          <cell r="C16">
            <v>7.5798093478891602</v>
          </cell>
          <cell r="D16">
            <v>9.662174553353216</v>
          </cell>
          <cell r="E16">
            <v>20.368308196379079</v>
          </cell>
          <cell r="F16">
            <v>35.81397627291981</v>
          </cell>
          <cell r="G16">
            <v>44.560507581637232</v>
          </cell>
          <cell r="H16">
            <v>59.47885196381673</v>
          </cell>
          <cell r="I16">
            <v>75.619080822944468</v>
          </cell>
          <cell r="J16">
            <v>79.176027957746811</v>
          </cell>
          <cell r="K16">
            <v>93.151333758284366</v>
          </cell>
          <cell r="L16">
            <v>114.09113032708393</v>
          </cell>
          <cell r="M16">
            <v>130.79834070342622</v>
          </cell>
          <cell r="N16">
            <v>127.25499752244419</v>
          </cell>
          <cell r="O16">
            <v>124.39076310349526</v>
          </cell>
          <cell r="P16">
            <v>132.86483070006773</v>
          </cell>
        </row>
        <row r="17">
          <cell r="A17">
            <v>1016</v>
          </cell>
          <cell r="B17" t="str">
            <v>BALANGERO</v>
          </cell>
          <cell r="C17">
            <v>19.499270865367844</v>
          </cell>
          <cell r="D17">
            <v>24.856213410798571</v>
          </cell>
          <cell r="E17">
            <v>52.398040684373079</v>
          </cell>
          <cell r="F17">
            <v>90.821793651043933</v>
          </cell>
          <cell r="G17">
            <v>108.77962632243946</v>
          </cell>
          <cell r="H17">
            <v>144.63593509054414</v>
          </cell>
          <cell r="I17">
            <v>177.39801092585503</v>
          </cell>
          <cell r="J17">
            <v>173.61714514107302</v>
          </cell>
          <cell r="K17">
            <v>210.62444076276455</v>
          </cell>
          <cell r="L17">
            <v>260.35860128361441</v>
          </cell>
          <cell r="M17">
            <v>296.15911159850549</v>
          </cell>
          <cell r="N17">
            <v>297.13344572679995</v>
          </cell>
          <cell r="O17">
            <v>295.88621589362975</v>
          </cell>
          <cell r="P17">
            <v>312.97185932719714</v>
          </cell>
        </row>
        <row r="18">
          <cell r="A18">
            <v>1017</v>
          </cell>
          <cell r="B18" t="str">
            <v>BALDISSERO CANAVESE</v>
          </cell>
          <cell r="C18">
            <v>5.4631280066788186</v>
          </cell>
          <cell r="D18">
            <v>6.9639873491729993</v>
          </cell>
          <cell r="E18">
            <v>14.680405515383082</v>
          </cell>
          <cell r="F18">
            <v>25.565008328997006</v>
          </cell>
          <cell r="G18">
            <v>39.302355811871784</v>
          </cell>
          <cell r="H18">
            <v>49.102302287307893</v>
          </cell>
          <cell r="I18">
            <v>62.272517766635296</v>
          </cell>
          <cell r="J18">
            <v>58.624681157309269</v>
          </cell>
          <cell r="K18">
            <v>72.237144454737262</v>
          </cell>
          <cell r="L18">
            <v>89.395754611581225</v>
          </cell>
          <cell r="M18">
            <v>99.132140249151092</v>
          </cell>
          <cell r="N18">
            <v>96.868080027683334</v>
          </cell>
          <cell r="O18">
            <v>93.593301600303661</v>
          </cell>
          <cell r="P18">
            <v>105.85285178359152</v>
          </cell>
        </row>
        <row r="19">
          <cell r="A19">
            <v>1018</v>
          </cell>
          <cell r="B19" t="str">
            <v>BALDISSERO TORINESE</v>
          </cell>
          <cell r="C19">
            <v>21.5883800383641</v>
          </cell>
          <cell r="D19">
            <v>27.519253675277312</v>
          </cell>
          <cell r="E19">
            <v>58.011852000527121</v>
          </cell>
          <cell r="F19">
            <v>103.15446575676614</v>
          </cell>
          <cell r="G19">
            <v>124.70692384600025</v>
          </cell>
          <cell r="H19">
            <v>167.4207471756539</v>
          </cell>
          <cell r="I19">
            <v>211.27746020572664</v>
          </cell>
          <cell r="J19">
            <v>207.40808086078169</v>
          </cell>
          <cell r="K19">
            <v>251.23522704985103</v>
          </cell>
          <cell r="L19">
            <v>306.4415541935814</v>
          </cell>
          <cell r="M19">
            <v>348.70147838985719</v>
          </cell>
          <cell r="N19">
            <v>351.14973407234987</v>
          </cell>
          <cell r="O19">
            <v>352.52865809634989</v>
          </cell>
          <cell r="P19">
            <v>371.69465889159864</v>
          </cell>
        </row>
        <row r="20">
          <cell r="A20">
            <v>1019</v>
          </cell>
          <cell r="B20" t="str">
            <v>BALME</v>
          </cell>
          <cell r="C20">
            <v>0.25675008341347499</v>
          </cell>
          <cell r="D20">
            <v>0.32728582061497913</v>
          </cell>
          <cell r="E20">
            <v>0.68993355748031227</v>
          </cell>
          <cell r="F20">
            <v>1.1838336539193957</v>
          </cell>
          <cell r="G20">
            <v>1.3677012295056796</v>
          </cell>
          <cell r="H20">
            <v>1.781602301622065</v>
          </cell>
          <cell r="I20">
            <v>2.3884822042585099</v>
          </cell>
          <cell r="J20">
            <v>2.3539635536000874</v>
          </cell>
          <cell r="K20">
            <v>2.5424585400575022</v>
          </cell>
          <cell r="L20">
            <v>3.1926666416048004</v>
          </cell>
          <cell r="M20">
            <v>3.7481209354959835</v>
          </cell>
          <cell r="N20">
            <v>4.0550622709445356</v>
          </cell>
          <cell r="O20">
            <v>4.2497341938843025</v>
          </cell>
          <cell r="P20">
            <v>4.652266229985849</v>
          </cell>
        </row>
        <row r="21">
          <cell r="A21">
            <v>1020</v>
          </cell>
          <cell r="B21" t="str">
            <v>BANCHETTE</v>
          </cell>
          <cell r="C21">
            <v>20.540969164932079</v>
          </cell>
          <cell r="D21">
            <v>26.18409256189144</v>
          </cell>
          <cell r="E21">
            <v>55.197270986791843</v>
          </cell>
          <cell r="F21">
            <v>97.177652484780623</v>
          </cell>
          <cell r="G21">
            <v>116.02314575714091</v>
          </cell>
          <cell r="H21">
            <v>155.22453062884395</v>
          </cell>
          <cell r="I21">
            <v>190.52671634717368</v>
          </cell>
          <cell r="J21">
            <v>182.83171448855762</v>
          </cell>
          <cell r="K21">
            <v>218.12234386692137</v>
          </cell>
          <cell r="L21">
            <v>264.3423766601021</v>
          </cell>
          <cell r="M21">
            <v>296.91604342577699</v>
          </cell>
          <cell r="N21">
            <v>295.47506376614569</v>
          </cell>
          <cell r="O21">
            <v>296.98288627311837</v>
          </cell>
          <cell r="P21">
            <v>316.33683713431958</v>
          </cell>
        </row>
        <row r="22">
          <cell r="A22">
            <v>1021</v>
          </cell>
          <cell r="B22" t="str">
            <v>BARBANIA</v>
          </cell>
          <cell r="C22">
            <v>11.11983079959813</v>
          </cell>
          <cell r="D22">
            <v>14.1747293709163</v>
          </cell>
          <cell r="E22">
            <v>29.880981225586773</v>
          </cell>
          <cell r="F22">
            <v>52.171300458895331</v>
          </cell>
          <cell r="G22">
            <v>62.956017461199039</v>
          </cell>
          <cell r="H22">
            <v>83.288604297521275</v>
          </cell>
          <cell r="I22">
            <v>102.55749088280531</v>
          </cell>
          <cell r="J22">
            <v>103.2743105294375</v>
          </cell>
          <cell r="K22">
            <v>127.22934302603963</v>
          </cell>
          <cell r="L22">
            <v>158.03781626349337</v>
          </cell>
          <cell r="M22">
            <v>180.41292920503551</v>
          </cell>
          <cell r="N22">
            <v>177.44387367560759</v>
          </cell>
          <cell r="O22">
            <v>178.7325440780391</v>
          </cell>
          <cell r="P22">
            <v>190.22517612226474</v>
          </cell>
        </row>
        <row r="23">
          <cell r="A23">
            <v>1022</v>
          </cell>
          <cell r="B23" t="str">
            <v>BARDONECCHIA</v>
          </cell>
          <cell r="C23">
            <v>26.458386084956889</v>
          </cell>
          <cell r="D23">
            <v>33.727173470934055</v>
          </cell>
          <cell r="E23">
            <v>71.098432351371329</v>
          </cell>
          <cell r="F23">
            <v>123.78972940397348</v>
          </cell>
          <cell r="G23">
            <v>149.39545889932378</v>
          </cell>
          <cell r="H23">
            <v>201.40285171749389</v>
          </cell>
          <cell r="I23">
            <v>251.75709658641946</v>
          </cell>
          <cell r="J23">
            <v>249.55913842815886</v>
          </cell>
          <cell r="K23">
            <v>297.10915351486068</v>
          </cell>
          <cell r="L23">
            <v>364.12815079535306</v>
          </cell>
          <cell r="M23">
            <v>414.86563374066208</v>
          </cell>
          <cell r="N23">
            <v>410.72456999655469</v>
          </cell>
          <cell r="O23">
            <v>407.48710290252518</v>
          </cell>
          <cell r="P23">
            <v>429.8742039351809</v>
          </cell>
        </row>
        <row r="24">
          <cell r="A24">
            <v>1023</v>
          </cell>
          <cell r="B24" t="str">
            <v>BARONE CANAVESE</v>
          </cell>
          <cell r="C24">
            <v>4.4016925356029839</v>
          </cell>
          <cell r="D24">
            <v>5.6109487267027038</v>
          </cell>
          <cell r="E24">
            <v>11.828137890543402</v>
          </cell>
          <cell r="F24">
            <v>21.120478720862451</v>
          </cell>
          <cell r="G24">
            <v>25.519013053920407</v>
          </cell>
          <cell r="H24">
            <v>33.835211434999145</v>
          </cell>
          <cell r="I24">
            <v>42.386511071513766</v>
          </cell>
          <cell r="J24">
            <v>41.294771089764602</v>
          </cell>
          <cell r="K24">
            <v>50.545391203636107</v>
          </cell>
          <cell r="L24">
            <v>59.881388877340051</v>
          </cell>
          <cell r="M24">
            <v>67.538655888828117</v>
          </cell>
          <cell r="N24">
            <v>66.808374807961997</v>
          </cell>
          <cell r="O24">
            <v>66.184584885179163</v>
          </cell>
          <cell r="P24">
            <v>70.336487926258513</v>
          </cell>
        </row>
        <row r="25">
          <cell r="A25">
            <v>1024</v>
          </cell>
          <cell r="B25" t="str">
            <v>BEINASCO</v>
          </cell>
          <cell r="C25">
            <v>116.51769737630107</v>
          </cell>
          <cell r="D25">
            <v>148.52805379836178</v>
          </cell>
          <cell r="E25">
            <v>313.10396628298338</v>
          </cell>
          <cell r="F25">
            <v>553.7660498210123</v>
          </cell>
          <cell r="G25">
            <v>660.94023287856646</v>
          </cell>
          <cell r="H25">
            <v>868.45991093450641</v>
          </cell>
          <cell r="I25">
            <v>1067.3555415586418</v>
          </cell>
          <cell r="J25">
            <v>1029.5610594039931</v>
          </cell>
          <cell r="K25">
            <v>1226.8393154300668</v>
          </cell>
          <cell r="L25">
            <v>1470.5780693855979</v>
          </cell>
          <cell r="M25">
            <v>1647.0439720747715</v>
          </cell>
          <cell r="N25">
            <v>1612.9654871555683</v>
          </cell>
          <cell r="O25">
            <v>1588.9574682594705</v>
          </cell>
          <cell r="P25">
            <v>1660.427797193131</v>
          </cell>
        </row>
        <row r="26">
          <cell r="A26">
            <v>1025</v>
          </cell>
          <cell r="B26" t="str">
            <v>BIBIANA</v>
          </cell>
          <cell r="C26">
            <v>27.26402672961979</v>
          </cell>
          <cell r="D26">
            <v>34.754143963031822</v>
          </cell>
          <cell r="E26">
            <v>73.263333365747542</v>
          </cell>
          <cell r="F26">
            <v>130.85220228701198</v>
          </cell>
          <cell r="G26">
            <v>158.44292162342009</v>
          </cell>
          <cell r="H26">
            <v>211.6047200014529</v>
          </cell>
          <cell r="I26">
            <v>269.1977649865629</v>
          </cell>
          <cell r="J26">
            <v>272.80662959803016</v>
          </cell>
          <cell r="K26">
            <v>326.39380901709347</v>
          </cell>
          <cell r="L26">
            <v>409.14119725444527</v>
          </cell>
          <cell r="M26">
            <v>464.27944842207734</v>
          </cell>
          <cell r="N26">
            <v>453.55446158079974</v>
          </cell>
          <cell r="O26">
            <v>457.83999846193478</v>
          </cell>
          <cell r="P26">
            <v>488.41721267167537</v>
          </cell>
        </row>
        <row r="27">
          <cell r="A27">
            <v>1026</v>
          </cell>
          <cell r="B27" t="str">
            <v>BOBBIO PELLICE</v>
          </cell>
          <cell r="C27">
            <v>1.5194852235816032</v>
          </cell>
          <cell r="D27">
            <v>1.9369262190710548</v>
          </cell>
          <cell r="E27">
            <v>4.083129523880821</v>
          </cell>
          <cell r="F27">
            <v>7.1678953640640835</v>
          </cell>
          <cell r="G27">
            <v>8.3404395215207767</v>
          </cell>
          <cell r="H27">
            <v>10.810385940346885</v>
          </cell>
          <cell r="I27">
            <v>13.054631649687662</v>
          </cell>
          <cell r="J27">
            <v>12.903138375368297</v>
          </cell>
          <cell r="K27">
            <v>15.614497850910624</v>
          </cell>
          <cell r="L27">
            <v>19.185747679668612</v>
          </cell>
          <cell r="M27">
            <v>21.362778991118351</v>
          </cell>
          <cell r="N27">
            <v>20.966152047545304</v>
          </cell>
          <cell r="O27">
            <v>20.459349909425157</v>
          </cell>
          <cell r="P27">
            <v>22.313552011781624</v>
          </cell>
        </row>
        <row r="28">
          <cell r="A28">
            <v>1027</v>
          </cell>
          <cell r="B28" t="str">
            <v>BOLLENGO</v>
          </cell>
          <cell r="C28">
            <v>18.590082654231125</v>
          </cell>
          <cell r="D28">
            <v>23.697248218580338</v>
          </cell>
          <cell r="E28">
            <v>49.954888773421075</v>
          </cell>
          <cell r="F28">
            <v>89.603080692190687</v>
          </cell>
          <cell r="G28">
            <v>112.29666938811873</v>
          </cell>
          <cell r="H28">
            <v>145.47369326347382</v>
          </cell>
          <cell r="I28">
            <v>180.16247472161092</v>
          </cell>
          <cell r="J28">
            <v>192.23419542544053</v>
          </cell>
          <cell r="K28">
            <v>236.00149497548708</v>
          </cell>
          <cell r="L28">
            <v>291.94574003639758</v>
          </cell>
          <cell r="M28">
            <v>334.01533219210631</v>
          </cell>
          <cell r="N28">
            <v>340.1850448044662</v>
          </cell>
          <cell r="O28">
            <v>331.82017608741296</v>
          </cell>
          <cell r="P28">
            <v>340.6907363439048</v>
          </cell>
        </row>
        <row r="29">
          <cell r="A29">
            <v>1028</v>
          </cell>
          <cell r="B29" t="str">
            <v>BORGARO TORINESE</v>
          </cell>
          <cell r="C29">
            <v>76.04750326984535</v>
          </cell>
          <cell r="D29">
            <v>96.939674497824853</v>
          </cell>
          <cell r="E29">
            <v>204.3532908379434</v>
          </cell>
          <cell r="F29">
            <v>376.28794500484952</v>
          </cell>
          <cell r="G29">
            <v>453.36505286495628</v>
          </cell>
          <cell r="H29">
            <v>655.46830003795537</v>
          </cell>
          <cell r="I29">
            <v>836.57468575891573</v>
          </cell>
          <cell r="J29">
            <v>796.31147947401905</v>
          </cell>
          <cell r="K29">
            <v>919.48446087451634</v>
          </cell>
          <cell r="L29">
            <v>1073.4406650067181</v>
          </cell>
          <cell r="M29">
            <v>1196.5977546069819</v>
          </cell>
          <cell r="N29">
            <v>1132.9327848899352</v>
          </cell>
          <cell r="O29">
            <v>1195.9964220384973</v>
          </cell>
          <cell r="P29">
            <v>1295.9897327873023</v>
          </cell>
        </row>
        <row r="30">
          <cell r="A30">
            <v>1029</v>
          </cell>
          <cell r="B30" t="str">
            <v>BORGIALLO</v>
          </cell>
          <cell r="C30">
            <v>4.8788987966094668</v>
          </cell>
          <cell r="D30">
            <v>6.219255608864815</v>
          </cell>
          <cell r="E30">
            <v>13.110476766273644</v>
          </cell>
          <cell r="F30">
            <v>22.808159570494869</v>
          </cell>
          <cell r="G30">
            <v>25.346275018637986</v>
          </cell>
          <cell r="H30">
            <v>33.199273874529432</v>
          </cell>
          <cell r="I30">
            <v>40.656874910494523</v>
          </cell>
          <cell r="J30">
            <v>42.511120594181492</v>
          </cell>
          <cell r="K30">
            <v>54.076200542796862</v>
          </cell>
          <cell r="L30">
            <v>66.02762197531689</v>
          </cell>
          <cell r="M30">
            <v>76.552076708579676</v>
          </cell>
          <cell r="N30">
            <v>75.883229493535893</v>
          </cell>
          <cell r="O30">
            <v>74.485550492755749</v>
          </cell>
          <cell r="P30">
            <v>78.339742315956187</v>
          </cell>
        </row>
        <row r="31">
          <cell r="A31">
            <v>1030</v>
          </cell>
          <cell r="B31" t="str">
            <v>BORGOFRANCO D'IVREA</v>
          </cell>
          <cell r="C31">
            <v>30.401805117085146</v>
          </cell>
          <cell r="D31">
            <v>38.753949380020629</v>
          </cell>
          <cell r="E31">
            <v>81.695107083859583</v>
          </cell>
          <cell r="F31">
            <v>142.545274848193</v>
          </cell>
          <cell r="G31">
            <v>170.89600654283018</v>
          </cell>
          <cell r="H31">
            <v>226.61478742980722</v>
          </cell>
          <cell r="I31">
            <v>283.3212402709953</v>
          </cell>
          <cell r="J31">
            <v>284.06698960761742</v>
          </cell>
          <cell r="K31">
            <v>346.9123866877764</v>
          </cell>
          <cell r="L31">
            <v>423.89963354806082</v>
          </cell>
          <cell r="M31">
            <v>480.03611904959877</v>
          </cell>
          <cell r="N31">
            <v>475.78969916670883</v>
          </cell>
          <cell r="O31">
            <v>463.21746733256697</v>
          </cell>
          <cell r="P31">
            <v>497.24805938654816</v>
          </cell>
        </row>
        <row r="32">
          <cell r="A32">
            <v>1031</v>
          </cell>
          <cell r="B32" t="str">
            <v>BORGOMASINO</v>
          </cell>
          <cell r="C32">
            <v>5.0495997046929855</v>
          </cell>
          <cell r="D32">
            <v>6.436852370817431</v>
          </cell>
          <cell r="E32">
            <v>13.569180744918585</v>
          </cell>
          <cell r="F32">
            <v>24.815117908652088</v>
          </cell>
          <cell r="G32">
            <v>28.794249004895605</v>
          </cell>
          <cell r="H32">
            <v>38.121994811573067</v>
          </cell>
          <cell r="I32">
            <v>48.35907807483423</v>
          </cell>
          <cell r="J32">
            <v>48.897471838433589</v>
          </cell>
          <cell r="K32">
            <v>61.715354855004577</v>
          </cell>
          <cell r="L32">
            <v>76.39368402532385</v>
          </cell>
          <cell r="M32">
            <v>84.471748278049503</v>
          </cell>
          <cell r="N32">
            <v>82.990402996199407</v>
          </cell>
          <cell r="O32">
            <v>79.455500734363525</v>
          </cell>
          <cell r="P32">
            <v>81.955076471635337</v>
          </cell>
        </row>
        <row r="33">
          <cell r="A33">
            <v>1032</v>
          </cell>
          <cell r="B33" t="str">
            <v>BORGONE SUSA</v>
          </cell>
          <cell r="C33">
            <v>23.491046403649783</v>
          </cell>
          <cell r="D33">
            <v>29.944630580476645</v>
          </cell>
          <cell r="E33">
            <v>63.12465802826916</v>
          </cell>
          <cell r="F33">
            <v>109.26536696239083</v>
          </cell>
          <cell r="G33">
            <v>131.90502439744068</v>
          </cell>
          <cell r="H33">
            <v>178.40850636204132</v>
          </cell>
          <cell r="I33">
            <v>226.12733163912316</v>
          </cell>
          <cell r="J33">
            <v>218.16084225319281</v>
          </cell>
          <cell r="K33">
            <v>262.04124281382957</v>
          </cell>
          <cell r="L33">
            <v>324.47025508675347</v>
          </cell>
          <cell r="M33">
            <v>362.26022645684668</v>
          </cell>
          <cell r="N33">
            <v>361.22202465107836</v>
          </cell>
          <cell r="O33">
            <v>364.9171482755176</v>
          </cell>
          <cell r="P33">
            <v>384.80565880290453</v>
          </cell>
        </row>
        <row r="34">
          <cell r="A34">
            <v>1033</v>
          </cell>
          <cell r="B34" t="str">
            <v>BOSCONERO</v>
          </cell>
          <cell r="C34">
            <v>20.536444073013705</v>
          </cell>
          <cell r="D34">
            <v>26.178324312852634</v>
          </cell>
          <cell r="E34">
            <v>55.185111252611186</v>
          </cell>
          <cell r="F34">
            <v>97.619799389331547</v>
          </cell>
          <cell r="G34">
            <v>116.40960751409813</v>
          </cell>
          <cell r="H34">
            <v>154.96518186523147</v>
          </cell>
          <cell r="I34">
            <v>191.32143175209367</v>
          </cell>
          <cell r="J34">
            <v>190.2204067805441</v>
          </cell>
          <cell r="K34">
            <v>230.63610822154027</v>
          </cell>
          <cell r="L34">
            <v>282.9941218072687</v>
          </cell>
          <cell r="M34">
            <v>323.10068966730546</v>
          </cell>
          <cell r="N34">
            <v>319.13537598522703</v>
          </cell>
          <cell r="O34">
            <v>318.03161669852079</v>
          </cell>
          <cell r="P34">
            <v>333.15678155746309</v>
          </cell>
        </row>
        <row r="35">
          <cell r="A35">
            <v>1034</v>
          </cell>
          <cell r="B35" t="str">
            <v>BRANDIZZO</v>
          </cell>
          <cell r="C35">
            <v>51.947346800378071</v>
          </cell>
          <cell r="D35">
            <v>66.218595921361057</v>
          </cell>
          <cell r="E35">
            <v>139.59184473537493</v>
          </cell>
          <cell r="F35">
            <v>245.03845740718319</v>
          </cell>
          <cell r="G35">
            <v>299.06220903525838</v>
          </cell>
          <cell r="H35">
            <v>401.75092670458719</v>
          </cell>
          <cell r="I35">
            <v>508.73983890694069</v>
          </cell>
          <cell r="J35">
            <v>506.60437573768758</v>
          </cell>
          <cell r="K35">
            <v>619.71369772600497</v>
          </cell>
          <cell r="L35">
            <v>755.71603835272856</v>
          </cell>
          <cell r="M35">
            <v>870.28211278350591</v>
          </cell>
          <cell r="N35">
            <v>870.08043690477825</v>
          </cell>
          <cell r="O35">
            <v>865.23919269753253</v>
          </cell>
          <cell r="P35">
            <v>911.18037303514188</v>
          </cell>
        </row>
        <row r="36">
          <cell r="A36">
            <v>1035</v>
          </cell>
          <cell r="B36" t="str">
            <v>BRICHERASIO</v>
          </cell>
          <cell r="C36">
            <v>37.126293538746651</v>
          </cell>
          <cell r="D36">
            <v>47.325824730710018</v>
          </cell>
          <cell r="E36">
            <v>99.765014432324335</v>
          </cell>
          <cell r="F36">
            <v>176.70971482397937</v>
          </cell>
          <cell r="G36">
            <v>215.56075189984801</v>
          </cell>
          <cell r="H36">
            <v>289.86012180689841</v>
          </cell>
          <cell r="I36">
            <v>360.33660673843951</v>
          </cell>
          <cell r="J36">
            <v>357.9209213858166</v>
          </cell>
          <cell r="K36">
            <v>441.82626598900447</v>
          </cell>
          <cell r="L36">
            <v>545.49994211995102</v>
          </cell>
          <cell r="M36">
            <v>619.03406968599063</v>
          </cell>
          <cell r="N36">
            <v>615.26834443249209</v>
          </cell>
          <cell r="O36">
            <v>614.72838563645553</v>
          </cell>
          <cell r="P36">
            <v>648.39777640511602</v>
          </cell>
        </row>
        <row r="37">
          <cell r="A37">
            <v>1036</v>
          </cell>
          <cell r="B37" t="str">
            <v>BROSSO</v>
          </cell>
          <cell r="C37">
            <v>3.0593495201932948</v>
          </cell>
          <cell r="D37">
            <v>3.8998301576090348</v>
          </cell>
          <cell r="E37">
            <v>8.2210212747758273</v>
          </cell>
          <cell r="F37">
            <v>14.134930881612892</v>
          </cell>
          <cell r="G37">
            <v>15.961050200983195</v>
          </cell>
          <cell r="H37">
            <v>21.232005429270149</v>
          </cell>
          <cell r="I37">
            <v>27.471012297415562</v>
          </cell>
          <cell r="J37">
            <v>27.599592334111072</v>
          </cell>
          <cell r="K37">
            <v>33.663829162914055</v>
          </cell>
          <cell r="L37">
            <v>41.742877093806342</v>
          </cell>
          <cell r="M37">
            <v>47.060150114840283</v>
          </cell>
          <cell r="N37">
            <v>45.80666336722313</v>
          </cell>
          <cell r="O37">
            <v>45.874198323096721</v>
          </cell>
          <cell r="P37">
            <v>48.019753232833395</v>
          </cell>
        </row>
        <row r="38">
          <cell r="A38">
            <v>1037</v>
          </cell>
          <cell r="B38" t="str">
            <v>BROZOLO</v>
          </cell>
          <cell r="C38">
            <v>3.374906475202788</v>
          </cell>
          <cell r="D38">
            <v>4.302078583774982</v>
          </cell>
          <cell r="E38">
            <v>9.0689794513141582</v>
          </cell>
          <cell r="F38">
            <v>16.652348731009152</v>
          </cell>
          <cell r="G38">
            <v>19.953335032147717</v>
          </cell>
          <cell r="H38">
            <v>26.11252467906186</v>
          </cell>
          <cell r="I38">
            <v>33.101398541173282</v>
          </cell>
          <cell r="J38">
            <v>33.423811271200307</v>
          </cell>
          <cell r="K38">
            <v>39.297593038835778</v>
          </cell>
          <cell r="L38">
            <v>47.018153970134911</v>
          </cell>
          <cell r="M38">
            <v>54.735631619378786</v>
          </cell>
          <cell r="N38">
            <v>53.714244748518205</v>
          </cell>
          <cell r="O38">
            <v>53.942853756902196</v>
          </cell>
          <cell r="P38">
            <v>57.675551716508458</v>
          </cell>
        </row>
        <row r="39">
          <cell r="A39">
            <v>1038</v>
          </cell>
          <cell r="B39" t="str">
            <v>BRUINO</v>
          </cell>
          <cell r="C39">
            <v>51.651760830540574</v>
          </cell>
          <cell r="D39">
            <v>65.841805014755025</v>
          </cell>
          <cell r="E39">
            <v>138.79755218052955</v>
          </cell>
          <cell r="F39">
            <v>246.0475320074859</v>
          </cell>
          <cell r="G39">
            <v>304.69728671980488</v>
          </cell>
          <cell r="H39">
            <v>407.33810915829901</v>
          </cell>
          <cell r="I39">
            <v>516.07619767466383</v>
          </cell>
          <cell r="J39">
            <v>508.56486538858832</v>
          </cell>
          <cell r="K39">
            <v>609.37258453438324</v>
          </cell>
          <cell r="L39">
            <v>744.33369851904831</v>
          </cell>
          <cell r="M39">
            <v>826.81096786405681</v>
          </cell>
          <cell r="N39">
            <v>822.32341917773238</v>
          </cell>
          <cell r="O39">
            <v>801.48681891503861</v>
          </cell>
          <cell r="P39">
            <v>846.75691841151399</v>
          </cell>
        </row>
        <row r="40">
          <cell r="A40">
            <v>1039</v>
          </cell>
          <cell r="B40" t="str">
            <v>BRUSASCO</v>
          </cell>
          <cell r="C40">
            <v>8.813517148467902</v>
          </cell>
          <cell r="D40">
            <v>11.234813068376667</v>
          </cell>
          <cell r="E40">
            <v>23.683502491267593</v>
          </cell>
          <cell r="F40">
            <v>41.227127532347737</v>
          </cell>
          <cell r="G40">
            <v>49.82777790694994</v>
          </cell>
          <cell r="H40">
            <v>65.551553298192118</v>
          </cell>
          <cell r="I40">
            <v>81.206954224272252</v>
          </cell>
          <cell r="J40">
            <v>79.723105400578163</v>
          </cell>
          <cell r="K40">
            <v>96.588404891963236</v>
          </cell>
          <cell r="L40">
            <v>116.54574821471185</v>
          </cell>
          <cell r="M40">
            <v>134.2645878146954</v>
          </cell>
          <cell r="N40">
            <v>133.50870429110705</v>
          </cell>
          <cell r="O40">
            <v>131.54285347760822</v>
          </cell>
          <cell r="P40">
            <v>138.13840563667912</v>
          </cell>
        </row>
        <row r="41">
          <cell r="A41">
            <v>1040</v>
          </cell>
          <cell r="B41" t="str">
            <v>BRUZOLO</v>
          </cell>
          <cell r="C41">
            <v>9.1317241122364035</v>
          </cell>
          <cell r="D41">
            <v>11.640439527685965</v>
          </cell>
          <cell r="E41">
            <v>24.538581716983977</v>
          </cell>
          <cell r="F41">
            <v>43.176462435651288</v>
          </cell>
          <cell r="G41">
            <v>54.965684066061982</v>
          </cell>
          <cell r="H41">
            <v>73.583483376654883</v>
          </cell>
          <cell r="I41">
            <v>91.652111554090837</v>
          </cell>
          <cell r="J41">
            <v>95.554132088092132</v>
          </cell>
          <cell r="K41">
            <v>114.12244445436129</v>
          </cell>
          <cell r="L41">
            <v>138.29591890806847</v>
          </cell>
          <cell r="M41">
            <v>155.00189717145091</v>
          </cell>
          <cell r="N41">
            <v>153.18523839502629</v>
          </cell>
          <cell r="O41">
            <v>154.12115725611693</v>
          </cell>
          <cell r="P41">
            <v>165.40249569564887</v>
          </cell>
        </row>
        <row r="42">
          <cell r="A42">
            <v>1041</v>
          </cell>
          <cell r="B42" t="str">
            <v>BURIASCO</v>
          </cell>
          <cell r="C42">
            <v>9.6886224692113849</v>
          </cell>
          <cell r="D42">
            <v>12.35033193877495</v>
          </cell>
          <cell r="E42">
            <v>26.035067558291104</v>
          </cell>
          <cell r="F42">
            <v>45.314242210655898</v>
          </cell>
          <cell r="G42">
            <v>53.330381881245252</v>
          </cell>
          <cell r="H42">
            <v>72.003351498457477</v>
          </cell>
          <cell r="I42">
            <v>90.565172650541612</v>
          </cell>
          <cell r="J42">
            <v>91.139307119200225</v>
          </cell>
          <cell r="K42">
            <v>109.90249764370678</v>
          </cell>
          <cell r="L42">
            <v>135.04963782950634</v>
          </cell>
          <cell r="M42">
            <v>151.68020541752438</v>
          </cell>
          <cell r="N42">
            <v>153.40980332395134</v>
          </cell>
          <cell r="O42">
            <v>153.74201485232331</v>
          </cell>
          <cell r="P42">
            <v>161.34938030066527</v>
          </cell>
        </row>
        <row r="43">
          <cell r="A43">
            <v>1042</v>
          </cell>
          <cell r="B43" t="str">
            <v>BUROLO</v>
          </cell>
          <cell r="C43">
            <v>22.761729759194171</v>
          </cell>
          <cell r="D43">
            <v>29.014952220511255</v>
          </cell>
          <cell r="E43">
            <v>61.164853301629471</v>
          </cell>
          <cell r="F43">
            <v>106.75900416314273</v>
          </cell>
          <cell r="G43">
            <v>129.28246407432894</v>
          </cell>
          <cell r="H43">
            <v>171.210220266253</v>
          </cell>
          <cell r="I43">
            <v>212.1666131782782</v>
          </cell>
          <cell r="J43">
            <v>192.54080865246223</v>
          </cell>
          <cell r="K43">
            <v>237.7704147844405</v>
          </cell>
          <cell r="L43">
            <v>287.94269688942012</v>
          </cell>
          <cell r="M43">
            <v>313.6682618415133</v>
          </cell>
          <cell r="N43">
            <v>312.983520216893</v>
          </cell>
          <cell r="O43">
            <v>313.25579050271153</v>
          </cell>
          <cell r="P43">
            <v>319.82642253690659</v>
          </cell>
        </row>
        <row r="44">
          <cell r="A44">
            <v>1043</v>
          </cell>
          <cell r="B44" t="str">
            <v>BUSANO</v>
          </cell>
          <cell r="C44">
            <v>14.144450916568355</v>
          </cell>
          <cell r="D44">
            <v>18.030289080460761</v>
          </cell>
          <cell r="E44">
            <v>38.00867836041958</v>
          </cell>
          <cell r="F44">
            <v>68.652473692836338</v>
          </cell>
          <cell r="G44">
            <v>82.526643528064554</v>
          </cell>
          <cell r="H44">
            <v>113.69084077486053</v>
          </cell>
          <cell r="I44">
            <v>143.12078684317265</v>
          </cell>
          <cell r="J44">
            <v>142.16842607370029</v>
          </cell>
          <cell r="K44">
            <v>176.96039407594469</v>
          </cell>
          <cell r="L44">
            <v>211.59451623604366</v>
          </cell>
          <cell r="M44">
            <v>239.81713426911514</v>
          </cell>
          <cell r="N44">
            <v>238.58830262752306</v>
          </cell>
          <cell r="O44">
            <v>234.56275238782663</v>
          </cell>
          <cell r="P44">
            <v>246.18576134257583</v>
          </cell>
        </row>
        <row r="45">
          <cell r="A45">
            <v>1044</v>
          </cell>
          <cell r="B45" t="str">
            <v>BUSSOLENO</v>
          </cell>
          <cell r="C45">
            <v>30.573724789789594</v>
          </cell>
          <cell r="D45">
            <v>38.973099732039479</v>
          </cell>
          <cell r="E45">
            <v>82.157086101793581</v>
          </cell>
          <cell r="F45">
            <v>144.36074507665981</v>
          </cell>
          <cell r="G45">
            <v>173.2216321645559</v>
          </cell>
          <cell r="H45">
            <v>234.82626575863881</v>
          </cell>
          <cell r="I45">
            <v>298.51480286972742</v>
          </cell>
          <cell r="J45">
            <v>301.01611758773754</v>
          </cell>
          <cell r="K45">
            <v>359.26332460685273</v>
          </cell>
          <cell r="L45">
            <v>440.79818769453317</v>
          </cell>
          <cell r="M45">
            <v>501.00815621552692</v>
          </cell>
          <cell r="N45">
            <v>496.47479695181136</v>
          </cell>
          <cell r="O45">
            <v>488.97774446496157</v>
          </cell>
          <cell r="P45">
            <v>515.62989547274367</v>
          </cell>
        </row>
        <row r="46">
          <cell r="A46">
            <v>1045</v>
          </cell>
          <cell r="B46" t="str">
            <v>BUTTIGLIERA ALTA</v>
          </cell>
          <cell r="C46">
            <v>49.878021020429671</v>
          </cell>
          <cell r="D46">
            <v>63.580774048020238</v>
          </cell>
          <cell r="E46">
            <v>134.03119494720588</v>
          </cell>
          <cell r="F46">
            <v>235.82347977625111</v>
          </cell>
          <cell r="G46">
            <v>279.78963594884698</v>
          </cell>
          <cell r="H46">
            <v>366.92488951536495</v>
          </cell>
          <cell r="I46">
            <v>451.33376215642551</v>
          </cell>
          <cell r="J46">
            <v>431.96384593032565</v>
          </cell>
          <cell r="K46">
            <v>517.15217051354614</v>
          </cell>
          <cell r="L46">
            <v>628.49742964644679</v>
          </cell>
          <cell r="M46">
            <v>699.02407584765115</v>
          </cell>
          <cell r="N46">
            <v>687.93039380010953</v>
          </cell>
          <cell r="O46">
            <v>685.52939871467038</v>
          </cell>
          <cell r="P46">
            <v>717.63088150649241</v>
          </cell>
        </row>
        <row r="47">
          <cell r="A47">
            <v>1046</v>
          </cell>
          <cell r="B47" t="str">
            <v>CAFASSE</v>
          </cell>
          <cell r="C47">
            <v>26.55741807381256</v>
          </cell>
          <cell r="D47">
            <v>33.853412050134693</v>
          </cell>
          <cell r="E47">
            <v>71.364549080398874</v>
          </cell>
          <cell r="F47">
            <v>125.2473640435629</v>
          </cell>
          <cell r="G47">
            <v>152.03909578395337</v>
          </cell>
          <cell r="H47">
            <v>203.37879859269432</v>
          </cell>
          <cell r="I47">
            <v>256.6845312831806</v>
          </cell>
          <cell r="J47">
            <v>252.3308814609986</v>
          </cell>
          <cell r="K47">
            <v>294.46010195244259</v>
          </cell>
          <cell r="L47">
            <v>361.84411864289518</v>
          </cell>
          <cell r="M47">
            <v>410.22881222830142</v>
          </cell>
          <cell r="N47">
            <v>410.38022772115488</v>
          </cell>
          <cell r="O47">
            <v>399.85498388378079</v>
          </cell>
          <cell r="P47">
            <v>421.00862062895618</v>
          </cell>
        </row>
        <row r="48">
          <cell r="A48">
            <v>1047</v>
          </cell>
          <cell r="B48" t="str">
            <v>CALUSO</v>
          </cell>
          <cell r="C48">
            <v>47.326428360224533</v>
          </cell>
          <cell r="D48">
            <v>60.328194393253249</v>
          </cell>
          <cell r="E48">
            <v>127.1746074910649</v>
          </cell>
          <cell r="F48">
            <v>224.1961142270697</v>
          </cell>
          <cell r="G48">
            <v>271.14577089587561</v>
          </cell>
          <cell r="H48">
            <v>362.85865948840581</v>
          </cell>
          <cell r="I48">
            <v>449.5361082331948</v>
          </cell>
          <cell r="J48">
            <v>442.88715384695377</v>
          </cell>
          <cell r="K48">
            <v>535.08233220681473</v>
          </cell>
          <cell r="L48">
            <v>661.33436982963224</v>
          </cell>
          <cell r="M48">
            <v>752.8792651985583</v>
          </cell>
          <cell r="N48">
            <v>757.21214637819958</v>
          </cell>
          <cell r="O48">
            <v>747.85278524990019</v>
          </cell>
          <cell r="P48">
            <v>792.1658429757025</v>
          </cell>
        </row>
        <row r="49">
          <cell r="A49">
            <v>1048</v>
          </cell>
          <cell r="B49" t="str">
            <v>CAMBIANO</v>
          </cell>
          <cell r="C49">
            <v>47.923858162654042</v>
          </cell>
          <cell r="D49">
            <v>61.089753262284269</v>
          </cell>
          <cell r="E49">
            <v>128.78000860118317</v>
          </cell>
          <cell r="F49">
            <v>228.65735234903562</v>
          </cell>
          <cell r="G49">
            <v>282.56029376406019</v>
          </cell>
          <cell r="H49">
            <v>372.5195661613011</v>
          </cell>
          <cell r="I49">
            <v>479.42023474801505</v>
          </cell>
          <cell r="J49">
            <v>468.07888679671493</v>
          </cell>
          <cell r="K49">
            <v>562.73051519965998</v>
          </cell>
          <cell r="L49">
            <v>687.0555666623145</v>
          </cell>
          <cell r="M49">
            <v>771.17138750480115</v>
          </cell>
          <cell r="N49">
            <v>747.73960556364602</v>
          </cell>
          <cell r="O49">
            <v>715.25037895025082</v>
          </cell>
          <cell r="P49">
            <v>760.97025743545532</v>
          </cell>
        </row>
        <row r="50">
          <cell r="A50">
            <v>1049</v>
          </cell>
          <cell r="B50" t="str">
            <v>CAMPIGLIONE FENILE</v>
          </cell>
          <cell r="C50">
            <v>13.173269806369397</v>
          </cell>
          <cell r="D50">
            <v>16.7922999729544</v>
          </cell>
          <cell r="E50">
            <v>35.398940402756743</v>
          </cell>
          <cell r="F50">
            <v>62.250955435299787</v>
          </cell>
          <cell r="G50">
            <v>75.356244545063475</v>
          </cell>
          <cell r="H50">
            <v>100.87611957207731</v>
          </cell>
          <cell r="I50">
            <v>128.11153982897889</v>
          </cell>
          <cell r="J50">
            <v>125.15985733155678</v>
          </cell>
          <cell r="K50">
            <v>148.5518550218188</v>
          </cell>
          <cell r="L50">
            <v>178.86536300555824</v>
          </cell>
          <cell r="M50">
            <v>201.99131402932821</v>
          </cell>
          <cell r="N50">
            <v>199.98541009171325</v>
          </cell>
          <cell r="O50">
            <v>200.73392817441834</v>
          </cell>
          <cell r="P50">
            <v>213.71336182718451</v>
          </cell>
        </row>
        <row r="51">
          <cell r="A51">
            <v>1050</v>
          </cell>
          <cell r="B51" t="str">
            <v>CANDIA CANAVESE</v>
          </cell>
          <cell r="C51">
            <v>10.276933922867201</v>
          </cell>
          <cell r="D51">
            <v>13.100267418160389</v>
          </cell>
          <cell r="E51">
            <v>27.615966028627764</v>
          </cell>
          <cell r="F51">
            <v>48.964266386200606</v>
          </cell>
          <cell r="G51">
            <v>58.11384107805781</v>
          </cell>
          <cell r="H51">
            <v>76.001347812882656</v>
          </cell>
          <cell r="I51">
            <v>95.30048869552067</v>
          </cell>
          <cell r="J51">
            <v>93.817903544869495</v>
          </cell>
          <cell r="K51">
            <v>114.34669778522334</v>
          </cell>
          <cell r="L51">
            <v>142.04706192824383</v>
          </cell>
          <cell r="M51">
            <v>161.35877457055042</v>
          </cell>
          <cell r="N51">
            <v>161.92675000847868</v>
          </cell>
          <cell r="O51">
            <v>156.62494973887365</v>
          </cell>
          <cell r="P51">
            <v>166.32516479936368</v>
          </cell>
        </row>
        <row r="52">
          <cell r="A52">
            <v>1051</v>
          </cell>
          <cell r="B52" t="str">
            <v>CANDIOLO</v>
          </cell>
          <cell r="C52">
            <v>32.294945208038548</v>
          </cell>
          <cell r="D52">
            <v>41.167182902554629</v>
          </cell>
          <cell r="E52">
            <v>86.782314302626659</v>
          </cell>
          <cell r="F52">
            <v>151.25748256441008</v>
          </cell>
          <cell r="G52">
            <v>187.47956351163873</v>
          </cell>
          <cell r="H52">
            <v>248.60085567993553</v>
          </cell>
          <cell r="I52">
            <v>315.39748626129943</v>
          </cell>
          <cell r="J52">
            <v>313.51992331852523</v>
          </cell>
          <cell r="K52">
            <v>374.90017249612112</v>
          </cell>
          <cell r="L52">
            <v>457.01450154335356</v>
          </cell>
          <cell r="M52">
            <v>515.065712034586</v>
          </cell>
          <cell r="N52">
            <v>504.41265717468792</v>
          </cell>
          <cell r="O52">
            <v>503.75606088928885</v>
          </cell>
          <cell r="P52">
            <v>525.52759331694051</v>
          </cell>
        </row>
        <row r="53">
          <cell r="A53">
            <v>1052</v>
          </cell>
          <cell r="B53" t="str">
            <v>CANISCHIO</v>
          </cell>
          <cell r="C53">
            <v>2.1976469609042524</v>
          </cell>
          <cell r="D53">
            <v>2.8013961259878379</v>
          </cell>
          <cell r="E53">
            <v>5.9054718334042473</v>
          </cell>
          <cell r="F53">
            <v>10.422971388203699</v>
          </cell>
          <cell r="G53">
            <v>13.162062359594136</v>
          </cell>
          <cell r="H53">
            <v>17.420147989855906</v>
          </cell>
          <cell r="I53">
            <v>21.783729193710666</v>
          </cell>
          <cell r="J53">
            <v>23.928239447455365</v>
          </cell>
          <cell r="K53">
            <v>28.294939399889852</v>
          </cell>
          <cell r="L53">
            <v>34.719694644267562</v>
          </cell>
          <cell r="M53">
            <v>39.606356720238331</v>
          </cell>
          <cell r="N53">
            <v>39.445222795587746</v>
          </cell>
          <cell r="O53">
            <v>38.66756970965951</v>
          </cell>
          <cell r="P53">
            <v>38.681148350488932</v>
          </cell>
        </row>
        <row r="54">
          <cell r="A54">
            <v>1053</v>
          </cell>
          <cell r="B54" t="str">
            <v>CANTALUPA</v>
          </cell>
          <cell r="C54">
            <v>21.045523150008528</v>
          </cell>
          <cell r="D54">
            <v>26.827260279131746</v>
          </cell>
          <cell r="E54">
            <v>56.553098105663935</v>
          </cell>
          <cell r="F54">
            <v>100.44611512113966</v>
          </cell>
          <cell r="G54">
            <v>119.93304269153799</v>
          </cell>
          <cell r="H54">
            <v>164.179313619406</v>
          </cell>
          <cell r="I54">
            <v>208.00064421904543</v>
          </cell>
          <cell r="J54">
            <v>205.83690228236551</v>
          </cell>
          <cell r="K54">
            <v>253.40415875351323</v>
          </cell>
          <cell r="L54">
            <v>305.2563242769167</v>
          </cell>
          <cell r="M54">
            <v>350.90719165191734</v>
          </cell>
          <cell r="N54">
            <v>348.14901546301371</v>
          </cell>
          <cell r="O54">
            <v>346.02635537645853</v>
          </cell>
          <cell r="P54">
            <v>364.95012873236345</v>
          </cell>
        </row>
        <row r="55">
          <cell r="A55">
            <v>1054</v>
          </cell>
          <cell r="B55" t="str">
            <v>CANTOIRA</v>
          </cell>
          <cell r="C55">
            <v>4.639682419905629</v>
          </cell>
          <cell r="D55">
            <v>5.9143204473522308</v>
          </cell>
          <cell r="E55">
            <v>12.467659425797692</v>
          </cell>
          <cell r="F55">
            <v>21.564529581690564</v>
          </cell>
          <cell r="G55">
            <v>25.608061851911827</v>
          </cell>
          <cell r="H55">
            <v>34.407701541370436</v>
          </cell>
          <cell r="I55">
            <v>42.51345634830173</v>
          </cell>
          <cell r="J55">
            <v>43.188268799214597</v>
          </cell>
          <cell r="K55">
            <v>51.83942721520922</v>
          </cell>
          <cell r="L55">
            <v>63.417124083411807</v>
          </cell>
          <cell r="M55">
            <v>72.613098123955126</v>
          </cell>
          <cell r="N55">
            <v>70.717467020983364</v>
          </cell>
          <cell r="O55">
            <v>69.85645682924175</v>
          </cell>
          <cell r="P55">
            <v>77.308557237569616</v>
          </cell>
        </row>
        <row r="56">
          <cell r="A56">
            <v>1055</v>
          </cell>
          <cell r="B56" t="str">
            <v>CAPRIE</v>
          </cell>
          <cell r="C56">
            <v>12.851481604693307</v>
          </cell>
          <cell r="D56">
            <v>16.382108419169491</v>
          </cell>
          <cell r="E56">
            <v>34.534237747996372</v>
          </cell>
          <cell r="F56">
            <v>61.080564314105544</v>
          </cell>
          <cell r="G56">
            <v>72.04019632216017</v>
          </cell>
          <cell r="H56">
            <v>100.59903793425781</v>
          </cell>
          <cell r="I56">
            <v>126.68026268255385</v>
          </cell>
          <cell r="J56">
            <v>124.69525723909085</v>
          </cell>
          <cell r="K56">
            <v>151.63791089260968</v>
          </cell>
          <cell r="L56">
            <v>187.37345722667479</v>
          </cell>
          <cell r="M56">
            <v>214.52342527039499</v>
          </cell>
          <cell r="N56">
            <v>211.8314634751197</v>
          </cell>
          <cell r="O56">
            <v>210.40535110331908</v>
          </cell>
          <cell r="P56">
            <v>220.86456745133171</v>
          </cell>
        </row>
        <row r="57">
          <cell r="A57">
            <v>1056</v>
          </cell>
          <cell r="B57" t="str">
            <v>CARAVINO</v>
          </cell>
          <cell r="C57">
            <v>8.6598728187651677</v>
          </cell>
          <cell r="D57">
            <v>11.038958757986368</v>
          </cell>
          <cell r="E57">
            <v>23.270632600168963</v>
          </cell>
          <cell r="F57">
            <v>39.821235446271636</v>
          </cell>
          <cell r="G57">
            <v>48.335118787537297</v>
          </cell>
          <cell r="H57">
            <v>63.957578192357524</v>
          </cell>
          <cell r="I57">
            <v>80.973315111164652</v>
          </cell>
          <cell r="J57">
            <v>78.170102290531716</v>
          </cell>
          <cell r="K57">
            <v>95.086568151181496</v>
          </cell>
          <cell r="L57">
            <v>117.10526276153382</v>
          </cell>
          <cell r="M57">
            <v>132.24895375456143</v>
          </cell>
          <cell r="N57">
            <v>128.61437601375488</v>
          </cell>
          <cell r="O57">
            <v>125.00901831606886</v>
          </cell>
          <cell r="P57">
            <v>133.4001539670968</v>
          </cell>
        </row>
        <row r="58">
          <cell r="A58">
            <v>1057</v>
          </cell>
          <cell r="B58" t="str">
            <v>CAREMA</v>
          </cell>
          <cell r="C58">
            <v>6.8711629557253922</v>
          </cell>
          <cell r="D58">
            <v>8.758845086419182</v>
          </cell>
          <cell r="E58">
            <v>18.46404814769285</v>
          </cell>
          <cell r="F58">
            <v>33.902723787140317</v>
          </cell>
          <cell r="G58">
            <v>40.811099925141747</v>
          </cell>
          <cell r="H58">
            <v>53.840695526202609</v>
          </cell>
          <cell r="I58">
            <v>66.936785673078262</v>
          </cell>
          <cell r="J58">
            <v>66.307263579838704</v>
          </cell>
          <cell r="K58">
            <v>81.908051238271369</v>
          </cell>
          <cell r="L58">
            <v>101.62472821294688</v>
          </cell>
          <cell r="M58">
            <v>119.51298809898186</v>
          </cell>
          <cell r="N58">
            <v>118.70552094742376</v>
          </cell>
          <cell r="O58">
            <v>123.25549534473168</v>
          </cell>
          <cell r="P58">
            <v>126.99968535087272</v>
          </cell>
        </row>
        <row r="59">
          <cell r="A59">
            <v>1058</v>
          </cell>
          <cell r="B59" t="str">
            <v>CARIGNANO</v>
          </cell>
          <cell r="C59">
            <v>61.148412276671351</v>
          </cell>
          <cell r="D59">
            <v>77.947426638394248</v>
          </cell>
          <cell r="E59">
            <v>164.31675914346559</v>
          </cell>
          <cell r="F59">
            <v>285.04506460150003</v>
          </cell>
          <cell r="G59">
            <v>346.22919628009737</v>
          </cell>
          <cell r="H59">
            <v>456.49164188750211</v>
          </cell>
          <cell r="I59">
            <v>573.16929770623665</v>
          </cell>
          <cell r="J59">
            <v>555.5813059043038</v>
          </cell>
          <cell r="K59">
            <v>663.99803781072376</v>
          </cell>
          <cell r="L59">
            <v>819.97111898812477</v>
          </cell>
          <cell r="M59">
            <v>930.02781575745314</v>
          </cell>
          <cell r="N59">
            <v>919.37497761520331</v>
          </cell>
          <cell r="O59">
            <v>901.70285662235005</v>
          </cell>
          <cell r="P59">
            <v>938.27090822794332</v>
          </cell>
        </row>
        <row r="60">
          <cell r="A60">
            <v>1059</v>
          </cell>
          <cell r="B60" t="str">
            <v>CARMAGNOLA</v>
          </cell>
          <cell r="C60">
            <v>178.54699536058214</v>
          </cell>
          <cell r="D60">
            <v>227.5983677123904</v>
          </cell>
          <cell r="E60">
            <v>479.78782343048738</v>
          </cell>
          <cell r="F60">
            <v>845.46046048561413</v>
          </cell>
          <cell r="G60">
            <v>1038.470744559716</v>
          </cell>
          <cell r="H60">
            <v>1386.7060081063785</v>
          </cell>
          <cell r="I60">
            <v>1788.7415926608692</v>
          </cell>
          <cell r="J60">
            <v>1777.0097065075622</v>
          </cell>
          <cell r="K60">
            <v>2174.1711832190626</v>
          </cell>
          <cell r="L60">
            <v>2662.985664230152</v>
          </cell>
          <cell r="M60">
            <v>3032.3479828673294</v>
          </cell>
          <cell r="N60">
            <v>3033.481302805676</v>
          </cell>
          <cell r="O60">
            <v>3016.5459380048319</v>
          </cell>
          <cell r="P60">
            <v>3168.5276008730411</v>
          </cell>
        </row>
        <row r="61">
          <cell r="A61">
            <v>1060</v>
          </cell>
          <cell r="B61" t="str">
            <v>CASALBORGONE</v>
          </cell>
          <cell r="C61">
            <v>14.599354772884771</v>
          </cell>
          <cell r="D61">
            <v>18.61016652367729</v>
          </cell>
          <cell r="E61">
            <v>39.231086671751896</v>
          </cell>
          <cell r="F61">
            <v>69.60461898251377</v>
          </cell>
          <cell r="G61">
            <v>85.442864558488822</v>
          </cell>
          <cell r="H61">
            <v>115.87301572402379</v>
          </cell>
          <cell r="I61">
            <v>145.13201712782711</v>
          </cell>
          <cell r="J61">
            <v>146.10356099439028</v>
          </cell>
          <cell r="K61">
            <v>177.32279146660403</v>
          </cell>
          <cell r="L61">
            <v>217.3827324578757</v>
          </cell>
          <cell r="M61">
            <v>248.23598420271068</v>
          </cell>
          <cell r="N61">
            <v>246.33438693619496</v>
          </cell>
          <cell r="O61">
            <v>242.52493009529505</v>
          </cell>
          <cell r="P61">
            <v>253.6841346575024</v>
          </cell>
        </row>
        <row r="62">
          <cell r="A62">
            <v>1061</v>
          </cell>
          <cell r="B62" t="str">
            <v>CASCINETTE D'IVREA</v>
          </cell>
          <cell r="C62">
            <v>12.614244590533533</v>
          </cell>
          <cell r="D62">
            <v>16.079696401119666</v>
          </cell>
          <cell r="E62">
            <v>33.896739309946518</v>
          </cell>
          <cell r="F62">
            <v>59.258085837423266</v>
          </cell>
          <cell r="G62">
            <v>70.699665304581302</v>
          </cell>
          <cell r="H62">
            <v>92.582504652367447</v>
          </cell>
          <cell r="I62">
            <v>116.87066927903311</v>
          </cell>
          <cell r="J62">
            <v>113.90565040125379</v>
          </cell>
          <cell r="K62">
            <v>134.44639599615076</v>
          </cell>
          <cell r="L62">
            <v>162.16371442076473</v>
          </cell>
          <cell r="M62">
            <v>186.22117933109911</v>
          </cell>
          <cell r="N62">
            <v>183.14182497811871</v>
          </cell>
          <cell r="O62">
            <v>179.95537356043496</v>
          </cell>
          <cell r="P62">
            <v>188.88926396173426</v>
          </cell>
        </row>
        <row r="63">
          <cell r="A63">
            <v>1062</v>
          </cell>
          <cell r="B63" t="str">
            <v>CASELETTE</v>
          </cell>
          <cell r="C63">
            <v>20.68460221578356</v>
          </cell>
          <cell r="D63">
            <v>26.367185242097726</v>
          </cell>
          <cell r="E63">
            <v>55.583238774720954</v>
          </cell>
          <cell r="F63">
            <v>96.581004070799892</v>
          </cell>
          <cell r="G63">
            <v>114.70340525850331</v>
          </cell>
          <cell r="H63">
            <v>152.84006987008644</v>
          </cell>
          <cell r="I63">
            <v>190.27051951382691</v>
          </cell>
          <cell r="J63">
            <v>191.53663646093216</v>
          </cell>
          <cell r="K63">
            <v>227.65351075231604</v>
          </cell>
          <cell r="L63">
            <v>278.52689581585486</v>
          </cell>
          <cell r="M63">
            <v>314.66283334194873</v>
          </cell>
          <cell r="N63">
            <v>313.15619052010459</v>
          </cell>
          <cell r="O63">
            <v>313.64205927829806</v>
          </cell>
          <cell r="P63">
            <v>331.95479130998206</v>
          </cell>
        </row>
        <row r="64">
          <cell r="A64">
            <v>1063</v>
          </cell>
          <cell r="B64" t="str">
            <v>CASELLE TORINESE</v>
          </cell>
          <cell r="C64">
            <v>115.21924048908249</v>
          </cell>
          <cell r="D64">
            <v>146.87287798608318</v>
          </cell>
          <cell r="E64">
            <v>309.61477957066273</v>
          </cell>
          <cell r="F64">
            <v>547.07811967857708</v>
          </cell>
          <cell r="G64">
            <v>663.08523386147669</v>
          </cell>
          <cell r="H64">
            <v>856.81798498574653</v>
          </cell>
          <cell r="I64">
            <v>1077.2209399167937</v>
          </cell>
          <cell r="J64">
            <v>1057.0621742421097</v>
          </cell>
          <cell r="K64">
            <v>1279.4268782527913</v>
          </cell>
          <cell r="L64">
            <v>1578.7236948198563</v>
          </cell>
          <cell r="M64">
            <v>1810.734779719618</v>
          </cell>
          <cell r="N64">
            <v>1791.9478039659348</v>
          </cell>
          <cell r="O64">
            <v>1781.3148623507814</v>
          </cell>
          <cell r="P64">
            <v>1896.2358788697143</v>
          </cell>
        </row>
        <row r="65">
          <cell r="A65">
            <v>1064</v>
          </cell>
          <cell r="B65" t="str">
            <v>CASTAGNETO PO</v>
          </cell>
          <cell r="C65">
            <v>13.555203136163309</v>
          </cell>
          <cell r="D65">
            <v>17.279160041702678</v>
          </cell>
          <cell r="E65">
            <v>36.425263812049096</v>
          </cell>
          <cell r="F65">
            <v>63.32825816035772</v>
          </cell>
          <cell r="G65">
            <v>76.683797318836653</v>
          </cell>
          <cell r="H65">
            <v>104.12672719859766</v>
          </cell>
          <cell r="I65">
            <v>136.2435025181843</v>
          </cell>
          <cell r="J65">
            <v>135.70070355457838</v>
          </cell>
          <cell r="K65">
            <v>173.98293648014405</v>
          </cell>
          <cell r="L65">
            <v>217.75771950883382</v>
          </cell>
          <cell r="M65">
            <v>248.84568627111292</v>
          </cell>
          <cell r="N65">
            <v>249.99606883754595</v>
          </cell>
          <cell r="O65">
            <v>242.82721532128676</v>
          </cell>
          <cell r="P65">
            <v>259.26917872154047</v>
          </cell>
        </row>
        <row r="66">
          <cell r="A66">
            <v>1065</v>
          </cell>
          <cell r="B66" t="str">
            <v>CASTAGNOLE PIEMONTE</v>
          </cell>
          <cell r="C66">
            <v>11.529334744341908</v>
          </cell>
          <cell r="D66">
            <v>14.696734399380892</v>
          </cell>
          <cell r="E66">
            <v>30.98139182582133</v>
          </cell>
          <cell r="F66">
            <v>54.668867962791197</v>
          </cell>
          <cell r="G66">
            <v>67.024588635174041</v>
          </cell>
          <cell r="H66">
            <v>91.579632273518826</v>
          </cell>
          <cell r="I66">
            <v>114.81080013808018</v>
          </cell>
          <cell r="J66">
            <v>117.95738754949845</v>
          </cell>
          <cell r="K66">
            <v>144.03518189872639</v>
          </cell>
          <cell r="L66">
            <v>180.4043666323312</v>
          </cell>
          <cell r="M66">
            <v>208.31741794232371</v>
          </cell>
          <cell r="N66">
            <v>209.47979067155075</v>
          </cell>
          <cell r="O66">
            <v>210.12022856106907</v>
          </cell>
          <cell r="P66">
            <v>223.47934577888336</v>
          </cell>
        </row>
        <row r="67">
          <cell r="A67">
            <v>1066</v>
          </cell>
          <cell r="B67" t="str">
            <v>CASTELLAMONTE</v>
          </cell>
          <cell r="C67">
            <v>76.82884818456867</v>
          </cell>
          <cell r="D67">
            <v>97.935674608900726</v>
          </cell>
          <cell r="E67">
            <v>206.45290486519994</v>
          </cell>
          <cell r="F67">
            <v>362.80562134401629</v>
          </cell>
          <cell r="G67">
            <v>438.33400900476181</v>
          </cell>
          <cell r="H67">
            <v>585.12103072707248</v>
          </cell>
          <cell r="I67">
            <v>740.11226704383466</v>
          </cell>
          <cell r="J67">
            <v>754.96408558879557</v>
          </cell>
          <cell r="K67">
            <v>915.37371839040065</v>
          </cell>
          <cell r="L67">
            <v>1129.5155536887085</v>
          </cell>
          <cell r="M67">
            <v>1294.0106248222235</v>
          </cell>
          <cell r="N67">
            <v>1294.2480038175802</v>
          </cell>
          <cell r="O67">
            <v>1276.1819108520322</v>
          </cell>
          <cell r="P67">
            <v>1356.5614392950697</v>
          </cell>
        </row>
        <row r="68">
          <cell r="A68">
            <v>1067</v>
          </cell>
          <cell r="B68" t="str">
            <v>CASTELNUOVO NIGRA</v>
          </cell>
          <cell r="C68">
            <v>2.9582963527689983</v>
          </cell>
          <cell r="D68">
            <v>3.7710151310022395</v>
          </cell>
          <cell r="E68">
            <v>7.9494732761587441</v>
          </cell>
          <cell r="F68">
            <v>14.219329019709871</v>
          </cell>
          <cell r="G68">
            <v>16.722215880923219</v>
          </cell>
          <cell r="H68">
            <v>23.627737600120682</v>
          </cell>
          <cell r="I68">
            <v>29.961537079772786</v>
          </cell>
          <cell r="J68">
            <v>29.707673608489344</v>
          </cell>
          <cell r="K68">
            <v>35.801340430659579</v>
          </cell>
          <cell r="L68">
            <v>45.533081981169282</v>
          </cell>
          <cell r="M68">
            <v>52.027848117578529</v>
          </cell>
          <cell r="N68">
            <v>51.824123088413636</v>
          </cell>
          <cell r="O68">
            <v>52.011167566587915</v>
          </cell>
          <cell r="P68">
            <v>55.668043915635117</v>
          </cell>
        </row>
        <row r="69">
          <cell r="A69">
            <v>1068</v>
          </cell>
          <cell r="B69" t="str">
            <v>CASTIGLIONE TORINESE</v>
          </cell>
          <cell r="C69">
            <v>48.270547529412568</v>
          </cell>
          <cell r="D69">
            <v>61.531686960569857</v>
          </cell>
          <cell r="E69">
            <v>129.71162515595992</v>
          </cell>
          <cell r="F69">
            <v>225.45841545827628</v>
          </cell>
          <cell r="G69">
            <v>272.77058129431674</v>
          </cell>
          <cell r="H69">
            <v>370.82440358241342</v>
          </cell>
          <cell r="I69">
            <v>464.43890236539039</v>
          </cell>
          <cell r="J69">
            <v>457.91022491662267</v>
          </cell>
          <cell r="K69">
            <v>559.72651606997397</v>
          </cell>
          <cell r="L69">
            <v>695.22774367607497</v>
          </cell>
          <cell r="M69">
            <v>801.77318163579025</v>
          </cell>
          <cell r="N69">
            <v>788.69320782479917</v>
          </cell>
          <cell r="O69">
            <v>776.15441584248833</v>
          </cell>
          <cell r="P69">
            <v>812.50903965549082</v>
          </cell>
        </row>
        <row r="70">
          <cell r="A70">
            <v>1069</v>
          </cell>
          <cell r="B70" t="str">
            <v>CAVAGNOLO</v>
          </cell>
          <cell r="C70">
            <v>16.986217660222824</v>
          </cell>
          <cell r="D70">
            <v>21.652760973470855</v>
          </cell>
          <cell r="E70">
            <v>45.64501566131672</v>
          </cell>
          <cell r="F70">
            <v>79.170388687210504</v>
          </cell>
          <cell r="G70">
            <v>95.686604760462302</v>
          </cell>
          <cell r="H70">
            <v>126.42236729186945</v>
          </cell>
          <cell r="I70">
            <v>156.14940198809094</v>
          </cell>
          <cell r="J70">
            <v>155.05721331653197</v>
          </cell>
          <cell r="K70">
            <v>189.49817431631917</v>
          </cell>
          <cell r="L70">
            <v>224.95424095768053</v>
          </cell>
          <cell r="M70">
            <v>252.43000145104637</v>
          </cell>
          <cell r="N70">
            <v>247.61459840838035</v>
          </cell>
          <cell r="O70">
            <v>243.7936961618143</v>
          </cell>
          <cell r="P70">
            <v>255.21638594979137</v>
          </cell>
        </row>
        <row r="71">
          <cell r="A71">
            <v>1070</v>
          </cell>
          <cell r="B71" t="str">
            <v>CAVOUR</v>
          </cell>
          <cell r="C71">
            <v>50.10260621283296</v>
          </cell>
          <cell r="D71">
            <v>63.86705846910575</v>
          </cell>
          <cell r="E71">
            <v>134.63469566935626</v>
          </cell>
          <cell r="F71">
            <v>236.91989819213188</v>
          </cell>
          <cell r="G71">
            <v>290.88665806424387</v>
          </cell>
          <cell r="H71">
            <v>392.69317149375723</v>
          </cell>
          <cell r="I71">
            <v>485.87749395515391</v>
          </cell>
          <cell r="J71">
            <v>482.66318864422408</v>
          </cell>
          <cell r="K71">
            <v>573.76646116647169</v>
          </cell>
          <cell r="L71">
            <v>698.06973614732192</v>
          </cell>
          <cell r="M71">
            <v>793.10263102882834</v>
          </cell>
          <cell r="N71">
            <v>787.9764603912065</v>
          </cell>
          <cell r="O71">
            <v>786.96613937664438</v>
          </cell>
          <cell r="P71">
            <v>821.12709736058616</v>
          </cell>
        </row>
        <row r="72">
          <cell r="A72">
            <v>1071</v>
          </cell>
          <cell r="B72" t="str">
            <v>CERCENASCO</v>
          </cell>
          <cell r="C72">
            <v>12.04296505180079</v>
          </cell>
          <cell r="D72">
            <v>15.351471934163643</v>
          </cell>
          <cell r="E72">
            <v>32.361608652018532</v>
          </cell>
          <cell r="F72">
            <v>58.167914002671267</v>
          </cell>
          <cell r="G72">
            <v>70.783195917187072</v>
          </cell>
          <cell r="H72">
            <v>95.831898513119995</v>
          </cell>
          <cell r="I72">
            <v>119.71578501443454</v>
          </cell>
          <cell r="J72">
            <v>115.24644725808554</v>
          </cell>
          <cell r="K72">
            <v>138.35687932019104</v>
          </cell>
          <cell r="L72">
            <v>168.87470917743016</v>
          </cell>
          <cell r="M72">
            <v>190.31278678444588</v>
          </cell>
          <cell r="N72">
            <v>188.93146672660626</v>
          </cell>
          <cell r="O72">
            <v>187.44906745223139</v>
          </cell>
          <cell r="P72">
            <v>193.88169463863122</v>
          </cell>
        </row>
        <row r="73">
          <cell r="A73">
            <v>1072</v>
          </cell>
          <cell r="B73" t="str">
            <v>CERES</v>
          </cell>
          <cell r="C73">
            <v>8.7549442498997845</v>
          </cell>
          <cell r="D73">
            <v>11.160148714157966</v>
          </cell>
          <cell r="E73">
            <v>23.526106599730699</v>
          </cell>
          <cell r="F73">
            <v>41.458987407928035</v>
          </cell>
          <cell r="G73">
            <v>51.093909532759724</v>
          </cell>
          <cell r="H73">
            <v>66.206468195935159</v>
          </cell>
          <cell r="I73">
            <v>81.515304275352435</v>
          </cell>
          <cell r="J73">
            <v>81.533854314869984</v>
          </cell>
          <cell r="K73">
            <v>100.04338148362248</v>
          </cell>
          <cell r="L73">
            <v>119.60511452042697</v>
          </cell>
          <cell r="M73">
            <v>137.45632309476659</v>
          </cell>
          <cell r="N73">
            <v>132.79055275349012</v>
          </cell>
          <cell r="O73">
            <v>128.7579923567653</v>
          </cell>
          <cell r="P73">
            <v>135.52540116525731</v>
          </cell>
        </row>
        <row r="74">
          <cell r="A74">
            <v>1073</v>
          </cell>
          <cell r="B74" t="str">
            <v>CERESOLE REALE</v>
          </cell>
          <cell r="C74">
            <v>0.59043576399349851</v>
          </cell>
          <cell r="D74">
            <v>0.75264339146423986</v>
          </cell>
          <cell r="E74">
            <v>1.5866068735004781</v>
          </cell>
          <cell r="F74">
            <v>2.8304953514459106</v>
          </cell>
          <cell r="G74">
            <v>3.5269030796879912</v>
          </cell>
          <cell r="H74">
            <v>4.6674488761145625</v>
          </cell>
          <cell r="I74">
            <v>5.8953769737482924</v>
          </cell>
          <cell r="J74">
            <v>5.6973542065068576</v>
          </cell>
          <cell r="K74">
            <v>7.0350158282433162</v>
          </cell>
          <cell r="L74">
            <v>8.8301326165449954</v>
          </cell>
          <cell r="M74">
            <v>10.001484065834754</v>
          </cell>
          <cell r="N74">
            <v>10.170981232631036</v>
          </cell>
          <cell r="O74">
            <v>9.7067828302030552</v>
          </cell>
          <cell r="P74">
            <v>10.448071825587579</v>
          </cell>
        </row>
        <row r="75">
          <cell r="A75">
            <v>1074</v>
          </cell>
          <cell r="B75" t="str">
            <v>CESANA TORINESE</v>
          </cell>
          <cell r="C75">
            <v>17.145146829350217</v>
          </cell>
          <cell r="D75">
            <v>21.85535200224863</v>
          </cell>
          <cell r="E75">
            <v>46.072086864510332</v>
          </cell>
          <cell r="F75">
            <v>83.894490567238364</v>
          </cell>
          <cell r="G75">
            <v>100.45399325099</v>
          </cell>
          <cell r="H75">
            <v>130.99067469850829</v>
          </cell>
          <cell r="I75">
            <v>161.86700953724096</v>
          </cell>
          <cell r="J75">
            <v>159.21628465060863</v>
          </cell>
          <cell r="K75">
            <v>189.79338030867777</v>
          </cell>
          <cell r="L75">
            <v>235.13106025710755</v>
          </cell>
          <cell r="M75">
            <v>263.55401881749071</v>
          </cell>
          <cell r="N75">
            <v>262.306448559687</v>
          </cell>
          <cell r="O75">
            <v>258.42521866667408</v>
          </cell>
          <cell r="P75">
            <v>273.44459323837219</v>
          </cell>
        </row>
        <row r="76">
          <cell r="A76">
            <v>1075</v>
          </cell>
          <cell r="B76" t="str">
            <v>CHIALAMBERTO</v>
          </cell>
          <cell r="C76">
            <v>2.6485649030288401</v>
          </cell>
          <cell r="D76">
            <v>3.3761926236411588</v>
          </cell>
          <cell r="E76">
            <v>7.1171692778826268</v>
          </cell>
          <cell r="F76">
            <v>12.997797912809382</v>
          </cell>
          <cell r="G76">
            <v>15.551653950561693</v>
          </cell>
          <cell r="H76">
            <v>20.426211030557745</v>
          </cell>
          <cell r="I76">
            <v>24.74306748683107</v>
          </cell>
          <cell r="J76">
            <v>24.167221466683213</v>
          </cell>
          <cell r="K76">
            <v>29.603091237482072</v>
          </cell>
          <cell r="L76">
            <v>37.035226845414783</v>
          </cell>
          <cell r="M76">
            <v>42.50534666504106</v>
          </cell>
          <cell r="N76">
            <v>41.366704631893604</v>
          </cell>
          <cell r="O76">
            <v>42.174458384461317</v>
          </cell>
          <cell r="P76">
            <v>44.24979746153258</v>
          </cell>
        </row>
        <row r="77">
          <cell r="A77">
            <v>1076</v>
          </cell>
          <cell r="B77" t="str">
            <v>CHIANOCCO</v>
          </cell>
          <cell r="C77">
            <v>12.684685932930853</v>
          </cell>
          <cell r="D77">
            <v>16.169489760659111</v>
          </cell>
          <cell r="E77">
            <v>34.086027840285986</v>
          </cell>
          <cell r="F77">
            <v>58.982864833747946</v>
          </cell>
          <cell r="G77">
            <v>71.555680713461243</v>
          </cell>
          <cell r="H77">
            <v>96.31147856831295</v>
          </cell>
          <cell r="I77">
            <v>120.68258056886289</v>
          </cell>
          <cell r="J77">
            <v>120.60643815204112</v>
          </cell>
          <cell r="K77">
            <v>145.24145632709042</v>
          </cell>
          <cell r="L77">
            <v>173.53042478321018</v>
          </cell>
          <cell r="M77">
            <v>196.77351077959685</v>
          </cell>
          <cell r="N77">
            <v>194.94715296398411</v>
          </cell>
          <cell r="O77">
            <v>196.08746278426057</v>
          </cell>
          <cell r="P77">
            <v>202.55466722159855</v>
          </cell>
        </row>
        <row r="78">
          <cell r="A78">
            <v>1077</v>
          </cell>
          <cell r="B78" t="str">
            <v>CHIAVERANO</v>
          </cell>
          <cell r="C78">
            <v>21.280311719092253</v>
          </cell>
          <cell r="D78">
            <v>27.126551202359359</v>
          </cell>
          <cell r="E78">
            <v>57.184017132329956</v>
          </cell>
          <cell r="F78">
            <v>100.81495693386159</v>
          </cell>
          <cell r="G78">
            <v>120.0165389715405</v>
          </cell>
          <cell r="H78">
            <v>157.5397503574776</v>
          </cell>
          <cell r="I78">
            <v>196.729652942429</v>
          </cell>
          <cell r="J78">
            <v>192.24315730043671</v>
          </cell>
          <cell r="K78">
            <v>228.09479702090508</v>
          </cell>
          <cell r="L78">
            <v>281.0887160943625</v>
          </cell>
          <cell r="M78">
            <v>311.35151074586815</v>
          </cell>
          <cell r="N78">
            <v>296.9494630428506</v>
          </cell>
          <cell r="O78">
            <v>296.7677825422553</v>
          </cell>
          <cell r="P78">
            <v>309.99731223806396</v>
          </cell>
        </row>
        <row r="79">
          <cell r="A79">
            <v>1078</v>
          </cell>
          <cell r="B79" t="str">
            <v>CHIERI</v>
          </cell>
          <cell r="C79">
            <v>203.7556920920822</v>
          </cell>
          <cell r="D79">
            <v>259.73253057891799</v>
          </cell>
          <cell r="E79">
            <v>547.52811618590295</v>
          </cell>
          <cell r="F79">
            <v>963.98926687855089</v>
          </cell>
          <cell r="G79">
            <v>1165.5263034648494</v>
          </cell>
          <cell r="H79">
            <v>1559.2972666566482</v>
          </cell>
          <cell r="I79">
            <v>1935.038920756695</v>
          </cell>
          <cell r="J79">
            <v>1896.8814153853457</v>
          </cell>
          <cell r="K79">
            <v>2288.6335951500696</v>
          </cell>
          <cell r="L79">
            <v>2809.6381554051318</v>
          </cell>
          <cell r="M79">
            <v>3155.5005381603837</v>
          </cell>
          <cell r="N79">
            <v>3132.0464670690535</v>
          </cell>
          <cell r="O79">
            <v>3097.3566144281326</v>
          </cell>
          <cell r="P79">
            <v>3240.417138162004</v>
          </cell>
        </row>
        <row r="80">
          <cell r="A80">
            <v>1079</v>
          </cell>
          <cell r="B80" t="str">
            <v>CHIESANUOVA</v>
          </cell>
          <cell r="C80">
            <v>2.3923371479667503</v>
          </cell>
          <cell r="D80">
            <v>3.0495726281773958</v>
          </cell>
          <cell r="E80">
            <v>6.4286393104337289</v>
          </cell>
          <cell r="F80">
            <v>11.378657706869449</v>
          </cell>
          <cell r="G80">
            <v>14.391981742951238</v>
          </cell>
          <cell r="H80">
            <v>19.93708969034002</v>
          </cell>
          <cell r="I80">
            <v>25.657984641172199</v>
          </cell>
          <cell r="J80">
            <v>26.608739270564897</v>
          </cell>
          <cell r="K80">
            <v>31.455739002880097</v>
          </cell>
          <cell r="L80">
            <v>40.002429281857424</v>
          </cell>
          <cell r="M80">
            <v>45.826516152279318</v>
          </cell>
          <cell r="N80">
            <v>42.89621152195987</v>
          </cell>
          <cell r="O80">
            <v>44.258639952618253</v>
          </cell>
          <cell r="P80">
            <v>50.112189701361345</v>
          </cell>
        </row>
        <row r="81">
          <cell r="A81">
            <v>1080</v>
          </cell>
          <cell r="B81" t="str">
            <v>CHIOMONTE</v>
          </cell>
          <cell r="C81">
            <v>8.3893166267386743</v>
          </cell>
          <cell r="D81">
            <v>10.694073941776773</v>
          </cell>
          <cell r="E81">
            <v>22.543599550825977</v>
          </cell>
          <cell r="F81">
            <v>39.722114901239095</v>
          </cell>
          <cell r="G81">
            <v>46.159933055364803</v>
          </cell>
          <cell r="H81">
            <v>61.090560916406446</v>
          </cell>
          <cell r="I81">
            <v>81.835839779849138</v>
          </cell>
          <cell r="J81">
            <v>83.012033180182797</v>
          </cell>
          <cell r="K81">
            <v>98.955110349310004</v>
          </cell>
          <cell r="L81">
            <v>120.60984413488382</v>
          </cell>
          <cell r="M81">
            <v>144.85192056739601</v>
          </cell>
          <cell r="N81">
            <v>149.98176153166969</v>
          </cell>
          <cell r="O81">
            <v>151.21650433547697</v>
          </cell>
          <cell r="P81">
            <v>161.00981032601874</v>
          </cell>
        </row>
        <row r="82">
          <cell r="A82">
            <v>1081</v>
          </cell>
          <cell r="B82" t="str">
            <v>CHIUSA DI SAN MICHELE</v>
          </cell>
          <cell r="C82">
            <v>13.25719489214735</v>
          </cell>
          <cell r="D82">
            <v>16.899281400979039</v>
          </cell>
          <cell r="E82">
            <v>35.624462171719031</v>
          </cell>
          <cell r="F82">
            <v>63.028096890632924</v>
          </cell>
          <cell r="G82">
            <v>76.360886221461485</v>
          </cell>
          <cell r="H82">
            <v>101.05533559103976</v>
          </cell>
          <cell r="I82">
            <v>121.75915975023025</v>
          </cell>
          <cell r="J82">
            <v>115.00833747898103</v>
          </cell>
          <cell r="K82">
            <v>138.68958238295568</v>
          </cell>
          <cell r="L82">
            <v>167.49206518994114</v>
          </cell>
          <cell r="M82">
            <v>187.01654948399312</v>
          </cell>
          <cell r="N82">
            <v>188.76701949483359</v>
          </cell>
          <cell r="O82">
            <v>189.83092890282614</v>
          </cell>
          <cell r="P82">
            <v>198.66050403853191</v>
          </cell>
        </row>
        <row r="83">
          <cell r="A83">
            <v>1082</v>
          </cell>
          <cell r="B83" t="str">
            <v>CHIVASSO</v>
          </cell>
          <cell r="C83">
            <v>172.10309805142566</v>
          </cell>
          <cell r="D83">
            <v>219.38416894467449</v>
          </cell>
          <cell r="E83">
            <v>462.47191476383102</v>
          </cell>
          <cell r="F83">
            <v>815.86612167601731</v>
          </cell>
          <cell r="G83">
            <v>975.0662884494177</v>
          </cell>
          <cell r="H83">
            <v>1268.8502721208829</v>
          </cell>
          <cell r="I83">
            <v>1581.5065323667463</v>
          </cell>
          <cell r="J83">
            <v>1562.2881079795084</v>
          </cell>
          <cell r="K83">
            <v>1914.0223154218907</v>
          </cell>
          <cell r="L83">
            <v>2391.8877786731996</v>
          </cell>
          <cell r="M83">
            <v>2737.9449166271634</v>
          </cell>
          <cell r="N83">
            <v>2731.2193592404956</v>
          </cell>
          <cell r="O83">
            <v>2716.5519668900706</v>
          </cell>
          <cell r="P83">
            <v>2856.7400192425384</v>
          </cell>
        </row>
        <row r="84">
          <cell r="A84">
            <v>1083</v>
          </cell>
          <cell r="B84" t="str">
            <v>CICONIO</v>
          </cell>
          <cell r="C84">
            <v>2.7103581313326499</v>
          </cell>
          <cell r="D84">
            <v>3.4549620135668944</v>
          </cell>
          <cell r="E84">
            <v>7.2832187734272233</v>
          </cell>
          <cell r="F84">
            <v>11.92768288494003</v>
          </cell>
          <cell r="G84">
            <v>14.631796979039343</v>
          </cell>
          <cell r="H84">
            <v>19.266495371935363</v>
          </cell>
          <cell r="I84">
            <v>25.070801062169124</v>
          </cell>
          <cell r="J84">
            <v>25.678255109232627</v>
          </cell>
          <cell r="K84">
            <v>31.756256158785941</v>
          </cell>
          <cell r="L84">
            <v>38.870280356289513</v>
          </cell>
          <cell r="M84">
            <v>45.521517738997908</v>
          </cell>
          <cell r="N84">
            <v>47.134951125087511</v>
          </cell>
          <cell r="O84">
            <v>46.105340536996607</v>
          </cell>
          <cell r="P84">
            <v>47.996774293650446</v>
          </cell>
        </row>
        <row r="85">
          <cell r="A85">
            <v>1084</v>
          </cell>
          <cell r="B85" t="str">
            <v>CINTANO</v>
          </cell>
          <cell r="C85">
            <v>2.1963357706920275</v>
          </cell>
          <cell r="D85">
            <v>2.7997247186843426</v>
          </cell>
          <cell r="E85">
            <v>5.9019484299621663</v>
          </cell>
          <cell r="F85">
            <v>10.866389433351602</v>
          </cell>
          <cell r="G85">
            <v>13.428799038067577</v>
          </cell>
          <cell r="H85">
            <v>18.219769024552491</v>
          </cell>
          <cell r="I85">
            <v>24.247031429519581</v>
          </cell>
          <cell r="J85">
            <v>24.03532575828314</v>
          </cell>
          <cell r="K85">
            <v>29.908139272188954</v>
          </cell>
          <cell r="L85">
            <v>37.651527359354304</v>
          </cell>
          <cell r="M85">
            <v>41.096701941529361</v>
          </cell>
          <cell r="N85">
            <v>40.537294749566513</v>
          </cell>
          <cell r="O85">
            <v>40.294847266766311</v>
          </cell>
          <cell r="P85">
            <v>42.00456232543511</v>
          </cell>
        </row>
        <row r="86">
          <cell r="A86">
            <v>1085</v>
          </cell>
          <cell r="B86" t="str">
            <v>CINZANO</v>
          </cell>
          <cell r="C86">
            <v>2.934499263991988</v>
          </cell>
          <cell r="D86">
            <v>3.7406803804733029</v>
          </cell>
          <cell r="E86">
            <v>7.8855262273425728</v>
          </cell>
          <cell r="F86">
            <v>13.809349552042358</v>
          </cell>
          <cell r="G86">
            <v>16.596880736410149</v>
          </cell>
          <cell r="H86">
            <v>22.399101782762511</v>
          </cell>
          <cell r="I86">
            <v>28.620704235248304</v>
          </cell>
          <cell r="J86">
            <v>27.753178412998253</v>
          </cell>
          <cell r="K86">
            <v>35.338085541600641</v>
          </cell>
          <cell r="L86">
            <v>43.595839426958641</v>
          </cell>
          <cell r="M86">
            <v>51.68139281468342</v>
          </cell>
          <cell r="N86">
            <v>51.2370576826644</v>
          </cell>
          <cell r="O86">
            <v>51.226773216809242</v>
          </cell>
          <cell r="P86">
            <v>54.370630356229327</v>
          </cell>
        </row>
        <row r="87">
          <cell r="A87">
            <v>1086</v>
          </cell>
          <cell r="B87" t="str">
            <v>CIRIE'</v>
          </cell>
          <cell r="C87">
            <v>163.97153449748637</v>
          </cell>
          <cell r="D87">
            <v>209.01865935943317</v>
          </cell>
          <cell r="E87">
            <v>440.62094398298899</v>
          </cell>
          <cell r="F87">
            <v>766.60282404144641</v>
          </cell>
          <cell r="G87">
            <v>925.70494557458665</v>
          </cell>
          <cell r="H87">
            <v>1220.2691771731838</v>
          </cell>
          <cell r="I87">
            <v>1499.5625269337354</v>
          </cell>
          <cell r="J87">
            <v>1467.6359147197754</v>
          </cell>
          <cell r="K87">
            <v>1765.3416240525239</v>
          </cell>
          <cell r="L87">
            <v>2157.1103239479539</v>
          </cell>
          <cell r="M87">
            <v>2400.761601326547</v>
          </cell>
          <cell r="N87">
            <v>2368.3597354149106</v>
          </cell>
          <cell r="O87">
            <v>2334.4247116704387</v>
          </cell>
          <cell r="P87">
            <v>2423.4839218770771</v>
          </cell>
        </row>
        <row r="88">
          <cell r="A88">
            <v>1087</v>
          </cell>
          <cell r="B88" t="str">
            <v>CLAVIERE</v>
          </cell>
          <cell r="C88">
            <v>4.2409871851874588</v>
          </cell>
          <cell r="D88">
            <v>5.4060935547444533</v>
          </cell>
          <cell r="E88">
            <v>11.396293769426812</v>
          </cell>
          <cell r="F88">
            <v>19.272729473238854</v>
          </cell>
          <cell r="G88">
            <v>24.501874194574736</v>
          </cell>
          <cell r="H88">
            <v>33.134420362214804</v>
          </cell>
          <cell r="I88">
            <v>44.629814846811954</v>
          </cell>
          <cell r="J88">
            <v>43.422005731095773</v>
          </cell>
          <cell r="K88">
            <v>50.896557853884595</v>
          </cell>
          <cell r="L88">
            <v>55.950230166589719</v>
          </cell>
          <cell r="M88">
            <v>65.505317024214307</v>
          </cell>
          <cell r="N88">
            <v>63.170741831221711</v>
          </cell>
          <cell r="O88">
            <v>63.888988173750917</v>
          </cell>
          <cell r="P88">
            <v>66.992354077784981</v>
          </cell>
        </row>
        <row r="89">
          <cell r="A89">
            <v>1088</v>
          </cell>
          <cell r="B89" t="str">
            <v>COASSOLO TORINESE</v>
          </cell>
          <cell r="C89">
            <v>14.18133361229463</v>
          </cell>
          <cell r="D89">
            <v>18.077304384903044</v>
          </cell>
          <cell r="E89">
            <v>38.107788783807109</v>
          </cell>
          <cell r="F89">
            <v>67.082261124785106</v>
          </cell>
          <cell r="G89">
            <v>81.061188490916834</v>
          </cell>
          <cell r="H89">
            <v>107.59100132267544</v>
          </cell>
          <cell r="I89">
            <v>135.32013846245286</v>
          </cell>
          <cell r="J89">
            <v>138.31099219969397</v>
          </cell>
          <cell r="K89">
            <v>169.76321293741682</v>
          </cell>
          <cell r="L89">
            <v>206.51606008695288</v>
          </cell>
          <cell r="M89">
            <v>232.98710391276171</v>
          </cell>
          <cell r="N89">
            <v>232.18820269054825</v>
          </cell>
          <cell r="O89">
            <v>228.60168977865601</v>
          </cell>
          <cell r="P89">
            <v>244.09502363288692</v>
          </cell>
        </row>
        <row r="90">
          <cell r="A90">
            <v>1089</v>
          </cell>
          <cell r="B90" t="str">
            <v>COAZZE</v>
          </cell>
          <cell r="C90">
            <v>17.474862651349969</v>
          </cell>
          <cell r="D90">
            <v>22.275649094028534</v>
          </cell>
          <cell r="E90">
            <v>46.958092457986588</v>
          </cell>
          <cell r="F90">
            <v>82.379923755002835</v>
          </cell>
          <cell r="G90">
            <v>99.912704685652173</v>
          </cell>
          <cell r="H90">
            <v>136.56435165598629</v>
          </cell>
          <cell r="I90">
            <v>174.82611451904134</v>
          </cell>
          <cell r="J90">
            <v>176.65383945023714</v>
          </cell>
          <cell r="K90">
            <v>219.18988194553131</v>
          </cell>
          <cell r="L90">
            <v>266.15083839328327</v>
          </cell>
          <cell r="M90">
            <v>305.52449324174557</v>
          </cell>
          <cell r="N90">
            <v>304.54371056341063</v>
          </cell>
          <cell r="O90">
            <v>302.73788132409311</v>
          </cell>
          <cell r="P90">
            <v>320.23943877940042</v>
          </cell>
        </row>
        <row r="91">
          <cell r="A91">
            <v>1090</v>
          </cell>
          <cell r="B91" t="str">
            <v>COLLEGNO</v>
          </cell>
          <cell r="C91">
            <v>256.72740086094831</v>
          </cell>
          <cell r="D91">
            <v>327.25690659197807</v>
          </cell>
          <cell r="E91">
            <v>689.87260539044576</v>
          </cell>
          <cell r="F91">
            <v>1211.3176650669509</v>
          </cell>
          <cell r="G91">
            <v>1466.8592037327858</v>
          </cell>
          <cell r="H91">
            <v>1926.4020731944775</v>
          </cell>
          <cell r="I91">
            <v>2391.0686158531266</v>
          </cell>
          <cell r="J91">
            <v>2319.5845072215261</v>
          </cell>
          <cell r="K91">
            <v>2749.0301060014399</v>
          </cell>
          <cell r="L91">
            <v>3321.0906821000249</v>
          </cell>
          <cell r="M91">
            <v>3731.8220846123804</v>
          </cell>
          <cell r="N91">
            <v>3681.2040163268298</v>
          </cell>
          <cell r="O91">
            <v>3640.1211974051907</v>
          </cell>
          <cell r="P91">
            <v>3806.9330816102847</v>
          </cell>
        </row>
        <row r="92">
          <cell r="A92">
            <v>1091</v>
          </cell>
          <cell r="B92" t="str">
            <v>COLLERETTO CASTELNUOVO</v>
          </cell>
          <cell r="C92">
            <v>4.0048152720686936</v>
          </cell>
          <cell r="D92">
            <v>5.1050392479117415</v>
          </cell>
          <cell r="E92">
            <v>10.761657449046131</v>
          </cell>
          <cell r="F92">
            <v>18.692219869962521</v>
          </cell>
          <cell r="G92">
            <v>23.88141935615036</v>
          </cell>
          <cell r="H92">
            <v>31.900805694988215</v>
          </cell>
          <cell r="I92">
            <v>40.695478588880043</v>
          </cell>
          <cell r="J92">
            <v>41.752577873599407</v>
          </cell>
          <cell r="K92">
            <v>51.442998843477781</v>
          </cell>
          <cell r="L92">
            <v>63.365327868496571</v>
          </cell>
          <cell r="M92">
            <v>71.187230715455811</v>
          </cell>
          <cell r="N92">
            <v>71.897502444122395</v>
          </cell>
          <cell r="O92">
            <v>72.440366016873185</v>
          </cell>
          <cell r="P92">
            <v>74.058366301303238</v>
          </cell>
        </row>
        <row r="93">
          <cell r="A93">
            <v>1092</v>
          </cell>
          <cell r="B93" t="str">
            <v>COLLERETTO GIACOSA</v>
          </cell>
          <cell r="C93">
            <v>8.8822124060378869</v>
          </cell>
          <cell r="D93">
            <v>11.322380649454887</v>
          </cell>
          <cell r="E93">
            <v>23.868098978276166</v>
          </cell>
          <cell r="F93">
            <v>40.974191772353826</v>
          </cell>
          <cell r="G93">
            <v>47.172500078478102</v>
          </cell>
          <cell r="H93">
            <v>63.566369885664081</v>
          </cell>
          <cell r="I93">
            <v>81.178867908721529</v>
          </cell>
          <cell r="J93">
            <v>81.049708850889814</v>
          </cell>
          <cell r="K93">
            <v>96.504156275914966</v>
          </cell>
          <cell r="L93">
            <v>117.09070540402786</v>
          </cell>
          <cell r="M93">
            <v>131.23356108890215</v>
          </cell>
          <cell r="N93">
            <v>132.51826164653454</v>
          </cell>
          <cell r="O93">
            <v>133.88572137429961</v>
          </cell>
          <cell r="P93">
            <v>143.7678239789048</v>
          </cell>
        </row>
        <row r="94">
          <cell r="A94">
            <v>1093</v>
          </cell>
          <cell r="B94" t="str">
            <v>CONDOVE</v>
          </cell>
          <cell r="C94">
            <v>23.32351940041282</v>
          </cell>
          <cell r="D94">
            <v>29.731079675251511</v>
          </cell>
          <cell r="E94">
            <v>62.674482901622149</v>
          </cell>
          <cell r="F94">
            <v>109.08342020205198</v>
          </cell>
          <cell r="G94">
            <v>132.97482171025419</v>
          </cell>
          <cell r="H94">
            <v>177.00502585847934</v>
          </cell>
          <cell r="I94">
            <v>223.00457006966209</v>
          </cell>
          <cell r="J94">
            <v>219.30268098215001</v>
          </cell>
          <cell r="K94">
            <v>266.46866531576512</v>
          </cell>
          <cell r="L94">
            <v>332.01506422776487</v>
          </cell>
          <cell r="M94">
            <v>379.77626502315292</v>
          </cell>
          <cell r="N94">
            <v>378.11830429995172</v>
          </cell>
          <cell r="O94">
            <v>373.36853190289571</v>
          </cell>
          <cell r="P94">
            <v>396.32643572794143</v>
          </cell>
        </row>
        <row r="95">
          <cell r="A95">
            <v>1094</v>
          </cell>
          <cell r="B95" t="str">
            <v>CORIO</v>
          </cell>
          <cell r="C95">
            <v>27.943531517486516</v>
          </cell>
          <cell r="D95">
            <v>35.620325890422372</v>
          </cell>
          <cell r="E95">
            <v>75.089284693143256</v>
          </cell>
          <cell r="F95">
            <v>131.90512408937647</v>
          </cell>
          <cell r="G95">
            <v>158.77608604616177</v>
          </cell>
          <cell r="H95">
            <v>213.96441269265586</v>
          </cell>
          <cell r="I95">
            <v>267.04479496676271</v>
          </cell>
          <cell r="J95">
            <v>269.68415438479008</v>
          </cell>
          <cell r="K95">
            <v>324.35786399582992</v>
          </cell>
          <cell r="L95">
            <v>396.99159290011835</v>
          </cell>
          <cell r="M95">
            <v>448.29818069441251</v>
          </cell>
          <cell r="N95">
            <v>445.63305012351003</v>
          </cell>
          <cell r="O95">
            <v>435.77308058828999</v>
          </cell>
          <cell r="P95">
            <v>457.73307916039931</v>
          </cell>
        </row>
        <row r="96">
          <cell r="A96">
            <v>1095</v>
          </cell>
          <cell r="B96" t="str">
            <v>COSSANO CANAVESE</v>
          </cell>
          <cell r="C96">
            <v>5.148486206907589</v>
          </cell>
          <cell r="D96">
            <v>6.5629054945195637</v>
          </cell>
          <cell r="E96">
            <v>13.834906525228599</v>
          </cell>
          <cell r="F96">
            <v>24.626830397654086</v>
          </cell>
          <cell r="G96">
            <v>31.904848642743794</v>
          </cell>
          <cell r="H96">
            <v>42.277603937076336</v>
          </cell>
          <cell r="I96">
            <v>54.353955014892378</v>
          </cell>
          <cell r="J96">
            <v>53.408526720495054</v>
          </cell>
          <cell r="K96">
            <v>66.597944661786912</v>
          </cell>
          <cell r="L96">
            <v>79.50044091211511</v>
          </cell>
          <cell r="M96">
            <v>89.079768623542677</v>
          </cell>
          <cell r="N96">
            <v>88.87440301464666</v>
          </cell>
          <cell r="O96">
            <v>88.776722348197694</v>
          </cell>
          <cell r="P96">
            <v>91.748792798266535</v>
          </cell>
        </row>
        <row r="97">
          <cell r="A97">
            <v>1096</v>
          </cell>
          <cell r="B97" t="str">
            <v>CUCEGLIO</v>
          </cell>
          <cell r="C97">
            <v>9.6382949603089436</v>
          </cell>
          <cell r="D97">
            <v>12.286178191163049</v>
          </cell>
          <cell r="E97">
            <v>25.899828508727623</v>
          </cell>
          <cell r="F97">
            <v>46.14507590486744</v>
          </cell>
          <cell r="G97">
            <v>54.758999163240162</v>
          </cell>
          <cell r="H97">
            <v>72.730438965995603</v>
          </cell>
          <cell r="I97">
            <v>91.063000505561476</v>
          </cell>
          <cell r="J97">
            <v>92.402979486619699</v>
          </cell>
          <cell r="K97">
            <v>110.55430948399399</v>
          </cell>
          <cell r="L97">
            <v>135.15556864909956</v>
          </cell>
          <cell r="M97">
            <v>154.18308108197238</v>
          </cell>
          <cell r="N97">
            <v>155.8649454138687</v>
          </cell>
          <cell r="O97">
            <v>149.89166765793928</v>
          </cell>
          <cell r="P97">
            <v>163.96266727295438</v>
          </cell>
        </row>
        <row r="98">
          <cell r="A98">
            <v>1097</v>
          </cell>
          <cell r="B98" t="str">
            <v>CUMIANA</v>
          </cell>
          <cell r="C98">
            <v>51.703722816104033</v>
          </cell>
          <cell r="D98">
            <v>65.908042271077676</v>
          </cell>
          <cell r="E98">
            <v>138.93718336224879</v>
          </cell>
          <cell r="F98">
            <v>247.67847322830355</v>
          </cell>
          <cell r="G98">
            <v>306.60164667933526</v>
          </cell>
          <cell r="H98">
            <v>416.61833836420971</v>
          </cell>
          <cell r="I98">
            <v>531.49200464036653</v>
          </cell>
          <cell r="J98">
            <v>522.97707523803933</v>
          </cell>
          <cell r="K98">
            <v>636.40339822144892</v>
          </cell>
          <cell r="L98">
            <v>785.38373761987691</v>
          </cell>
          <cell r="M98">
            <v>895.79419180946945</v>
          </cell>
          <cell r="N98">
            <v>885.62244832545991</v>
          </cell>
          <cell r="O98">
            <v>873.79942046928488</v>
          </cell>
          <cell r="P98">
            <v>928.26898636717624</v>
          </cell>
        </row>
        <row r="99">
          <cell r="A99">
            <v>1098</v>
          </cell>
          <cell r="B99" t="str">
            <v>CUORGNE'</v>
          </cell>
          <cell r="C99">
            <v>86.662319846260587</v>
          </cell>
          <cell r="D99">
            <v>110.47064947435413</v>
          </cell>
          <cell r="E99">
            <v>232.8772082022592</v>
          </cell>
          <cell r="F99">
            <v>411.37482502463888</v>
          </cell>
          <cell r="G99">
            <v>491.94235937708919</v>
          </cell>
          <cell r="H99">
            <v>653.92399832335809</v>
          </cell>
          <cell r="I99">
            <v>813.077537260094</v>
          </cell>
          <cell r="J99">
            <v>799.34062440500395</v>
          </cell>
          <cell r="K99">
            <v>965.21871714983456</v>
          </cell>
          <cell r="L99">
            <v>1163.7804310622821</v>
          </cell>
          <cell r="M99">
            <v>1317.1446665473304</v>
          </cell>
          <cell r="N99">
            <v>1314.9014381479071</v>
          </cell>
          <cell r="O99">
            <v>1305.8916416004472</v>
          </cell>
          <cell r="P99">
            <v>1374.2922930113768</v>
          </cell>
        </row>
        <row r="100">
          <cell r="A100">
            <v>1099</v>
          </cell>
          <cell r="B100" t="str">
            <v>DRUENTO</v>
          </cell>
          <cell r="C100">
            <v>50.474066442668466</v>
          </cell>
          <cell r="D100">
            <v>64.340568212632334</v>
          </cell>
          <cell r="E100">
            <v>135.63287597927322</v>
          </cell>
          <cell r="F100">
            <v>237.26565610398634</v>
          </cell>
          <cell r="G100">
            <v>285.11267653774706</v>
          </cell>
          <cell r="H100">
            <v>380.10346601163747</v>
          </cell>
          <cell r="I100">
            <v>473.66691733515847</v>
          </cell>
          <cell r="J100">
            <v>464.51724791800177</v>
          </cell>
          <cell r="K100">
            <v>557.23547043381495</v>
          </cell>
          <cell r="L100">
            <v>674.74292985566854</v>
          </cell>
          <cell r="M100">
            <v>771.38671507158301</v>
          </cell>
          <cell r="N100">
            <v>760.80141118142103</v>
          </cell>
          <cell r="O100">
            <v>754.57805445391978</v>
          </cell>
          <cell r="P100">
            <v>793.77213707857015</v>
          </cell>
        </row>
        <row r="101">
          <cell r="A101">
            <v>1100</v>
          </cell>
          <cell r="B101" t="str">
            <v>EXILLES</v>
          </cell>
          <cell r="C101">
            <v>1.7809055994906371</v>
          </cell>
          <cell r="D101">
            <v>2.2701653795704821</v>
          </cell>
          <cell r="E101">
            <v>4.7856129955543274</v>
          </cell>
          <cell r="F101">
            <v>8.700377388429251</v>
          </cell>
          <cell r="G101">
            <v>10.029773892791415</v>
          </cell>
          <cell r="H101">
            <v>14.114759603045304</v>
          </cell>
          <cell r="I101">
            <v>17.669284838894114</v>
          </cell>
          <cell r="J101">
            <v>17.588965700706652</v>
          </cell>
          <cell r="K101">
            <v>20.686517923332907</v>
          </cell>
          <cell r="L101">
            <v>25.004178796315635</v>
          </cell>
          <cell r="M101">
            <v>28.427109145104509</v>
          </cell>
          <cell r="N101">
            <v>28.311790814338831</v>
          </cell>
          <cell r="O101">
            <v>28.462443454085385</v>
          </cell>
          <cell r="P101">
            <v>30.772099499369524</v>
          </cell>
        </row>
        <row r="102">
          <cell r="A102">
            <v>1101</v>
          </cell>
          <cell r="B102" t="str">
            <v>FAVRIA</v>
          </cell>
          <cell r="C102">
            <v>29.331917120664677</v>
          </cell>
          <cell r="D102">
            <v>37.390136109858261</v>
          </cell>
          <cell r="E102">
            <v>78.820126006298921</v>
          </cell>
          <cell r="F102">
            <v>138.54892340012418</v>
          </cell>
          <cell r="G102">
            <v>165.83638045220192</v>
          </cell>
          <cell r="H102">
            <v>229.51678236491534</v>
          </cell>
          <cell r="I102">
            <v>293.72784992722171</v>
          </cell>
          <cell r="J102">
            <v>297.55424361998661</v>
          </cell>
          <cell r="K102">
            <v>365.75846863871487</v>
          </cell>
          <cell r="L102">
            <v>447.28035908773307</v>
          </cell>
          <cell r="M102">
            <v>513.40118222565297</v>
          </cell>
          <cell r="N102">
            <v>515.21452646387388</v>
          </cell>
          <cell r="O102">
            <v>510.10378631267486</v>
          </cell>
          <cell r="P102">
            <v>534.83596201807813</v>
          </cell>
        </row>
        <row r="103">
          <cell r="A103">
            <v>1102</v>
          </cell>
          <cell r="B103" t="str">
            <v>FELETTO</v>
          </cell>
          <cell r="C103">
            <v>19.722785536641183</v>
          </cell>
          <cell r="D103">
            <v>25.141133211542609</v>
          </cell>
          <cell r="E103">
            <v>52.998664724102468</v>
          </cell>
          <cell r="F103">
            <v>92.068312892445263</v>
          </cell>
          <cell r="G103">
            <v>107.30004499336327</v>
          </cell>
          <cell r="H103">
            <v>143.3082441139311</v>
          </cell>
          <cell r="I103">
            <v>179.45507652955871</v>
          </cell>
          <cell r="J103">
            <v>180.83955954269354</v>
          </cell>
          <cell r="K103">
            <v>215.98856462269333</v>
          </cell>
          <cell r="L103">
            <v>262.17301570764545</v>
          </cell>
          <cell r="M103">
            <v>288.78122953203609</v>
          </cell>
          <cell r="N103">
            <v>288.92532805845997</v>
          </cell>
          <cell r="O103">
            <v>284.60851696195243</v>
          </cell>
          <cell r="P103">
            <v>299.445400050584</v>
          </cell>
        </row>
        <row r="104">
          <cell r="A104">
            <v>1103</v>
          </cell>
          <cell r="B104" t="str">
            <v>FENESTRELLE</v>
          </cell>
          <cell r="C104">
            <v>5.7407947871091718</v>
          </cell>
          <cell r="D104">
            <v>7.3179362121391645</v>
          </cell>
          <cell r="E104">
            <v>15.4265459920267</v>
          </cell>
          <cell r="F104">
            <v>26.624395348052545</v>
          </cell>
          <cell r="G104">
            <v>31.677962874022697</v>
          </cell>
          <cell r="H104">
            <v>42.181511690020116</v>
          </cell>
          <cell r="I104">
            <v>53.366539139742933</v>
          </cell>
          <cell r="J104">
            <v>53.117773916669734</v>
          </cell>
          <cell r="K104">
            <v>63.521120466938513</v>
          </cell>
          <cell r="L104">
            <v>75.531735221112314</v>
          </cell>
          <cell r="M104">
            <v>86.351959952986675</v>
          </cell>
          <cell r="N104">
            <v>87.444574288112051</v>
          </cell>
          <cell r="O104">
            <v>85.61435259576669</v>
          </cell>
          <cell r="P104">
            <v>87.342951516340108</v>
          </cell>
        </row>
        <row r="105">
          <cell r="A105">
            <v>1104</v>
          </cell>
          <cell r="B105" t="str">
            <v>FIANO</v>
          </cell>
          <cell r="C105">
            <v>25.605723863653647</v>
          </cell>
          <cell r="D105">
            <v>32.640263386635411</v>
          </cell>
          <cell r="E105">
            <v>68.807175920792361</v>
          </cell>
          <cell r="F105">
            <v>120.51814476045894</v>
          </cell>
          <cell r="G105">
            <v>146.41649309238775</v>
          </cell>
          <cell r="H105">
            <v>193.55236266044577</v>
          </cell>
          <cell r="I105">
            <v>240.56548774906307</v>
          </cell>
          <cell r="J105">
            <v>233.3837522418527</v>
          </cell>
          <cell r="K105">
            <v>274.20425908706113</v>
          </cell>
          <cell r="L105">
            <v>335.33027237328065</v>
          </cell>
          <cell r="M105">
            <v>372.13488393489064</v>
          </cell>
          <cell r="N105">
            <v>365.40711195780005</v>
          </cell>
          <cell r="O105">
            <v>362.4634943718853</v>
          </cell>
          <cell r="P105">
            <v>383.89655133207009</v>
          </cell>
        </row>
        <row r="106">
          <cell r="A106">
            <v>1105</v>
          </cell>
          <cell r="B106" t="str">
            <v>FIORANO CANAVESE</v>
          </cell>
          <cell r="C106">
            <v>8.8608467370438326</v>
          </cell>
          <cell r="D106">
            <v>11.295145291176754</v>
          </cell>
          <cell r="E106">
            <v>23.810685590825479</v>
          </cell>
          <cell r="F106">
            <v>40.69940990739115</v>
          </cell>
          <cell r="G106">
            <v>46.552705254430684</v>
          </cell>
          <cell r="H106">
            <v>62.440312219299415</v>
          </cell>
          <cell r="I106">
            <v>77.920362631506649</v>
          </cell>
          <cell r="J106">
            <v>74.955770318229781</v>
          </cell>
          <cell r="K106">
            <v>90.145535620899864</v>
          </cell>
          <cell r="L106">
            <v>109.8715849622201</v>
          </cell>
          <cell r="M106">
            <v>123.0857319379745</v>
          </cell>
          <cell r="N106">
            <v>121.47151339898453</v>
          </cell>
          <cell r="O106">
            <v>121.4652533572455</v>
          </cell>
          <cell r="P106">
            <v>127.52143936008696</v>
          </cell>
        </row>
        <row r="107">
          <cell r="A107">
            <v>1106</v>
          </cell>
          <cell r="B107" t="str">
            <v>FOGLIZZO</v>
          </cell>
          <cell r="C107">
            <v>15.623894841041832</v>
          </cell>
          <cell r="D107">
            <v>19.916173643525848</v>
          </cell>
          <cell r="E107">
            <v>41.984209726697024</v>
          </cell>
          <cell r="F107">
            <v>73.76533980067461</v>
          </cell>
          <cell r="G107">
            <v>85.975118796254321</v>
          </cell>
          <cell r="H107">
            <v>113.50785074410395</v>
          </cell>
          <cell r="I107">
            <v>145.53438098420625</v>
          </cell>
          <cell r="J107">
            <v>145.01169821046446</v>
          </cell>
          <cell r="K107">
            <v>176.38595559127845</v>
          </cell>
          <cell r="L107">
            <v>214.64662860620396</v>
          </cell>
          <cell r="M107">
            <v>256.23724938198455</v>
          </cell>
          <cell r="N107">
            <v>256.39178356143503</v>
          </cell>
          <cell r="O107">
            <v>256.21537993246727</v>
          </cell>
          <cell r="P107">
            <v>272.3890817627381</v>
          </cell>
        </row>
        <row r="108">
          <cell r="A108">
            <v>1107</v>
          </cell>
          <cell r="B108" t="str">
            <v>FORNO CANAVESE</v>
          </cell>
          <cell r="C108">
            <v>31.988903168696286</v>
          </cell>
          <cell r="D108">
            <v>40.777063379876587</v>
          </cell>
          <cell r="E108">
            <v>85.959924412291571</v>
          </cell>
          <cell r="F108">
            <v>148.06240557714207</v>
          </cell>
          <cell r="G108">
            <v>173.12602289712001</v>
          </cell>
          <cell r="H108">
            <v>229.71613468473976</v>
          </cell>
          <cell r="I108">
            <v>286.54801039089239</v>
          </cell>
          <cell r="J108">
            <v>286.01564155076539</v>
          </cell>
          <cell r="K108">
            <v>346.01165653848471</v>
          </cell>
          <cell r="L108">
            <v>409.8421757785415</v>
          </cell>
          <cell r="M108">
            <v>463.90995914395717</v>
          </cell>
          <cell r="N108">
            <v>460.36400436757452</v>
          </cell>
          <cell r="O108">
            <v>449.62436993633395</v>
          </cell>
          <cell r="P108">
            <v>473.20769678273979</v>
          </cell>
        </row>
        <row r="109">
          <cell r="A109">
            <v>1108</v>
          </cell>
          <cell r="B109" t="str">
            <v>FRASSINETTO</v>
          </cell>
          <cell r="C109">
            <v>1.5557615015252608</v>
          </cell>
          <cell r="D109">
            <v>1.9831685074387939</v>
          </cell>
          <cell r="E109">
            <v>4.1806103938422394</v>
          </cell>
          <cell r="F109">
            <v>7.0560308645853045</v>
          </cell>
          <cell r="G109">
            <v>8.8965026376352743</v>
          </cell>
          <cell r="H109">
            <v>11.9425078725868</v>
          </cell>
          <cell r="I109">
            <v>15.655166354850831</v>
          </cell>
          <cell r="J109">
            <v>16.16835586476483</v>
          </cell>
          <cell r="K109">
            <v>20.318653060524596</v>
          </cell>
          <cell r="L109">
            <v>24.541094817863051</v>
          </cell>
          <cell r="M109">
            <v>28.286231453736089</v>
          </cell>
          <cell r="N109">
            <v>28.350970990607454</v>
          </cell>
          <cell r="O109">
            <v>28.279152981848981</v>
          </cell>
          <cell r="P109">
            <v>30.746777171064014</v>
          </cell>
        </row>
        <row r="110">
          <cell r="A110">
            <v>1109</v>
          </cell>
          <cell r="B110" t="str">
            <v>FRONT</v>
          </cell>
          <cell r="C110">
            <v>14.600475609800736</v>
          </cell>
          <cell r="D110">
            <v>18.611595282822911</v>
          </cell>
          <cell r="E110">
            <v>39.234098561720948</v>
          </cell>
          <cell r="F110">
            <v>69.36898135324553</v>
          </cell>
          <cell r="G110">
            <v>83.370246092047608</v>
          </cell>
          <cell r="H110">
            <v>110.23546293796726</v>
          </cell>
          <cell r="I110">
            <v>141.77108963080815</v>
          </cell>
          <cell r="J110">
            <v>144.01739315735614</v>
          </cell>
          <cell r="K110">
            <v>174.92565965244631</v>
          </cell>
          <cell r="L110">
            <v>207.74063527047767</v>
          </cell>
          <cell r="M110">
            <v>231.38041962946505</v>
          </cell>
          <cell r="N110">
            <v>227.66357461836355</v>
          </cell>
          <cell r="O110">
            <v>227.26513335820943</v>
          </cell>
          <cell r="P110">
            <v>247.77491286673899</v>
          </cell>
        </row>
        <row r="111">
          <cell r="A111">
            <v>1110</v>
          </cell>
          <cell r="B111" t="str">
            <v>FROSSASCO</v>
          </cell>
          <cell r="C111">
            <v>28.11906505236448</v>
          </cell>
          <cell r="D111">
            <v>35.844082923893183</v>
          </cell>
          <cell r="E111">
            <v>75.560974807379424</v>
          </cell>
          <cell r="F111">
            <v>132.74909384675374</v>
          </cell>
          <cell r="G111">
            <v>160.6188086173228</v>
          </cell>
          <cell r="H111">
            <v>213.51140105548413</v>
          </cell>
          <cell r="I111">
            <v>262.68017799676369</v>
          </cell>
          <cell r="J111">
            <v>248.46524459804192</v>
          </cell>
          <cell r="K111">
            <v>298.99331384364365</v>
          </cell>
          <cell r="L111">
            <v>363.05093333254058</v>
          </cell>
          <cell r="M111">
            <v>410.310196090396</v>
          </cell>
          <cell r="N111">
            <v>408.10204775354498</v>
          </cell>
          <cell r="O111">
            <v>405.3433560286777</v>
          </cell>
          <cell r="P111">
            <v>418.45143230952084</v>
          </cell>
        </row>
        <row r="112">
          <cell r="A112">
            <v>1111</v>
          </cell>
          <cell r="B112" t="str">
            <v>GARZIGLIANA</v>
          </cell>
          <cell r="C112">
            <v>5.8623833731276722</v>
          </cell>
          <cell r="D112">
            <v>7.4729282558550558</v>
          </cell>
          <cell r="E112">
            <v>15.753276346250772</v>
          </cell>
          <cell r="F112">
            <v>27.155695980123731</v>
          </cell>
          <cell r="G112">
            <v>33.169480585491172</v>
          </cell>
          <cell r="H112">
            <v>43.140879905870769</v>
          </cell>
          <cell r="I112">
            <v>54.914315553837469</v>
          </cell>
          <cell r="J112">
            <v>54.229954310190386</v>
          </cell>
          <cell r="K112">
            <v>66.500638314980847</v>
          </cell>
          <cell r="L112">
            <v>82.756963487499362</v>
          </cell>
          <cell r="M112">
            <v>95.011391058570609</v>
          </cell>
          <cell r="N112">
            <v>95.280626007664893</v>
          </cell>
          <cell r="O112">
            <v>99.827835551138094</v>
          </cell>
          <cell r="P112">
            <v>105.64673836801288</v>
          </cell>
        </row>
        <row r="113">
          <cell r="A113">
            <v>1112</v>
          </cell>
          <cell r="B113" t="str">
            <v>GASSINO TORINESE</v>
          </cell>
          <cell r="C113">
            <v>56.924146260977039</v>
          </cell>
          <cell r="D113">
            <v>72.562647981025663</v>
          </cell>
          <cell r="E113">
            <v>152.9653981577024</v>
          </cell>
          <cell r="F113">
            <v>268.26459229711907</v>
          </cell>
          <cell r="G113">
            <v>322.57547396934086</v>
          </cell>
          <cell r="H113">
            <v>423.33843420602824</v>
          </cell>
          <cell r="I113">
            <v>531.23990377877897</v>
          </cell>
          <cell r="J113">
            <v>520.77206687646094</v>
          </cell>
          <cell r="K113">
            <v>625.74309359847507</v>
          </cell>
          <cell r="L113">
            <v>763.37707280392249</v>
          </cell>
          <cell r="M113">
            <v>856.91150692651695</v>
          </cell>
          <cell r="N113">
            <v>847.3211773356702</v>
          </cell>
          <cell r="O113">
            <v>838.43565382756435</v>
          </cell>
          <cell r="P113">
            <v>884.85446318872494</v>
          </cell>
        </row>
        <row r="114">
          <cell r="A114">
            <v>1113</v>
          </cell>
          <cell r="B114" t="str">
            <v>GERMAGNANO</v>
          </cell>
          <cell r="C114">
            <v>10.097140907393392</v>
          </cell>
          <cell r="D114">
            <v>12.87108071711685</v>
          </cell>
          <cell r="E114">
            <v>27.132829925508396</v>
          </cell>
          <cell r="F114">
            <v>45.952636031235038</v>
          </cell>
          <cell r="G114">
            <v>55.498297898545765</v>
          </cell>
          <cell r="H114">
            <v>73.55509506551725</v>
          </cell>
          <cell r="I114">
            <v>91.894536508877707</v>
          </cell>
          <cell r="J114">
            <v>93.034730752055793</v>
          </cell>
          <cell r="K114">
            <v>111.88987015513476</v>
          </cell>
          <cell r="L114">
            <v>134.44091552488803</v>
          </cell>
          <cell r="M114">
            <v>150.78276784511067</v>
          </cell>
          <cell r="N114">
            <v>147.14770998209417</v>
          </cell>
          <cell r="O114">
            <v>144.59242861561776</v>
          </cell>
          <cell r="P114">
            <v>151.61947332285919</v>
          </cell>
        </row>
        <row r="115">
          <cell r="A115">
            <v>1114</v>
          </cell>
          <cell r="B115" t="str">
            <v>GIAGLIONE</v>
          </cell>
          <cell r="C115">
            <v>4.6774056388088363</v>
          </cell>
          <cell r="D115">
            <v>5.9624071879321425</v>
          </cell>
          <cell r="E115">
            <v>12.56902848582477</v>
          </cell>
          <cell r="F115">
            <v>22.703388009263939</v>
          </cell>
          <cell r="G115">
            <v>27.37781137093793</v>
          </cell>
          <cell r="H115">
            <v>35.876775682684759</v>
          </cell>
          <cell r="I115">
            <v>43.852137089280319</v>
          </cell>
          <cell r="J115">
            <v>44.111441569350831</v>
          </cell>
          <cell r="K115">
            <v>51.732324930141623</v>
          </cell>
          <cell r="L115">
            <v>63.304608045136426</v>
          </cell>
          <cell r="M115">
            <v>72.716175861419032</v>
          </cell>
          <cell r="N115">
            <v>70.452712442891553</v>
          </cell>
          <cell r="O115">
            <v>70.807410883689286</v>
          </cell>
          <cell r="P115">
            <v>74.287682718362504</v>
          </cell>
        </row>
        <row r="116">
          <cell r="A116">
            <v>1115</v>
          </cell>
          <cell r="B116" t="str">
            <v>GIAVENO</v>
          </cell>
          <cell r="C116">
            <v>95.340692436963863</v>
          </cell>
          <cell r="D116">
            <v>121.53319035920669</v>
          </cell>
          <cell r="E116">
            <v>256.19755301009775</v>
          </cell>
          <cell r="F116">
            <v>450.46963602004769</v>
          </cell>
          <cell r="G116">
            <v>542.27023160252372</v>
          </cell>
          <cell r="H116">
            <v>726.63941101688442</v>
          </cell>
          <cell r="I116">
            <v>917.82433697205181</v>
          </cell>
          <cell r="J116">
            <v>918.8909537954047</v>
          </cell>
          <cell r="K116">
            <v>1121.3086500421591</v>
          </cell>
          <cell r="L116">
            <v>1387.564678262137</v>
          </cell>
          <cell r="M116">
            <v>1594.0477041331901</v>
          </cell>
          <cell r="N116">
            <v>1580.5632448684955</v>
          </cell>
          <cell r="O116">
            <v>1564.1813855630244</v>
          </cell>
          <cell r="P116">
            <v>1652.3989729700572</v>
          </cell>
        </row>
        <row r="117">
          <cell r="A117">
            <v>1116</v>
          </cell>
          <cell r="B117" t="str">
            <v>GIVOLETTO</v>
          </cell>
          <cell r="C117">
            <v>24.378933669924862</v>
          </cell>
          <cell r="D117">
            <v>31.07644291990422</v>
          </cell>
          <cell r="E117">
            <v>65.510570477131424</v>
          </cell>
          <cell r="F117">
            <v>114.73261190876144</v>
          </cell>
          <cell r="G117">
            <v>143.57938845174812</v>
          </cell>
          <cell r="H117">
            <v>200.19919816661584</v>
          </cell>
          <cell r="I117">
            <v>262.12725350944834</v>
          </cell>
          <cell r="J117">
            <v>274.76228462366709</v>
          </cell>
          <cell r="K117">
            <v>337.46828171021707</v>
          </cell>
          <cell r="L117">
            <v>432.17028127557251</v>
          </cell>
          <cell r="M117">
            <v>511.67375134838784</v>
          </cell>
          <cell r="N117">
            <v>521.74375345980854</v>
          </cell>
          <cell r="O117">
            <v>535.00898912554567</v>
          </cell>
          <cell r="P117">
            <v>562.53971348289292</v>
          </cell>
        </row>
        <row r="118">
          <cell r="A118">
            <v>1117</v>
          </cell>
          <cell r="B118" t="str">
            <v>GRAVERE</v>
          </cell>
          <cell r="C118">
            <v>9.6433093447139875</v>
          </cell>
          <cell r="D118">
            <v>12.292570153701346</v>
          </cell>
          <cell r="E118">
            <v>25.913303059641688</v>
          </cell>
          <cell r="F118">
            <v>46.489949268060819</v>
          </cell>
          <cell r="G118">
            <v>54.003337051186307</v>
          </cell>
          <cell r="H118">
            <v>71.975511191972089</v>
          </cell>
          <cell r="I118">
            <v>91.362924245741254</v>
          </cell>
          <cell r="J118">
            <v>90.385346886137413</v>
          </cell>
          <cell r="K118">
            <v>106.63578338081507</v>
          </cell>
          <cell r="L118">
            <v>132.56382427055357</v>
          </cell>
          <cell r="M118">
            <v>151.27986766146986</v>
          </cell>
          <cell r="N118">
            <v>145.1268802221386</v>
          </cell>
          <cell r="O118">
            <v>136.47378565003186</v>
          </cell>
          <cell r="P118">
            <v>144.60896464654539</v>
          </cell>
        </row>
        <row r="119">
          <cell r="A119">
            <v>1118</v>
          </cell>
          <cell r="B119" t="str">
            <v>GROSCAVALLO</v>
          </cell>
          <cell r="C119">
            <v>1.1712090736836851</v>
          </cell>
          <cell r="D119">
            <v>1.4929698082121701</v>
          </cell>
          <cell r="E119">
            <v>3.1472489980012872</v>
          </cell>
          <cell r="F119">
            <v>5.4768068587783674</v>
          </cell>
          <cell r="G119">
            <v>6.794291256235609</v>
          </cell>
          <cell r="H119">
            <v>8.6481776291609371</v>
          </cell>
          <cell r="I119">
            <v>11.126591398256153</v>
          </cell>
          <cell r="J119">
            <v>10.468684472474811</v>
          </cell>
          <cell r="K119">
            <v>12.826689332355063</v>
          </cell>
          <cell r="L119">
            <v>15.342467070414877</v>
          </cell>
          <cell r="M119">
            <v>17.492657426732208</v>
          </cell>
          <cell r="N119">
            <v>17.302757785617782</v>
          </cell>
          <cell r="O119">
            <v>17.019008108853789</v>
          </cell>
          <cell r="P119">
            <v>18.306463257237034</v>
          </cell>
        </row>
        <row r="120">
          <cell r="A120">
            <v>1119</v>
          </cell>
          <cell r="B120" t="str">
            <v>GROSSO</v>
          </cell>
          <cell r="C120">
            <v>11.99961742853711</v>
          </cell>
          <cell r="D120">
            <v>15.296215623190163</v>
          </cell>
          <cell r="E120">
            <v>32.245125807966389</v>
          </cell>
          <cell r="F120">
            <v>56.975359158693273</v>
          </cell>
          <cell r="G120">
            <v>71.146662348865121</v>
          </cell>
          <cell r="H120">
            <v>94.413118896221377</v>
          </cell>
          <cell r="I120">
            <v>117.79744538809521</v>
          </cell>
          <cell r="J120">
            <v>119.3300498274822</v>
          </cell>
          <cell r="K120">
            <v>140.19282355587004</v>
          </cell>
          <cell r="L120">
            <v>170.68060783693966</v>
          </cell>
          <cell r="M120">
            <v>190.1487114355271</v>
          </cell>
          <cell r="N120">
            <v>185.0405995994746</v>
          </cell>
          <cell r="O120">
            <v>183.66899710634314</v>
          </cell>
          <cell r="P120">
            <v>196.35030731887619</v>
          </cell>
        </row>
        <row r="121">
          <cell r="A121">
            <v>1120</v>
          </cell>
          <cell r="B121" t="str">
            <v>GRUGLIASCO</v>
          </cell>
          <cell r="C121">
            <v>241.06642996925748</v>
          </cell>
          <cell r="D121">
            <v>307.29347116960298</v>
          </cell>
          <cell r="E121">
            <v>647.78876566097915</v>
          </cell>
          <cell r="F121">
            <v>1116.6867625093282</v>
          </cell>
          <cell r="G121">
            <v>1303.5921474218153</v>
          </cell>
          <cell r="H121">
            <v>1703.8935039252449</v>
          </cell>
          <cell r="I121">
            <v>2101.8804805897585</v>
          </cell>
          <cell r="J121">
            <v>2021.6107521476265</v>
          </cell>
          <cell r="K121">
            <v>2440.4301522200781</v>
          </cell>
          <cell r="L121">
            <v>2936.1739704083993</v>
          </cell>
          <cell r="M121">
            <v>3313.6816142662665</v>
          </cell>
          <cell r="N121">
            <v>3284.044216886668</v>
          </cell>
          <cell r="O121">
            <v>3261.169380776068</v>
          </cell>
          <cell r="P121">
            <v>3458.1345526805339</v>
          </cell>
        </row>
        <row r="122">
          <cell r="A122">
            <v>1121</v>
          </cell>
          <cell r="B122" t="str">
            <v>INGRIA</v>
          </cell>
          <cell r="C122">
            <v>0.32588396892030408</v>
          </cell>
          <cell r="D122">
            <v>0.41541253181049748</v>
          </cell>
          <cell r="E122">
            <v>0.87570871648327864</v>
          </cell>
          <cell r="F122">
            <v>1.508129870076953</v>
          </cell>
          <cell r="G122">
            <v>1.838462475092703</v>
          </cell>
          <cell r="H122">
            <v>2.6127950636324795</v>
          </cell>
          <cell r="I122">
            <v>3.4211014117547855</v>
          </cell>
          <cell r="J122">
            <v>3.6652740685774026</v>
          </cell>
          <cell r="K122">
            <v>4.4265895502974315</v>
          </cell>
          <cell r="L122">
            <v>5.5584811083622423</v>
          </cell>
          <cell r="M122">
            <v>7.0476192523327139</v>
          </cell>
          <cell r="N122">
            <v>7.1715241686512705</v>
          </cell>
          <cell r="O122">
            <v>7.2946835103148242</v>
          </cell>
          <cell r="P122">
            <v>6.775874893135291</v>
          </cell>
        </row>
        <row r="123">
          <cell r="A123">
            <v>1122</v>
          </cell>
          <cell r="B123" t="str">
            <v>INVERSO PINASCA</v>
          </cell>
          <cell r="C123">
            <v>6.5039420225679647</v>
          </cell>
          <cell r="D123">
            <v>8.2907392815152079</v>
          </cell>
          <cell r="E123">
            <v>17.4772595888493</v>
          </cell>
          <cell r="F123">
            <v>31.508147717305146</v>
          </cell>
          <cell r="G123">
            <v>37.693320664758794</v>
          </cell>
          <cell r="H123">
            <v>54.276979326943206</v>
          </cell>
          <cell r="I123">
            <v>68.770409537798287</v>
          </cell>
          <cell r="J123">
            <v>67.598679403642933</v>
          </cell>
          <cell r="K123">
            <v>81.076695169788664</v>
          </cell>
          <cell r="L123">
            <v>100.35819911158802</v>
          </cell>
          <cell r="M123">
            <v>115.1735594149539</v>
          </cell>
          <cell r="N123">
            <v>114.50286131646754</v>
          </cell>
          <cell r="O123">
            <v>113.29993605091764</v>
          </cell>
          <cell r="P123">
            <v>119.37001871595132</v>
          </cell>
        </row>
        <row r="124">
          <cell r="A124">
            <v>1123</v>
          </cell>
          <cell r="B124" t="str">
            <v>ISOLABELLA</v>
          </cell>
          <cell r="C124">
            <v>3.0406098080122481</v>
          </cell>
          <cell r="D124">
            <v>3.8759421728507775</v>
          </cell>
          <cell r="E124">
            <v>8.1706643046072713</v>
          </cell>
          <cell r="F124">
            <v>13.851172607835119</v>
          </cell>
          <cell r="G124">
            <v>17.905905348054894</v>
          </cell>
          <cell r="H124">
            <v>25.600129464766976</v>
          </cell>
          <cell r="I124">
            <v>30.061637282990603</v>
          </cell>
          <cell r="J124">
            <v>29.671635309963108</v>
          </cell>
          <cell r="K124">
            <v>34.044918127810035</v>
          </cell>
          <cell r="L124">
            <v>44.11491472969832</v>
          </cell>
          <cell r="M124">
            <v>49.593616784591603</v>
          </cell>
          <cell r="N124">
            <v>47.764375494235402</v>
          </cell>
          <cell r="O124">
            <v>47.668213180127339</v>
          </cell>
          <cell r="P124">
            <v>51.425410562396969</v>
          </cell>
        </row>
        <row r="125">
          <cell r="A125">
            <v>1124</v>
          </cell>
          <cell r="B125" t="str">
            <v>ISSIGLIO</v>
          </cell>
          <cell r="C125">
            <v>4.3357153824509753</v>
          </cell>
          <cell r="D125">
            <v>5.526845982025419</v>
          </cell>
          <cell r="E125">
            <v>11.650845437970826</v>
          </cell>
          <cell r="F125">
            <v>20.083397089134998</v>
          </cell>
          <cell r="G125">
            <v>22.94436883338718</v>
          </cell>
          <cell r="H125">
            <v>31.160202075454087</v>
          </cell>
          <cell r="I125">
            <v>38.522227117670724</v>
          </cell>
          <cell r="J125">
            <v>39.121695565035949</v>
          </cell>
          <cell r="K125">
            <v>47.546367810345188</v>
          </cell>
          <cell r="L125">
            <v>59.1513037277455</v>
          </cell>
          <cell r="M125">
            <v>70.289816523579731</v>
          </cell>
          <cell r="N125">
            <v>67.518031680964214</v>
          </cell>
          <cell r="O125">
            <v>67.069205610481262</v>
          </cell>
          <cell r="P125">
            <v>71.602550305297896</v>
          </cell>
        </row>
        <row r="126">
          <cell r="A126">
            <v>1125</v>
          </cell>
          <cell r="B126" t="str">
            <v>IVREA</v>
          </cell>
          <cell r="C126">
            <v>223.55055288231418</v>
          </cell>
          <cell r="D126">
            <v>284.96553993789502</v>
          </cell>
          <cell r="E126">
            <v>600.72046005298785</v>
          </cell>
          <cell r="F126">
            <v>1012.9220774043488</v>
          </cell>
          <cell r="G126">
            <v>1163.2610945457657</v>
          </cell>
          <cell r="H126">
            <v>1512.2711928804952</v>
          </cell>
          <cell r="I126">
            <v>1864.4655649594504</v>
          </cell>
          <cell r="J126">
            <v>1823.7872030872745</v>
          </cell>
          <cell r="K126">
            <v>2168.8289323672616</v>
          </cell>
          <cell r="L126">
            <v>2602.4602006079112</v>
          </cell>
          <cell r="M126">
            <v>2932.6421181559958</v>
          </cell>
          <cell r="N126">
            <v>2901.3843627631099</v>
          </cell>
          <cell r="O126">
            <v>2869.9812961167609</v>
          </cell>
          <cell r="P126">
            <v>3028.0363352077752</v>
          </cell>
        </row>
        <row r="127">
          <cell r="A127">
            <v>1126</v>
          </cell>
          <cell r="B127" t="str">
            <v>LA CASSA</v>
          </cell>
          <cell r="C127">
            <v>14.877632902253433</v>
          </cell>
          <cell r="D127">
            <v>18.964894688586792</v>
          </cell>
          <cell r="E127">
            <v>39.978869952722043</v>
          </cell>
          <cell r="F127">
            <v>71.306384635035158</v>
          </cell>
          <cell r="G127">
            <v>87.590302316615578</v>
          </cell>
          <cell r="H127">
            <v>121.9036131288638</v>
          </cell>
          <cell r="I127">
            <v>162.16411398660588</v>
          </cell>
          <cell r="J127">
            <v>163.1089425042602</v>
          </cell>
          <cell r="K127">
            <v>198.57233375563411</v>
          </cell>
          <cell r="L127">
            <v>248.22244615090941</v>
          </cell>
          <cell r="M127">
            <v>283.52355365390633</v>
          </cell>
          <cell r="N127">
            <v>281.88948833178119</v>
          </cell>
          <cell r="O127">
            <v>274.40523049092951</v>
          </cell>
          <cell r="P127">
            <v>290.31334893416965</v>
          </cell>
        </row>
        <row r="128">
          <cell r="A128">
            <v>1127</v>
          </cell>
          <cell r="B128" t="str">
            <v>LA LOGGIA</v>
          </cell>
          <cell r="C128">
            <v>56.121837333389728</v>
          </cell>
          <cell r="D128">
            <v>71.539924512892384</v>
          </cell>
          <cell r="E128">
            <v>150.80945006510879</v>
          </cell>
          <cell r="F128">
            <v>264.34880134673892</v>
          </cell>
          <cell r="G128">
            <v>317.51028182485595</v>
          </cell>
          <cell r="H128">
            <v>431.4685135472568</v>
          </cell>
          <cell r="I128">
            <v>544.24354031243138</v>
          </cell>
          <cell r="J128">
            <v>539.54839018930943</v>
          </cell>
          <cell r="K128">
            <v>661.18523597139722</v>
          </cell>
          <cell r="L128">
            <v>841.29456519702239</v>
          </cell>
          <cell r="M128">
            <v>979.19041280011402</v>
          </cell>
          <cell r="N128">
            <v>992.37398183087487</v>
          </cell>
          <cell r="O128">
            <v>993.78999863740603</v>
          </cell>
          <cell r="P128">
            <v>1051.8669427308803</v>
          </cell>
        </row>
        <row r="129">
          <cell r="A129">
            <v>1128</v>
          </cell>
          <cell r="B129" t="str">
            <v>LANZO TORINESE</v>
          </cell>
          <cell r="C129">
            <v>55.976233444620142</v>
          </cell>
          <cell r="D129">
            <v>71.354319555779512</v>
          </cell>
          <cell r="E129">
            <v>150.41818628195361</v>
          </cell>
          <cell r="F129">
            <v>264.49274999210581</v>
          </cell>
          <cell r="G129">
            <v>319.74265870575221</v>
          </cell>
          <cell r="H129">
            <v>422.83385415823085</v>
          </cell>
          <cell r="I129">
            <v>524.51270210538792</v>
          </cell>
          <cell r="J129">
            <v>515.76696128602032</v>
          </cell>
          <cell r="K129">
            <v>618.67984004479479</v>
          </cell>
          <cell r="L129">
            <v>743.67886758376596</v>
          </cell>
          <cell r="M129">
            <v>844.08083846987017</v>
          </cell>
          <cell r="N129">
            <v>835.62554424708992</v>
          </cell>
          <cell r="O129">
            <v>831.86463305187135</v>
          </cell>
          <cell r="P129">
            <v>878.90774822637945</v>
          </cell>
        </row>
        <row r="130">
          <cell r="A130">
            <v>1129</v>
          </cell>
          <cell r="B130" t="str">
            <v>LAURIANO</v>
          </cell>
          <cell r="C130">
            <v>11.07943048546022</v>
          </cell>
          <cell r="D130">
            <v>14.123230069377863</v>
          </cell>
          <cell r="E130">
            <v>29.77241833015977</v>
          </cell>
          <cell r="F130">
            <v>52.426781634953393</v>
          </cell>
          <cell r="G130">
            <v>63.552333866536976</v>
          </cell>
          <cell r="H130">
            <v>83.231450416943986</v>
          </cell>
          <cell r="I130">
            <v>106.50687501933038</v>
          </cell>
          <cell r="J130">
            <v>106.27341345062727</v>
          </cell>
          <cell r="K130">
            <v>133.14241985859962</v>
          </cell>
          <cell r="L130">
            <v>162.95005188363618</v>
          </cell>
          <cell r="M130">
            <v>183.28584681043344</v>
          </cell>
          <cell r="N130">
            <v>183.201091325383</v>
          </cell>
          <cell r="O130">
            <v>182.59628204318432</v>
          </cell>
          <cell r="P130">
            <v>189.21671313673119</v>
          </cell>
        </row>
        <row r="131">
          <cell r="A131">
            <v>1130</v>
          </cell>
          <cell r="B131" t="str">
            <v>LEINI'</v>
          </cell>
          <cell r="C131">
            <v>134.7637416318249</v>
          </cell>
          <cell r="D131">
            <v>171.78674757463395</v>
          </cell>
          <cell r="E131">
            <v>362.13436212859614</v>
          </cell>
          <cell r="F131">
            <v>637.83519728224212</v>
          </cell>
          <cell r="G131">
            <v>779.21202414417212</v>
          </cell>
          <cell r="H131">
            <v>1049.6567046930013</v>
          </cell>
          <cell r="I131">
            <v>1365.1256101053309</v>
          </cell>
          <cell r="J131">
            <v>1365.0984732705365</v>
          </cell>
          <cell r="K131">
            <v>1671.4946868581851</v>
          </cell>
          <cell r="L131">
            <v>2057.4833381158583</v>
          </cell>
          <cell r="M131">
            <v>2366.5711647751118</v>
          </cell>
          <cell r="N131">
            <v>2353.7246171518937</v>
          </cell>
          <cell r="O131">
            <v>2339.825396881688</v>
          </cell>
          <cell r="P131">
            <v>2472.4432352930412</v>
          </cell>
        </row>
        <row r="132">
          <cell r="A132">
            <v>1131</v>
          </cell>
          <cell r="B132" t="str">
            <v>LEMIE</v>
          </cell>
          <cell r="C132">
            <v>1.7196821997509859</v>
          </cell>
          <cell r="D132">
            <v>2.1921223645177403</v>
          </cell>
          <cell r="E132">
            <v>4.6210947316385473</v>
          </cell>
          <cell r="F132">
            <v>8.3905925050924441</v>
          </cell>
          <cell r="G132">
            <v>9.8758186480359829</v>
          </cell>
          <cell r="H132">
            <v>13.481126914143985</v>
          </cell>
          <cell r="I132">
            <v>16.380370379126923</v>
          </cell>
          <cell r="J132">
            <v>15.65860160295084</v>
          </cell>
          <cell r="K132">
            <v>19.171727867074971</v>
          </cell>
          <cell r="L132">
            <v>22.045917370847359</v>
          </cell>
          <cell r="M132">
            <v>25.048508810960946</v>
          </cell>
          <cell r="N132">
            <v>26.395369851916712</v>
          </cell>
          <cell r="O132">
            <v>24.471366015031329</v>
          </cell>
          <cell r="P132">
            <v>26.773382407207297</v>
          </cell>
        </row>
        <row r="133">
          <cell r="A133">
            <v>1132</v>
          </cell>
          <cell r="B133" t="str">
            <v>LESSOLO</v>
          </cell>
          <cell r="C133">
            <v>25.951807410443866</v>
          </cell>
          <cell r="D133">
            <v>33.081424830895479</v>
          </cell>
          <cell r="E133">
            <v>69.737164528577367</v>
          </cell>
          <cell r="F133">
            <v>122.45499536256672</v>
          </cell>
          <cell r="G133">
            <v>146.18915983754735</v>
          </cell>
          <cell r="H133">
            <v>196.23398711869112</v>
          </cell>
          <cell r="I133">
            <v>247.32640872834381</v>
          </cell>
          <cell r="J133">
            <v>250.64892119808849</v>
          </cell>
          <cell r="K133">
            <v>302.14503152046728</v>
          </cell>
          <cell r="L133">
            <v>368.5354505578199</v>
          </cell>
          <cell r="M133">
            <v>411.40263081242352</v>
          </cell>
          <cell r="N133">
            <v>410.25088552239134</v>
          </cell>
          <cell r="O133">
            <v>403.80363229634128</v>
          </cell>
          <cell r="P133">
            <v>426.75867153948974</v>
          </cell>
        </row>
        <row r="134">
          <cell r="A134">
            <v>1133</v>
          </cell>
          <cell r="B134" t="str">
            <v>LEVONE</v>
          </cell>
          <cell r="C134">
            <v>5.293175283917992</v>
          </cell>
          <cell r="D134">
            <v>6.747344317961395</v>
          </cell>
          <cell r="E134">
            <v>14.223712044989885</v>
          </cell>
          <cell r="F134">
            <v>24.82595108712804</v>
          </cell>
          <cell r="G134">
            <v>29.569402992227648</v>
          </cell>
          <cell r="H134">
            <v>39.947201482524527</v>
          </cell>
          <cell r="I134">
            <v>48.990217614505717</v>
          </cell>
          <cell r="J134">
            <v>47.749425469410717</v>
          </cell>
          <cell r="K134">
            <v>58.308606102233512</v>
          </cell>
          <cell r="L134">
            <v>70.724944914572362</v>
          </cell>
          <cell r="M134">
            <v>77.484390803530715</v>
          </cell>
          <cell r="N134">
            <v>78.485980940522893</v>
          </cell>
          <cell r="O134">
            <v>79.595391481452324</v>
          </cell>
          <cell r="P134">
            <v>80.766008427133045</v>
          </cell>
        </row>
        <row r="135">
          <cell r="A135">
            <v>1134</v>
          </cell>
          <cell r="B135" t="str">
            <v>LOCANA</v>
          </cell>
          <cell r="C135">
            <v>7.1767877631448913</v>
          </cell>
          <cell r="D135">
            <v>9.1484327530198613</v>
          </cell>
          <cell r="E135">
            <v>19.285316860963707</v>
          </cell>
          <cell r="F135">
            <v>33.01844907554792</v>
          </cell>
          <cell r="G135">
            <v>38.799838089047292</v>
          </cell>
          <cell r="H135">
            <v>51.279338852923154</v>
          </cell>
          <cell r="I135">
            <v>65.458185461751754</v>
          </cell>
          <cell r="J135">
            <v>63.872344417798828</v>
          </cell>
          <cell r="K135">
            <v>76.939777926136799</v>
          </cell>
          <cell r="L135">
            <v>93.285053927467089</v>
          </cell>
          <cell r="M135">
            <v>104.69474293972326</v>
          </cell>
          <cell r="N135">
            <v>104.04522498235116</v>
          </cell>
          <cell r="O135">
            <v>103.05218638061535</v>
          </cell>
          <cell r="P135">
            <v>109.01682237142606</v>
          </cell>
        </row>
        <row r="136">
          <cell r="A136">
            <v>1135</v>
          </cell>
          <cell r="B136" t="str">
            <v>LOMBARDORE</v>
          </cell>
          <cell r="C136">
            <v>14.418180793628935</v>
          </cell>
          <cell r="D136">
            <v>18.379219473197324</v>
          </cell>
          <cell r="E136">
            <v>38.744239671084934</v>
          </cell>
          <cell r="F136">
            <v>68.388205600581671</v>
          </cell>
          <cell r="G136">
            <v>82.054226629934718</v>
          </cell>
          <cell r="H136">
            <v>120.06546587777055</v>
          </cell>
          <cell r="I136">
            <v>150.06259177517254</v>
          </cell>
          <cell r="J136">
            <v>147.49229743783945</v>
          </cell>
          <cell r="K136">
            <v>171.54322388243554</v>
          </cell>
          <cell r="L136">
            <v>227.49416619140462</v>
          </cell>
          <cell r="M136">
            <v>260.44637359164278</v>
          </cell>
          <cell r="N136">
            <v>261.3129033173513</v>
          </cell>
          <cell r="O136">
            <v>258.00541192268815</v>
          </cell>
          <cell r="P136">
            <v>271.2071375946494</v>
          </cell>
        </row>
        <row r="137">
          <cell r="A137">
            <v>1136</v>
          </cell>
          <cell r="B137" t="str">
            <v>LOMBRIASCO</v>
          </cell>
          <cell r="C137">
            <v>7.4342564710531942</v>
          </cell>
          <cell r="D137">
            <v>9.4766346224414342</v>
          </cell>
          <cell r="E137">
            <v>19.977181491445506</v>
          </cell>
          <cell r="F137">
            <v>36.802841313170973</v>
          </cell>
          <cell r="G137">
            <v>45.817147356274198</v>
          </cell>
          <cell r="H137">
            <v>62.478463691028978</v>
          </cell>
          <cell r="I137">
            <v>76.198794179716984</v>
          </cell>
          <cell r="J137">
            <v>76.322555801126711</v>
          </cell>
          <cell r="K137">
            <v>92.114180816748998</v>
          </cell>
          <cell r="L137">
            <v>112.28801734908136</v>
          </cell>
          <cell r="M137">
            <v>126.20494641417415</v>
          </cell>
          <cell r="N137">
            <v>127.11678364069165</v>
          </cell>
          <cell r="O137">
            <v>128.37926631113484</v>
          </cell>
          <cell r="P137">
            <v>136.06180483842169</v>
          </cell>
        </row>
        <row r="138">
          <cell r="A138">
            <v>1137</v>
          </cell>
          <cell r="B138" t="str">
            <v>LORANZE'</v>
          </cell>
          <cell r="C138">
            <v>9.3276395095639231</v>
          </cell>
          <cell r="D138">
            <v>11.890177836367201</v>
          </cell>
          <cell r="E138">
            <v>25.065041553905111</v>
          </cell>
          <cell r="F138">
            <v>43.316327282650725</v>
          </cell>
          <cell r="G138">
            <v>53.46338302397038</v>
          </cell>
          <cell r="H138">
            <v>70.652080172696984</v>
          </cell>
          <cell r="I138">
            <v>89.212133209111244</v>
          </cell>
          <cell r="J138">
            <v>88.625859101950866</v>
          </cell>
          <cell r="K138">
            <v>106.5161260697182</v>
          </cell>
          <cell r="L138">
            <v>129.31719249923452</v>
          </cell>
          <cell r="M138">
            <v>150.15442218584636</v>
          </cell>
          <cell r="N138">
            <v>150.05992790782219</v>
          </cell>
          <cell r="O138">
            <v>149.60412906345979</v>
          </cell>
          <cell r="P138">
            <v>160.10443906204097</v>
          </cell>
        </row>
        <row r="139">
          <cell r="A139">
            <v>1138</v>
          </cell>
          <cell r="B139" t="str">
            <v>LUGNACCO</v>
          </cell>
          <cell r="C139">
            <v>3.4455300324797289</v>
          </cell>
          <cell r="D139">
            <v>4.3921042172269082</v>
          </cell>
          <cell r="E139">
            <v>9.258757625740401</v>
          </cell>
          <cell r="F139">
            <v>15.740282980769638</v>
          </cell>
          <cell r="G139">
            <v>19.527357622368484</v>
          </cell>
          <cell r="H139">
            <v>27.270451012089065</v>
          </cell>
          <cell r="I139">
            <v>34.009379450070384</v>
          </cell>
          <cell r="J139">
            <v>33.821159308905621</v>
          </cell>
          <cell r="K139">
            <v>41.597827492529042</v>
          </cell>
          <cell r="L139">
            <v>51.002833538872117</v>
          </cell>
          <cell r="M139">
            <v>57.750133298263229</v>
          </cell>
          <cell r="N139">
            <v>56.065567045321423</v>
          </cell>
          <cell r="O139">
            <v>56.279741319584119</v>
          </cell>
          <cell r="P139">
            <v>59.667879155526393</v>
          </cell>
        </row>
        <row r="140">
          <cell r="A140">
            <v>1139</v>
          </cell>
          <cell r="B140" t="str">
            <v>LUSERNA SAN GIOVANNI</v>
          </cell>
          <cell r="C140">
            <v>76.809277570347675</v>
          </cell>
          <cell r="D140">
            <v>97.91072745231132</v>
          </cell>
          <cell r="E140">
            <v>206.40031511211376</v>
          </cell>
          <cell r="F140">
            <v>360.93375791336376</v>
          </cell>
          <cell r="G140">
            <v>421.30683078274939</v>
          </cell>
          <cell r="H140">
            <v>554.05403893486414</v>
          </cell>
          <cell r="I140">
            <v>681.64728709768883</v>
          </cell>
          <cell r="J140">
            <v>669.51330586927838</v>
          </cell>
          <cell r="K140">
            <v>793.1093647077721</v>
          </cell>
          <cell r="L140">
            <v>970.60782674656275</v>
          </cell>
          <cell r="M140">
            <v>1081.8241689991592</v>
          </cell>
          <cell r="N140">
            <v>1063.9442408305372</v>
          </cell>
          <cell r="O140">
            <v>1040.8908482097595</v>
          </cell>
          <cell r="P140">
            <v>1089.4276111976849</v>
          </cell>
        </row>
        <row r="141">
          <cell r="A141">
            <v>1140</v>
          </cell>
          <cell r="B141" t="str">
            <v>LUSERNETTA</v>
          </cell>
          <cell r="C141">
            <v>6.6559565211978979</v>
          </cell>
          <cell r="D141">
            <v>8.484516005043476</v>
          </cell>
          <cell r="E141">
            <v>17.885749831321533</v>
          </cell>
          <cell r="F141">
            <v>30.382349943655939</v>
          </cell>
          <cell r="G141">
            <v>35.370179064300025</v>
          </cell>
          <cell r="H141">
            <v>46.0345960559752</v>
          </cell>
          <cell r="I141">
            <v>58.61441759188569</v>
          </cell>
          <cell r="J141">
            <v>56.942070568526042</v>
          </cell>
          <cell r="K141">
            <v>68.743516352799858</v>
          </cell>
          <cell r="L141">
            <v>86.949936071964444</v>
          </cell>
          <cell r="M141">
            <v>98.890878818046005</v>
          </cell>
          <cell r="N141">
            <v>96.063208970121963</v>
          </cell>
          <cell r="O141">
            <v>93.735787384829067</v>
          </cell>
          <cell r="P141">
            <v>105.23778456537164</v>
          </cell>
        </row>
        <row r="142">
          <cell r="A142">
            <v>1141</v>
          </cell>
          <cell r="B142" t="str">
            <v>LUSIGLIE'</v>
          </cell>
          <cell r="C142">
            <v>4.4635144851176989</v>
          </cell>
          <cell r="D142">
            <v>5.689754728281903</v>
          </cell>
          <cell r="E142">
            <v>11.994264565136792</v>
          </cell>
          <cell r="F142">
            <v>21.097684991422422</v>
          </cell>
          <cell r="G142">
            <v>24.808456754714992</v>
          </cell>
          <cell r="H142">
            <v>34.103577837951981</v>
          </cell>
          <cell r="I142">
            <v>43.315536127553628</v>
          </cell>
          <cell r="J142">
            <v>43.218266447169256</v>
          </cell>
          <cell r="K142">
            <v>52.816524925035623</v>
          </cell>
          <cell r="L142">
            <v>65.098495661267464</v>
          </cell>
          <cell r="M142">
            <v>75.957320780823665</v>
          </cell>
          <cell r="N142">
            <v>74.821888579414875</v>
          </cell>
          <cell r="O142">
            <v>75.450132745356854</v>
          </cell>
          <cell r="P142">
            <v>81.741072791055686</v>
          </cell>
        </row>
        <row r="143">
          <cell r="A143">
            <v>1142</v>
          </cell>
          <cell r="B143" t="str">
            <v>MACELLO</v>
          </cell>
          <cell r="C143">
            <v>10.027693662751769</v>
          </cell>
          <cell r="D143">
            <v>12.782554559112144</v>
          </cell>
          <cell r="E143">
            <v>26.946212714266291</v>
          </cell>
          <cell r="F143">
            <v>47.565232614763666</v>
          </cell>
          <cell r="G143">
            <v>58.176709657427587</v>
          </cell>
          <cell r="H143">
            <v>76.847654642552442</v>
          </cell>
          <cell r="I143">
            <v>99.149934025492968</v>
          </cell>
          <cell r="J143">
            <v>100.26933901718887</v>
          </cell>
          <cell r="K143">
            <v>124.70378735100095</v>
          </cell>
          <cell r="L143">
            <v>153.14877043829884</v>
          </cell>
          <cell r="M143">
            <v>174.95114474149884</v>
          </cell>
          <cell r="N143">
            <v>176.11009830691094</v>
          </cell>
          <cell r="O143">
            <v>172.99312386341825</v>
          </cell>
          <cell r="P143">
            <v>185.7354728697303</v>
          </cell>
        </row>
        <row r="144">
          <cell r="A144">
            <v>1143</v>
          </cell>
          <cell r="B144" t="str">
            <v>MAGLIONE</v>
          </cell>
          <cell r="C144">
            <v>5.5896698102510305</v>
          </cell>
          <cell r="D144">
            <v>7.1252933844958184</v>
          </cell>
          <cell r="E144">
            <v>15.020446054213025</v>
          </cell>
          <cell r="F144">
            <v>26.349008683505723</v>
          </cell>
          <cell r="G144">
            <v>31.683258601943763</v>
          </cell>
          <cell r="H144">
            <v>39.824408230320103</v>
          </cell>
          <cell r="I144">
            <v>48.822496117274326</v>
          </cell>
          <cell r="J144">
            <v>48.656211472987195</v>
          </cell>
          <cell r="K144">
            <v>58.931179834009633</v>
          </cell>
          <cell r="L144">
            <v>73.375039256048453</v>
          </cell>
          <cell r="M144">
            <v>80.018315932729195</v>
          </cell>
          <cell r="N144">
            <v>75.80529718329764</v>
          </cell>
          <cell r="O144">
            <v>73.594595056075619</v>
          </cell>
          <cell r="P144">
            <v>75.835338574769182</v>
          </cell>
        </row>
        <row r="145">
          <cell r="A145">
            <v>1144</v>
          </cell>
          <cell r="B145" t="str">
            <v>MARENTINO</v>
          </cell>
          <cell r="C145">
            <v>12.563933589077152</v>
          </cell>
          <cell r="D145">
            <v>16.015563695966481</v>
          </cell>
          <cell r="E145">
            <v>33.761544618853478</v>
          </cell>
          <cell r="F145">
            <v>61.661933087658397</v>
          </cell>
          <cell r="G145">
            <v>80.255807650194598</v>
          </cell>
          <cell r="H145">
            <v>105.68088382647046</v>
          </cell>
          <cell r="I145">
            <v>136.50500579844518</v>
          </cell>
          <cell r="J145">
            <v>135.59362367211841</v>
          </cell>
          <cell r="K145">
            <v>163.43372329198274</v>
          </cell>
          <cell r="L145">
            <v>198.94394684922841</v>
          </cell>
          <cell r="M145">
            <v>226.10823626342273</v>
          </cell>
          <cell r="N145">
            <v>223.20414502053993</v>
          </cell>
          <cell r="O145">
            <v>215.75871460561419</v>
          </cell>
          <cell r="P145">
            <v>229.12268532938114</v>
          </cell>
        </row>
        <row r="146">
          <cell r="A146">
            <v>1145</v>
          </cell>
          <cell r="B146" t="str">
            <v>MASSELLO</v>
          </cell>
          <cell r="C146">
            <v>0.3914019304558865</v>
          </cell>
          <cell r="D146">
            <v>0.49892993332838276</v>
          </cell>
          <cell r="E146">
            <v>1.0517672387635104</v>
          </cell>
          <cell r="F146">
            <v>1.9256093375688768</v>
          </cell>
          <cell r="G146">
            <v>2.6048487351203984</v>
          </cell>
          <cell r="H146">
            <v>3.5038797244776085</v>
          </cell>
          <cell r="I146">
            <v>4.7583670328034966</v>
          </cell>
          <cell r="J146">
            <v>5.0523308330420376</v>
          </cell>
          <cell r="K146">
            <v>5.9401849283087946</v>
          </cell>
          <cell r="L146">
            <v>7.6396125750033415</v>
          </cell>
          <cell r="M146">
            <v>8.1521681896471563</v>
          </cell>
          <cell r="N146">
            <v>8.0635475994298353</v>
          </cell>
          <cell r="O146">
            <v>7.8469977899217405</v>
          </cell>
          <cell r="P146">
            <v>8.2062565960996423</v>
          </cell>
        </row>
        <row r="147">
          <cell r="A147">
            <v>1146</v>
          </cell>
          <cell r="B147" t="str">
            <v>MATHI</v>
          </cell>
          <cell r="C147">
            <v>34.668922220937631</v>
          </cell>
          <cell r="D147">
            <v>44.193351402513898</v>
          </cell>
          <cell r="E147">
            <v>93.161616634724709</v>
          </cell>
          <cell r="F147">
            <v>162.15542109001848</v>
          </cell>
          <cell r="G147">
            <v>196.69339083802953</v>
          </cell>
          <cell r="H147">
            <v>253.61350502228899</v>
          </cell>
          <cell r="I147">
            <v>316.62912359882313</v>
          </cell>
          <cell r="J147">
            <v>312.67437574810265</v>
          </cell>
          <cell r="K147">
            <v>373.85907811684564</v>
          </cell>
          <cell r="L147">
            <v>453.41721678592188</v>
          </cell>
          <cell r="M147">
            <v>510.39571529971971</v>
          </cell>
          <cell r="N147">
            <v>505.88589397099423</v>
          </cell>
          <cell r="O147">
            <v>501.44250037645259</v>
          </cell>
          <cell r="P147">
            <v>535.54884936941778</v>
          </cell>
        </row>
        <row r="148">
          <cell r="A148">
            <v>1147</v>
          </cell>
          <cell r="B148" t="str">
            <v>MATTIE</v>
          </cell>
          <cell r="C148">
            <v>4.4977413574641405</v>
          </cell>
          <cell r="D148">
            <v>5.7333845875367064</v>
          </cell>
          <cell r="E148">
            <v>12.086238314416461</v>
          </cell>
          <cell r="F148">
            <v>20.3650531791221</v>
          </cell>
          <cell r="G148">
            <v>24.508967405929411</v>
          </cell>
          <cell r="H148">
            <v>32.713215166584938</v>
          </cell>
          <cell r="I148">
            <v>38.818530952394681</v>
          </cell>
          <cell r="J148">
            <v>37.057368394359635</v>
          </cell>
          <cell r="K148">
            <v>43.886571850464676</v>
          </cell>
          <cell r="L148">
            <v>51.910911207162791</v>
          </cell>
          <cell r="M148">
            <v>56.761720976330871</v>
          </cell>
          <cell r="N148">
            <v>54.734417880618516</v>
          </cell>
          <cell r="O148">
            <v>54.597216635893595</v>
          </cell>
          <cell r="P148">
            <v>54.181490713676475</v>
          </cell>
        </row>
        <row r="149">
          <cell r="A149">
            <v>1148</v>
          </cell>
          <cell r="B149" t="str">
            <v>MAZZE'</v>
          </cell>
          <cell r="C149">
            <v>32.74908680350903</v>
          </cell>
          <cell r="D149">
            <v>41.746088672604913</v>
          </cell>
          <cell r="E149">
            <v>88.002674282249899</v>
          </cell>
          <cell r="F149">
            <v>155.8923817185526</v>
          </cell>
          <cell r="G149">
            <v>187.51932317773336</v>
          </cell>
          <cell r="H149">
            <v>251.36671751601705</v>
          </cell>
          <cell r="I149">
            <v>317.60126835860962</v>
          </cell>
          <cell r="J149">
            <v>320.82378907386538</v>
          </cell>
          <cell r="K149">
            <v>390.66558927185258</v>
          </cell>
          <cell r="L149">
            <v>474.72615969902273</v>
          </cell>
          <cell r="M149">
            <v>534.00595005396974</v>
          </cell>
          <cell r="N149">
            <v>536.01136064495461</v>
          </cell>
          <cell r="O149">
            <v>533.45607840414868</v>
          </cell>
          <cell r="P149">
            <v>565.45086034442238</v>
          </cell>
        </row>
        <row r="150">
          <cell r="A150">
            <v>1149</v>
          </cell>
          <cell r="B150" t="str">
            <v>MEANA DI SUSA</v>
          </cell>
          <cell r="C150">
            <v>7.3087061256632646</v>
          </cell>
          <cell r="D150">
            <v>9.3165924239224029</v>
          </cell>
          <cell r="E150">
            <v>19.639805178705387</v>
          </cell>
          <cell r="F150">
            <v>34.940907686225202</v>
          </cell>
          <cell r="G150">
            <v>41.627996671645242</v>
          </cell>
          <cell r="H150">
            <v>55.825487880781132</v>
          </cell>
          <cell r="I150">
            <v>70.6757213568103</v>
          </cell>
          <cell r="J150">
            <v>70.558692304298617</v>
          </cell>
          <cell r="K150">
            <v>84.958957961631882</v>
          </cell>
          <cell r="L150">
            <v>102.68288603428844</v>
          </cell>
          <cell r="M150">
            <v>113.67415137624305</v>
          </cell>
          <cell r="N150">
            <v>113.00318723515386</v>
          </cell>
          <cell r="O150">
            <v>109.45198699984175</v>
          </cell>
          <cell r="P150">
            <v>114.24685840013883</v>
          </cell>
        </row>
        <row r="151">
          <cell r="A151">
            <v>1150</v>
          </cell>
          <cell r="B151" t="str">
            <v>MERCENASCO</v>
          </cell>
          <cell r="C151">
            <v>12.283045120505975</v>
          </cell>
          <cell r="D151">
            <v>15.657508065699922</v>
          </cell>
          <cell r="E151">
            <v>33.006746887923747</v>
          </cell>
          <cell r="F151">
            <v>58.670710230637994</v>
          </cell>
          <cell r="G151">
            <v>70.72310112961101</v>
          </cell>
          <cell r="H151">
            <v>95.068049144706904</v>
          </cell>
          <cell r="I151">
            <v>118.61475690581152</v>
          </cell>
          <cell r="J151">
            <v>119.01071540673283</v>
          </cell>
          <cell r="K151">
            <v>147.5352973836001</v>
          </cell>
          <cell r="L151">
            <v>178.26877798479001</v>
          </cell>
          <cell r="M151">
            <v>207.99364710928111</v>
          </cell>
          <cell r="N151">
            <v>205.56494299811038</v>
          </cell>
          <cell r="O151">
            <v>203.55105908375938</v>
          </cell>
          <cell r="P151">
            <v>214.7315014576956</v>
          </cell>
        </row>
        <row r="152">
          <cell r="A152">
            <v>1151</v>
          </cell>
          <cell r="B152" t="str">
            <v>MEUGLIANO</v>
          </cell>
          <cell r="C152">
            <v>1.5538585996827561</v>
          </cell>
          <cell r="D152">
            <v>1.9807428303648318</v>
          </cell>
          <cell r="E152">
            <v>4.1754969550449443</v>
          </cell>
          <cell r="F152">
            <v>7.1845037463878425</v>
          </cell>
          <cell r="G152">
            <v>8.2079505678776279</v>
          </cell>
          <cell r="H152">
            <v>10.660308548830074</v>
          </cell>
          <cell r="I152">
            <v>12.478084506384192</v>
          </cell>
          <cell r="J152">
            <v>13.231500632207357</v>
          </cell>
          <cell r="K152">
            <v>15.34520049048105</v>
          </cell>
          <cell r="L152">
            <v>20.050731414974088</v>
          </cell>
          <cell r="M152">
            <v>21.721619111003204</v>
          </cell>
          <cell r="N152">
            <v>21.326807901390406</v>
          </cell>
          <cell r="O152">
            <v>20.291400838430285</v>
          </cell>
          <cell r="P152">
            <v>20.345956974985274</v>
          </cell>
        </row>
        <row r="153">
          <cell r="A153">
            <v>1152</v>
          </cell>
          <cell r="B153" t="str">
            <v>MEZZENILE</v>
          </cell>
          <cell r="C153">
            <v>6.9998100444615039</v>
          </cell>
          <cell r="D153">
            <v>8.9228347819509288</v>
          </cell>
          <cell r="E153">
            <v>18.809745965629887</v>
          </cell>
          <cell r="F153">
            <v>32.446514853373117</v>
          </cell>
          <cell r="G153">
            <v>40.749759992900351</v>
          </cell>
          <cell r="H153">
            <v>52.614078096782023</v>
          </cell>
          <cell r="I153">
            <v>64.922493094809468</v>
          </cell>
          <cell r="J153">
            <v>65.061947317618049</v>
          </cell>
          <cell r="K153">
            <v>78.837068754658048</v>
          </cell>
          <cell r="L153">
            <v>96.211006678098229</v>
          </cell>
          <cell r="M153">
            <v>109.21489966085561</v>
          </cell>
          <cell r="N153">
            <v>108.36527326009926</v>
          </cell>
          <cell r="O153">
            <v>107.36690527866551</v>
          </cell>
          <cell r="P153">
            <v>114.128948466094</v>
          </cell>
        </row>
        <row r="154">
          <cell r="A154">
            <v>1153</v>
          </cell>
          <cell r="B154" t="str">
            <v>MOMBELLO DI TORINO</v>
          </cell>
          <cell r="C154">
            <v>3.3513721810999764</v>
          </cell>
          <cell r="D154">
            <v>4.2720788242593102</v>
          </cell>
          <cell r="E154">
            <v>9.0057385789558335</v>
          </cell>
          <cell r="F154">
            <v>14.804830266611377</v>
          </cell>
          <cell r="G154">
            <v>18.400255123412766</v>
          </cell>
          <cell r="H154">
            <v>24.313354390505939</v>
          </cell>
          <cell r="I154">
            <v>29.973306193734402</v>
          </cell>
          <cell r="J154">
            <v>29.861043316744475</v>
          </cell>
          <cell r="K154">
            <v>37.783505248466057</v>
          </cell>
          <cell r="L154">
            <v>47.874255101896658</v>
          </cell>
          <cell r="M154">
            <v>53.997278136012305</v>
          </cell>
          <cell r="N154">
            <v>52.59765601763312</v>
          </cell>
          <cell r="O154">
            <v>52.288075059979889</v>
          </cell>
          <cell r="P154">
            <v>56.253344159955759</v>
          </cell>
        </row>
        <row r="155">
          <cell r="A155">
            <v>1154</v>
          </cell>
          <cell r="B155" t="str">
            <v>MOMPANTERO</v>
          </cell>
          <cell r="C155">
            <v>4.7921745718189763</v>
          </cell>
          <cell r="D155">
            <v>6.1087060475934205</v>
          </cell>
          <cell r="E155">
            <v>12.877433208375097</v>
          </cell>
          <cell r="F155">
            <v>23.576913085159237</v>
          </cell>
          <cell r="G155">
            <v>28.455713169400877</v>
          </cell>
          <cell r="H155">
            <v>36.883600365254722</v>
          </cell>
          <cell r="I155">
            <v>46.847500685869264</v>
          </cell>
          <cell r="J155">
            <v>46.740273088357171</v>
          </cell>
          <cell r="K155">
            <v>57.481039453856553</v>
          </cell>
          <cell r="L155">
            <v>71.037404978116996</v>
          </cell>
          <cell r="M155">
            <v>79.413958105728454</v>
          </cell>
          <cell r="N155">
            <v>80.31696385752538</v>
          </cell>
          <cell r="O155">
            <v>76.289967228310843</v>
          </cell>
          <cell r="P155">
            <v>81.147443161700977</v>
          </cell>
        </row>
        <row r="156">
          <cell r="A156">
            <v>1155</v>
          </cell>
          <cell r="B156" t="str">
            <v>MONASTERO DI LANZO</v>
          </cell>
          <cell r="C156">
            <v>6.4319230398835749</v>
          </cell>
          <cell r="D156">
            <v>8.1989348640274144</v>
          </cell>
          <cell r="E156">
            <v>17.283731655892275</v>
          </cell>
          <cell r="F156">
            <v>30.537543898807986</v>
          </cell>
          <cell r="G156">
            <v>36.347809991919711</v>
          </cell>
          <cell r="H156">
            <v>46.809024998042815</v>
          </cell>
          <cell r="I156">
            <v>58.563029319133541</v>
          </cell>
          <cell r="J156">
            <v>58.844100754716905</v>
          </cell>
          <cell r="K156">
            <v>70.432022525819605</v>
          </cell>
          <cell r="L156">
            <v>85.743415912336019</v>
          </cell>
          <cell r="M156">
            <v>96.101467542742668</v>
          </cell>
          <cell r="N156">
            <v>97.015884160815048</v>
          </cell>
          <cell r="O156">
            <v>97.790161830192304</v>
          </cell>
          <cell r="P156">
            <v>100.47082283418214</v>
          </cell>
        </row>
        <row r="157">
          <cell r="A157">
            <v>1156</v>
          </cell>
          <cell r="B157" t="str">
            <v>MONCALIERI</v>
          </cell>
          <cell r="C157">
            <v>489.00802966071382</v>
          </cell>
          <cell r="D157">
            <v>623.35089495211878</v>
          </cell>
          <cell r="E157">
            <v>1314.0523463703285</v>
          </cell>
          <cell r="F157">
            <v>2258.5237984521282</v>
          </cell>
          <cell r="G157">
            <v>2691.2285700869434</v>
          </cell>
          <cell r="H157">
            <v>3508.3549337627915</v>
          </cell>
          <cell r="I157">
            <v>4378.237721784215</v>
          </cell>
          <cell r="J157">
            <v>4238.6766075962969</v>
          </cell>
          <cell r="K157">
            <v>5144.8628586129526</v>
          </cell>
          <cell r="L157">
            <v>6089.3615888803579</v>
          </cell>
          <cell r="M157">
            <v>6775.7118695384233</v>
          </cell>
          <cell r="N157">
            <v>6685.1215262712003</v>
          </cell>
          <cell r="O157">
            <v>6625.1989959160519</v>
          </cell>
          <cell r="P157">
            <v>6961.498067184707</v>
          </cell>
        </row>
        <row r="158">
          <cell r="A158">
            <v>1157</v>
          </cell>
          <cell r="B158" t="str">
            <v>MONCENISIO</v>
          </cell>
          <cell r="C158">
            <v>0.32697740257455138</v>
          </cell>
          <cell r="D158">
            <v>0.41680635932580173</v>
          </cell>
          <cell r="E158">
            <v>0.87864696896956362</v>
          </cell>
          <cell r="F158">
            <v>1.5064807245895393</v>
          </cell>
          <cell r="G158">
            <v>1.9993576565870401</v>
          </cell>
          <cell r="H158">
            <v>2.6434089411410429</v>
          </cell>
          <cell r="I158">
            <v>3.3479400491409321</v>
          </cell>
          <cell r="J158">
            <v>3.5854508935748046</v>
          </cell>
          <cell r="K158">
            <v>3.479455438941093</v>
          </cell>
          <cell r="L158">
            <v>4.7945275761926602</v>
          </cell>
          <cell r="M158">
            <v>5.7117079719901307</v>
          </cell>
          <cell r="N158">
            <v>5.6198178315471949</v>
          </cell>
          <cell r="O158">
            <v>4.9593143934433241</v>
          </cell>
          <cell r="P158">
            <v>4.7316304492811607</v>
          </cell>
        </row>
        <row r="159">
          <cell r="A159">
            <v>1158</v>
          </cell>
          <cell r="B159" t="str">
            <v>MONTALDO TORINESE</v>
          </cell>
          <cell r="C159">
            <v>5.7148038457913835</v>
          </cell>
          <cell r="D159">
            <v>7.284804902327477</v>
          </cell>
          <cell r="E159">
            <v>15.35670366766505</v>
          </cell>
          <cell r="F159">
            <v>27.308009068481102</v>
          </cell>
          <cell r="G159">
            <v>35.54682657818703</v>
          </cell>
          <cell r="H159">
            <v>48.239399470683857</v>
          </cell>
          <cell r="I159">
            <v>61.834797313965197</v>
          </cell>
          <cell r="J159">
            <v>62.271532184148946</v>
          </cell>
          <cell r="K159">
            <v>76.277040148043938</v>
          </cell>
          <cell r="L159">
            <v>95.424896926617677</v>
          </cell>
          <cell r="M159">
            <v>109.49062647571343</v>
          </cell>
          <cell r="N159">
            <v>110.85589774321073</v>
          </cell>
          <cell r="O159">
            <v>111.8564945907417</v>
          </cell>
          <cell r="P159">
            <v>117.68483101767183</v>
          </cell>
        </row>
        <row r="160">
          <cell r="A160">
            <v>1159</v>
          </cell>
          <cell r="B160" t="str">
            <v>MONTALENGHE</v>
          </cell>
          <cell r="C160">
            <v>10.391579229395211</v>
          </cell>
          <cell r="D160">
            <v>13.246408688020269</v>
          </cell>
          <cell r="E160">
            <v>27.924038544631234</v>
          </cell>
          <cell r="F160">
            <v>48.513325128477561</v>
          </cell>
          <cell r="G160">
            <v>56.09311042025513</v>
          </cell>
          <cell r="H160">
            <v>75.372656185561254</v>
          </cell>
          <cell r="I160">
            <v>92.376260943006045</v>
          </cell>
          <cell r="J160">
            <v>94.605088736971965</v>
          </cell>
          <cell r="K160">
            <v>114.29926373247723</v>
          </cell>
          <cell r="L160">
            <v>137.40670566686035</v>
          </cell>
          <cell r="M160">
            <v>160.09805950246997</v>
          </cell>
          <cell r="N160">
            <v>162.43801411019524</v>
          </cell>
          <cell r="O160">
            <v>158.22241265232734</v>
          </cell>
          <cell r="P160">
            <v>169.13362959970152</v>
          </cell>
        </row>
        <row r="161">
          <cell r="A161">
            <v>1160</v>
          </cell>
          <cell r="B161" t="str">
            <v>MONTALTO DORA</v>
          </cell>
          <cell r="C161">
            <v>29.478694128229119</v>
          </cell>
          <cell r="D161">
            <v>37.577236471149206</v>
          </cell>
          <cell r="E161">
            <v>79.21454217021568</v>
          </cell>
          <cell r="F161">
            <v>138.4179394147807</v>
          </cell>
          <cell r="G161">
            <v>165.6943112512777</v>
          </cell>
          <cell r="H161">
            <v>217.83402642179109</v>
          </cell>
          <cell r="I161">
            <v>268.68171776004345</v>
          </cell>
          <cell r="J161">
            <v>265.22536974387924</v>
          </cell>
          <cell r="K161">
            <v>317.30976076835719</v>
          </cell>
          <cell r="L161">
            <v>388.28264136188216</v>
          </cell>
          <cell r="M161">
            <v>438.91623713054992</v>
          </cell>
          <cell r="N161">
            <v>431.7821814265169</v>
          </cell>
          <cell r="O161">
            <v>428.15145680999319</v>
          </cell>
          <cell r="P161">
            <v>449.2342109105453</v>
          </cell>
        </row>
        <row r="162">
          <cell r="A162">
            <v>1161</v>
          </cell>
          <cell r="B162" t="str">
            <v>MONTANARO</v>
          </cell>
          <cell r="C162">
            <v>36.01588588654424</v>
          </cell>
          <cell r="D162">
            <v>45.910360031199254</v>
          </cell>
          <cell r="E162">
            <v>96.781149766918887</v>
          </cell>
          <cell r="F162">
            <v>169.67747929467839</v>
          </cell>
          <cell r="G162">
            <v>200.23837925375619</v>
          </cell>
          <cell r="H162">
            <v>266.72123363683903</v>
          </cell>
          <cell r="I162">
            <v>337.18218635927769</v>
          </cell>
          <cell r="J162">
            <v>331.31369992630289</v>
          </cell>
          <cell r="K162">
            <v>394.1374658611137</v>
          </cell>
          <cell r="L162">
            <v>476.69486337186078</v>
          </cell>
          <cell r="M162">
            <v>539.52822243818684</v>
          </cell>
          <cell r="N162">
            <v>536.84356363203005</v>
          </cell>
          <cell r="O162">
            <v>535.09199840398219</v>
          </cell>
          <cell r="P162">
            <v>569.18841321672846</v>
          </cell>
        </row>
        <row r="163">
          <cell r="A163">
            <v>1162</v>
          </cell>
          <cell r="B163" t="str">
            <v>MONTEU DA PO</v>
          </cell>
          <cell r="C163">
            <v>5.8139431639820058</v>
          </cell>
          <cell r="D163">
            <v>7.4111802969440959</v>
          </cell>
          <cell r="E163">
            <v>15.623108809879852</v>
          </cell>
          <cell r="F163">
            <v>27.084750263601425</v>
          </cell>
          <cell r="G163">
            <v>33.765236688703638</v>
          </cell>
          <cell r="H163">
            <v>45.188028986759782</v>
          </cell>
          <cell r="I163">
            <v>58.445452997779036</v>
          </cell>
          <cell r="J163">
            <v>58.169259670657311</v>
          </cell>
          <cell r="K163">
            <v>71.311948723321919</v>
          </cell>
          <cell r="L163">
            <v>88.960177469730951</v>
          </cell>
          <cell r="M163">
            <v>100.16280633464672</v>
          </cell>
          <cell r="N163">
            <v>101.38799952059706</v>
          </cell>
          <cell r="O163">
            <v>99.962453545596532</v>
          </cell>
          <cell r="P163">
            <v>105.20039206990647</v>
          </cell>
        </row>
        <row r="164">
          <cell r="A164">
            <v>1163</v>
          </cell>
          <cell r="B164" t="str">
            <v>MORIONDO TORINESE</v>
          </cell>
          <cell r="C164">
            <v>7.3519074110891482</v>
          </cell>
          <cell r="D164">
            <v>9.3716621943553982</v>
          </cell>
          <cell r="E164">
            <v>19.755894786721608</v>
          </cell>
          <cell r="F164">
            <v>34.4148194340072</v>
          </cell>
          <cell r="G164">
            <v>40.878438130111064</v>
          </cell>
          <cell r="H164">
            <v>52.447436456435412</v>
          </cell>
          <cell r="I164">
            <v>66.841753750825447</v>
          </cell>
          <cell r="J164">
            <v>66.461286263386043</v>
          </cell>
          <cell r="K164">
            <v>80.753568330664493</v>
          </cell>
          <cell r="L164">
            <v>100.68156198038942</v>
          </cell>
          <cell r="M164">
            <v>117.29613485683684</v>
          </cell>
          <cell r="N164">
            <v>117.06557479650618</v>
          </cell>
          <cell r="O164">
            <v>116.40125169116938</v>
          </cell>
          <cell r="P164">
            <v>121.64919716201358</v>
          </cell>
        </row>
        <row r="165">
          <cell r="A165">
            <v>1164</v>
          </cell>
          <cell r="B165" t="str">
            <v>NICHELINO</v>
          </cell>
          <cell r="C165">
            <v>234.58908078222606</v>
          </cell>
          <cell r="D165">
            <v>299.03663044767274</v>
          </cell>
          <cell r="E165">
            <v>630.38296579428948</v>
          </cell>
          <cell r="F165">
            <v>1108.3068742540702</v>
          </cell>
          <cell r="G165">
            <v>1316.8561931342031</v>
          </cell>
          <cell r="H165">
            <v>1706.3526244840691</v>
          </cell>
          <cell r="I165">
            <v>2105.1751805859076</v>
          </cell>
          <cell r="J165">
            <v>2043.8417317294666</v>
          </cell>
          <cell r="K165">
            <v>2448.2518681271072</v>
          </cell>
          <cell r="L165">
            <v>2947.2857552807877</v>
          </cell>
          <cell r="M165">
            <v>3281.4660152655615</v>
          </cell>
          <cell r="N165">
            <v>3213.2783611796758</v>
          </cell>
          <cell r="O165">
            <v>3143.5130329260546</v>
          </cell>
          <cell r="P165">
            <v>3288.4182901708864</v>
          </cell>
        </row>
        <row r="166">
          <cell r="A166">
            <v>1165</v>
          </cell>
          <cell r="B166" t="str">
            <v>NOASCA</v>
          </cell>
          <cell r="C166">
            <v>0.49546882927388552</v>
          </cell>
          <cell r="D166">
            <v>0.63158663951396399</v>
          </cell>
          <cell r="E166">
            <v>1.3314136745616207</v>
          </cell>
          <cell r="F166">
            <v>2.3431178115144946</v>
          </cell>
          <cell r="G166">
            <v>2.6600829764099059</v>
          </cell>
          <cell r="H166">
            <v>3.2655739749588615</v>
          </cell>
          <cell r="I166">
            <v>4.3986058894356024</v>
          </cell>
          <cell r="J166">
            <v>4.315122202362434</v>
          </cell>
          <cell r="K166">
            <v>4.9569478580840833</v>
          </cell>
          <cell r="L166">
            <v>6.1214778203207949</v>
          </cell>
          <cell r="M166">
            <v>6.8883135759783594</v>
          </cell>
          <cell r="N166">
            <v>6.63597400470554</v>
          </cell>
          <cell r="O166">
            <v>6.6098883200907572</v>
          </cell>
          <cell r="P166">
            <v>6.7800747698214279</v>
          </cell>
        </row>
        <row r="167">
          <cell r="A167">
            <v>1166</v>
          </cell>
          <cell r="B167" t="str">
            <v>NOLE</v>
          </cell>
          <cell r="C167">
            <v>53.79837198644352</v>
          </cell>
          <cell r="D167">
            <v>68.578144510191748</v>
          </cell>
          <cell r="E167">
            <v>144.5658816456226</v>
          </cell>
          <cell r="F167">
            <v>256.52230134877823</v>
          </cell>
          <cell r="G167">
            <v>311.08519297363881</v>
          </cell>
          <cell r="H167">
            <v>415.20148148200519</v>
          </cell>
          <cell r="I167">
            <v>521.45636560067089</v>
          </cell>
          <cell r="J167">
            <v>521.6663963316704</v>
          </cell>
          <cell r="K167">
            <v>629.61519080930054</v>
          </cell>
          <cell r="L167">
            <v>771.97231520020023</v>
          </cell>
          <cell r="M167">
            <v>870.82447995290806</v>
          </cell>
          <cell r="N167">
            <v>865.78453056931687</v>
          </cell>
          <cell r="O167">
            <v>865.18469834292091</v>
          </cell>
          <cell r="P167">
            <v>915.39367033173926</v>
          </cell>
        </row>
        <row r="168">
          <cell r="A168">
            <v>1167</v>
          </cell>
          <cell r="B168" t="str">
            <v>NOMAGLIO</v>
          </cell>
          <cell r="C168">
            <v>3.3357906776098627</v>
          </cell>
          <cell r="D168">
            <v>4.2522166879422425</v>
          </cell>
          <cell r="E168">
            <v>8.9638682823977849</v>
          </cell>
          <cell r="F168">
            <v>15.775865487719123</v>
          </cell>
          <cell r="G168">
            <v>18.619697044352975</v>
          </cell>
          <cell r="H168">
            <v>24.241655450695109</v>
          </cell>
          <cell r="I168">
            <v>29.942244379894127</v>
          </cell>
          <cell r="J168">
            <v>29.106715706476347</v>
          </cell>
          <cell r="K168">
            <v>34.609204185054388</v>
          </cell>
          <cell r="L168">
            <v>41.106806058470696</v>
          </cell>
          <cell r="M168">
            <v>47.92480454594233</v>
          </cell>
          <cell r="N168">
            <v>49.761679167058681</v>
          </cell>
          <cell r="O168">
            <v>48.652506406937043</v>
          </cell>
          <cell r="P168">
            <v>51.914600147849896</v>
          </cell>
        </row>
        <row r="169">
          <cell r="A169">
            <v>1168</v>
          </cell>
          <cell r="B169" t="str">
            <v>NONE</v>
          </cell>
          <cell r="C169">
            <v>58.019655734075968</v>
          </cell>
          <cell r="D169">
            <v>73.959121595085847</v>
          </cell>
          <cell r="E169">
            <v>155.90922874182465</v>
          </cell>
          <cell r="F169">
            <v>268.42447687353246</v>
          </cell>
          <cell r="G169">
            <v>316.69661549532032</v>
          </cell>
          <cell r="H169">
            <v>411.30151992701644</v>
          </cell>
          <cell r="I169">
            <v>505.38551219993997</v>
          </cell>
          <cell r="J169">
            <v>503.27609481691803</v>
          </cell>
          <cell r="K169">
            <v>590.53788641055337</v>
          </cell>
          <cell r="L169">
            <v>725.03060563916392</v>
          </cell>
          <cell r="M169">
            <v>818.78798410521733</v>
          </cell>
          <cell r="N169">
            <v>818.4321765891932</v>
          </cell>
          <cell r="O169">
            <v>789.48514471979615</v>
          </cell>
          <cell r="P169">
            <v>837.77690220220018</v>
          </cell>
        </row>
        <row r="170">
          <cell r="A170">
            <v>1169</v>
          </cell>
          <cell r="B170" t="str">
            <v>NOVALESA</v>
          </cell>
          <cell r="C170">
            <v>2.8549980832363633</v>
          </cell>
          <cell r="D170">
            <v>3.6393382159936061</v>
          </cell>
          <cell r="E170">
            <v>7.6718922852095099</v>
          </cell>
          <cell r="F170">
            <v>13.812393643830776</v>
          </cell>
          <cell r="G170">
            <v>16.311624833810683</v>
          </cell>
          <cell r="H170">
            <v>21.872295367728903</v>
          </cell>
          <cell r="I170">
            <v>27.275764285288858</v>
          </cell>
          <cell r="J170">
            <v>27.460182471640294</v>
          </cell>
          <cell r="K170">
            <v>33.582468101542183</v>
          </cell>
          <cell r="L170">
            <v>41.668738164907886</v>
          </cell>
          <cell r="M170">
            <v>47.671668238569232</v>
          </cell>
          <cell r="N170">
            <v>46.145971363975782</v>
          </cell>
          <cell r="O170">
            <v>43.922484511398842</v>
          </cell>
          <cell r="P170">
            <v>47.363574009753656</v>
          </cell>
        </row>
        <row r="171">
          <cell r="A171">
            <v>1170</v>
          </cell>
          <cell r="B171" t="str">
            <v>OGLIANICO</v>
          </cell>
          <cell r="C171">
            <v>11.193713150084115</v>
          </cell>
          <cell r="D171">
            <v>14.268909070436894</v>
          </cell>
          <cell r="E171">
            <v>30.079516362277317</v>
          </cell>
          <cell r="F171">
            <v>54.678867915376763</v>
          </cell>
          <cell r="G171">
            <v>66.689853188851345</v>
          </cell>
          <cell r="H171">
            <v>89.942746399725323</v>
          </cell>
          <cell r="I171">
            <v>113.3551947397857</v>
          </cell>
          <cell r="J171">
            <v>113.6876281859869</v>
          </cell>
          <cell r="K171">
            <v>133.31255120712069</v>
          </cell>
          <cell r="L171">
            <v>163.94418200151864</v>
          </cell>
          <cell r="M171">
            <v>190.60137530311124</v>
          </cell>
          <cell r="N171">
            <v>190.97056394559021</v>
          </cell>
          <cell r="O171">
            <v>191.03109500885679</v>
          </cell>
          <cell r="P171">
            <v>206.04629592092024</v>
          </cell>
        </row>
        <row r="172">
          <cell r="A172">
            <v>1171</v>
          </cell>
          <cell r="B172" t="str">
            <v>ORBASSANO</v>
          </cell>
          <cell r="C172">
            <v>172.69576384848136</v>
          </cell>
          <cell r="D172">
            <v>220.13965501564658</v>
          </cell>
          <cell r="E172">
            <v>464.06451413643197</v>
          </cell>
          <cell r="F172">
            <v>820.08442273062531</v>
          </cell>
          <cell r="G172">
            <v>1014.0304885806992</v>
          </cell>
          <cell r="H172">
            <v>1347.1993396390758</v>
          </cell>
          <cell r="I172">
            <v>1686.3991234397429</v>
          </cell>
          <cell r="J172">
            <v>1643.8647280860139</v>
          </cell>
          <cell r="K172">
            <v>1939.9608783920858</v>
          </cell>
          <cell r="L172">
            <v>2355.1076610639079</v>
          </cell>
          <cell r="M172">
            <v>2642.0517796164213</v>
          </cell>
          <cell r="N172">
            <v>2653.0468274383816</v>
          </cell>
          <cell r="O172">
            <v>2631.0942664476215</v>
          </cell>
          <cell r="P172">
            <v>2741.6116796329206</v>
          </cell>
        </row>
        <row r="173">
          <cell r="A173">
            <v>1172</v>
          </cell>
          <cell r="B173" t="str">
            <v>ORIO CANAVESE</v>
          </cell>
          <cell r="C173">
            <v>8.610952330277339</v>
          </cell>
          <cell r="D173">
            <v>10.976598574859025</v>
          </cell>
          <cell r="E173">
            <v>23.139174467001673</v>
          </cell>
          <cell r="F173">
            <v>40.691578419608554</v>
          </cell>
          <cell r="G173">
            <v>49.506746378104069</v>
          </cell>
          <cell r="H173">
            <v>66.57923218297833</v>
          </cell>
          <cell r="I173">
            <v>85.136601108052275</v>
          </cell>
          <cell r="J173">
            <v>83.964308913883471</v>
          </cell>
          <cell r="K173">
            <v>98.637773709115464</v>
          </cell>
          <cell r="L173">
            <v>125.09242182480249</v>
          </cell>
          <cell r="M173">
            <v>141.24825319329724</v>
          </cell>
          <cell r="N173">
            <v>137.61193378940158</v>
          </cell>
          <cell r="O173">
            <v>136.61335406869262</v>
          </cell>
          <cell r="P173">
            <v>143.25922563167799</v>
          </cell>
        </row>
        <row r="174">
          <cell r="A174">
            <v>1173</v>
          </cell>
          <cell r="B174" t="str">
            <v>OSASCO</v>
          </cell>
          <cell r="C174">
            <v>11.011592509865199</v>
          </cell>
          <cell r="D174">
            <v>14.036755287300693</v>
          </cell>
          <cell r="E174">
            <v>29.590125513689049</v>
          </cell>
          <cell r="F174">
            <v>52.072376228206544</v>
          </cell>
          <cell r="G174">
            <v>64.884093173106919</v>
          </cell>
          <cell r="H174">
            <v>85.431976463228352</v>
          </cell>
          <cell r="I174">
            <v>108.81458744212844</v>
          </cell>
          <cell r="J174">
            <v>111.96401334177891</v>
          </cell>
          <cell r="K174">
            <v>131.59382204004658</v>
          </cell>
          <cell r="L174">
            <v>160.43196907035556</v>
          </cell>
          <cell r="M174">
            <v>181.92977319374654</v>
          </cell>
          <cell r="N174">
            <v>178.51386253587333</v>
          </cell>
          <cell r="O174">
            <v>180.71416345203974</v>
          </cell>
          <cell r="P174">
            <v>194.33851886156086</v>
          </cell>
        </row>
        <row r="175">
          <cell r="A175">
            <v>1174</v>
          </cell>
          <cell r="B175" t="str">
            <v>OSASIO</v>
          </cell>
          <cell r="C175">
            <v>5.7656197602688737</v>
          </cell>
          <cell r="D175">
            <v>7.3495812328702126</v>
          </cell>
          <cell r="E175">
            <v>15.49325515067123</v>
          </cell>
          <cell r="F175">
            <v>27.533370818854458</v>
          </cell>
          <cell r="G175">
            <v>34.571777144850365</v>
          </cell>
          <cell r="H175">
            <v>46.963153988965999</v>
          </cell>
          <cell r="I175">
            <v>57.628274343121682</v>
          </cell>
          <cell r="J175">
            <v>56.614300987518334</v>
          </cell>
          <cell r="K175">
            <v>69.526001419143967</v>
          </cell>
          <cell r="L175">
            <v>91.018477520909457</v>
          </cell>
          <cell r="M175">
            <v>103.57257699775192</v>
          </cell>
          <cell r="N175">
            <v>105.55710418704717</v>
          </cell>
          <cell r="O175">
            <v>104.75319092638027</v>
          </cell>
          <cell r="P175">
            <v>114.28197165518536</v>
          </cell>
        </row>
        <row r="176">
          <cell r="A176">
            <v>1175</v>
          </cell>
          <cell r="B176" t="str">
            <v>OULX</v>
          </cell>
          <cell r="C176">
            <v>25.938103057006671</v>
          </cell>
          <cell r="D176">
            <v>33.063955545195313</v>
          </cell>
          <cell r="E176">
            <v>69.700338471135879</v>
          </cell>
          <cell r="F176">
            <v>123.53617942634038</v>
          </cell>
          <cell r="G176">
            <v>152.95558696551936</v>
          </cell>
          <cell r="H176">
            <v>207.64117435191869</v>
          </cell>
          <cell r="I176">
            <v>259.87709738211868</v>
          </cell>
          <cell r="J176">
            <v>260.87004292637158</v>
          </cell>
          <cell r="K176">
            <v>322.57543915699398</v>
          </cell>
          <cell r="L176">
            <v>394.00154520423172</v>
          </cell>
          <cell r="M176">
            <v>448.67018479815022</v>
          </cell>
          <cell r="N176">
            <v>444.22265233612825</v>
          </cell>
          <cell r="O176">
            <v>440.86086200927633</v>
          </cell>
          <cell r="P176">
            <v>467.9343615062939</v>
          </cell>
        </row>
        <row r="177">
          <cell r="A177">
            <v>1176</v>
          </cell>
          <cell r="B177" t="str">
            <v>OZEGNA</v>
          </cell>
          <cell r="C177">
            <v>14.384188124659149</v>
          </cell>
          <cell r="D177">
            <v>18.335888158906169</v>
          </cell>
          <cell r="E177">
            <v>38.652895268314843</v>
          </cell>
          <cell r="F177">
            <v>68.243950861947368</v>
          </cell>
          <cell r="G177">
            <v>79.197234007871842</v>
          </cell>
          <cell r="H177">
            <v>107.85123700845331</v>
          </cell>
          <cell r="I177">
            <v>134.39958913345083</v>
          </cell>
          <cell r="J177">
            <v>135.20683774671772</v>
          </cell>
          <cell r="K177">
            <v>163.62484045730585</v>
          </cell>
          <cell r="L177">
            <v>197.53978743811484</v>
          </cell>
          <cell r="M177">
            <v>218.85742181368565</v>
          </cell>
          <cell r="N177">
            <v>217.19500300741277</v>
          </cell>
          <cell r="O177">
            <v>213.05223479038392</v>
          </cell>
          <cell r="P177">
            <v>225.59889737725726</v>
          </cell>
        </row>
        <row r="178">
          <cell r="A178">
            <v>1177</v>
          </cell>
          <cell r="B178" t="str">
            <v>PALAZZO CANAVESE</v>
          </cell>
          <cell r="C178">
            <v>7.6150672474986978</v>
          </cell>
          <cell r="D178">
            <v>9.707118689119218</v>
          </cell>
          <cell r="E178">
            <v>20.463052500970861</v>
          </cell>
          <cell r="F178">
            <v>36.58738411318123</v>
          </cell>
          <cell r="G178">
            <v>49.304776222076697</v>
          </cell>
          <cell r="H178">
            <v>67.43350911758958</v>
          </cell>
          <cell r="I178">
            <v>83.094379782196199</v>
          </cell>
          <cell r="J178">
            <v>82.771981229554825</v>
          </cell>
          <cell r="K178">
            <v>99.132620003092484</v>
          </cell>
          <cell r="L178">
            <v>122.17280268960747</v>
          </cell>
          <cell r="M178">
            <v>136.97341200765194</v>
          </cell>
          <cell r="N178">
            <v>138.24403409331552</v>
          </cell>
          <cell r="O178">
            <v>139.15947026030463</v>
          </cell>
          <cell r="P178">
            <v>145.63746401102475</v>
          </cell>
        </row>
        <row r="179">
          <cell r="A179">
            <v>1178</v>
          </cell>
          <cell r="B179" t="str">
            <v>PANCALIERI</v>
          </cell>
          <cell r="C179">
            <v>12.013833506526439</v>
          </cell>
          <cell r="D179">
            <v>15.314337217110625</v>
          </cell>
          <cell r="E179">
            <v>32.283326961127457</v>
          </cell>
          <cell r="F179">
            <v>57.615250067503133</v>
          </cell>
          <cell r="G179">
            <v>69.094560613617361</v>
          </cell>
          <cell r="H179">
            <v>93.397424740006926</v>
          </cell>
          <cell r="I179">
            <v>116.64629914048025</v>
          </cell>
          <cell r="J179">
            <v>116.17337951093413</v>
          </cell>
          <cell r="K179">
            <v>140.8986532026546</v>
          </cell>
          <cell r="L179">
            <v>169.3212741881681</v>
          </cell>
          <cell r="M179">
            <v>192.26672840011346</v>
          </cell>
          <cell r="N179">
            <v>193.70739440893465</v>
          </cell>
          <cell r="O179">
            <v>188.76800351554454</v>
          </cell>
          <cell r="P179">
            <v>198.87584308913162</v>
          </cell>
        </row>
        <row r="180">
          <cell r="A180">
            <v>1179</v>
          </cell>
          <cell r="B180" t="str">
            <v>PARELLA</v>
          </cell>
          <cell r="C180">
            <v>5.8005203730485366</v>
          </cell>
          <cell r="D180">
            <v>7.3940699260838496</v>
          </cell>
          <cell r="E180">
            <v>15.587039361422736</v>
          </cell>
          <cell r="F180">
            <v>27.600433552398179</v>
          </cell>
          <cell r="G180">
            <v>32.358779727531065</v>
          </cell>
          <cell r="H180">
            <v>42.28782631617802</v>
          </cell>
          <cell r="I180">
            <v>50.681125883569628</v>
          </cell>
          <cell r="J180">
            <v>50.53672822284021</v>
          </cell>
          <cell r="K180">
            <v>59.039928666238175</v>
          </cell>
          <cell r="L180">
            <v>74.749639761394803</v>
          </cell>
          <cell r="M180">
            <v>84.85373715681358</v>
          </cell>
          <cell r="N180">
            <v>84.339873842512105</v>
          </cell>
          <cell r="O180">
            <v>84.580993085472002</v>
          </cell>
          <cell r="P180">
            <v>89.428361252441462</v>
          </cell>
        </row>
        <row r="181">
          <cell r="A181">
            <v>1180</v>
          </cell>
          <cell r="B181" t="str">
            <v>PAVAROLO</v>
          </cell>
          <cell r="C181">
            <v>11.11339610796513</v>
          </cell>
          <cell r="D181">
            <v>14.16652690685665</v>
          </cell>
          <cell r="E181">
            <v>29.863690054224246</v>
          </cell>
          <cell r="F181">
            <v>53.263440911584297</v>
          </cell>
          <cell r="G181">
            <v>68.000417455859562</v>
          </cell>
          <cell r="H181">
            <v>89.214971238651628</v>
          </cell>
          <cell r="I181">
            <v>113.89037644356628</v>
          </cell>
          <cell r="J181">
            <v>114.73578686860301</v>
          </cell>
          <cell r="K181">
            <v>141.8023634517634</v>
          </cell>
          <cell r="L181">
            <v>176.26249180416909</v>
          </cell>
          <cell r="M181">
            <v>200.37320060640323</v>
          </cell>
          <cell r="N181">
            <v>199.2410429124607</v>
          </cell>
          <cell r="O181">
            <v>196.4085100173595</v>
          </cell>
          <cell r="P181">
            <v>210.73308870482612</v>
          </cell>
        </row>
        <row r="182">
          <cell r="A182">
            <v>1181</v>
          </cell>
          <cell r="B182" t="str">
            <v>PAVONE CANAVESE</v>
          </cell>
          <cell r="C182">
            <v>41.894879169810423</v>
          </cell>
          <cell r="D182">
            <v>53.404461359318773</v>
          </cell>
          <cell r="E182">
            <v>112.57905992297775</v>
          </cell>
          <cell r="F182">
            <v>196.04263032891788</v>
          </cell>
          <cell r="G182">
            <v>228.58387987643877</v>
          </cell>
          <cell r="H182">
            <v>300.29987366949206</v>
          </cell>
          <cell r="I182">
            <v>381.83236502182098</v>
          </cell>
          <cell r="J182">
            <v>371.20050352195778</v>
          </cell>
          <cell r="K182">
            <v>439.8412215369076</v>
          </cell>
          <cell r="L182">
            <v>539.8465053288827</v>
          </cell>
          <cell r="M182">
            <v>618.30774615881148</v>
          </cell>
          <cell r="N182">
            <v>607.63788586126896</v>
          </cell>
          <cell r="O182">
            <v>607.601214155354</v>
          </cell>
          <cell r="P182">
            <v>633.84286476038289</v>
          </cell>
        </row>
        <row r="183">
          <cell r="A183">
            <v>1182</v>
          </cell>
          <cell r="B183" t="str">
            <v>PECCO</v>
          </cell>
          <cell r="C183">
            <v>3.0277811184291377</v>
          </cell>
          <cell r="D183">
            <v>3.8595891179975816</v>
          </cell>
          <cell r="E183">
            <v>8.1361913131121444</v>
          </cell>
          <cell r="F183">
            <v>13.324841021620905</v>
          </cell>
          <cell r="G183">
            <v>15.467376751277765</v>
          </cell>
          <cell r="H183">
            <v>20.284919332306306</v>
          </cell>
          <cell r="I183">
            <v>26.047999157667739</v>
          </cell>
          <cell r="J183">
            <v>26.23548129142549</v>
          </cell>
          <cell r="K183">
            <v>31.264611921422567</v>
          </cell>
          <cell r="L183">
            <v>38.353098052960824</v>
          </cell>
          <cell r="M183">
            <v>41.890180973515996</v>
          </cell>
          <cell r="N183">
            <v>42.172455866084086</v>
          </cell>
          <cell r="O183">
            <v>40.978774395585397</v>
          </cell>
          <cell r="P183">
            <v>42.008957023725685</v>
          </cell>
        </row>
        <row r="184">
          <cell r="A184">
            <v>1183</v>
          </cell>
          <cell r="B184" t="str">
            <v>PECETTO TORINESE</v>
          </cell>
          <cell r="C184">
            <v>38.269332291156672</v>
          </cell>
          <cell r="D184">
            <v>48.782885118397509</v>
          </cell>
          <cell r="E184">
            <v>102.83656472085177</v>
          </cell>
          <cell r="F184">
            <v>179.23259587185268</v>
          </cell>
          <cell r="G184">
            <v>211.16454337488844</v>
          </cell>
          <cell r="H184">
            <v>280.44585140006376</v>
          </cell>
          <cell r="I184">
            <v>355.8495049145692</v>
          </cell>
          <cell r="J184">
            <v>355.28210270765777</v>
          </cell>
          <cell r="K184">
            <v>418.017516220608</v>
          </cell>
          <cell r="L184">
            <v>505.06257070756095</v>
          </cell>
          <cell r="M184">
            <v>574.82093731644602</v>
          </cell>
          <cell r="N184">
            <v>573.80584083312533</v>
          </cell>
          <cell r="O184">
            <v>561.9759560141506</v>
          </cell>
          <cell r="P184">
            <v>593.62751713156433</v>
          </cell>
        </row>
        <row r="185">
          <cell r="A185">
            <v>1184</v>
          </cell>
          <cell r="B185" t="str">
            <v>PEROSA ARGENTINA</v>
          </cell>
          <cell r="C185">
            <v>20.725117498301948</v>
          </cell>
          <cell r="D185">
            <v>26.41883109673655</v>
          </cell>
          <cell r="E185">
            <v>55.692110610821643</v>
          </cell>
          <cell r="F185">
            <v>96.764636585976476</v>
          </cell>
          <cell r="G185">
            <v>113.23230552014449</v>
          </cell>
          <cell r="H185">
            <v>148.20492785432918</v>
          </cell>
          <cell r="I185">
            <v>184.70693208382559</v>
          </cell>
          <cell r="J185">
            <v>175.71455843002016</v>
          </cell>
          <cell r="K185">
            <v>215.48672796436509</v>
          </cell>
          <cell r="L185">
            <v>257.78319921067447</v>
          </cell>
          <cell r="M185">
            <v>291.69054361326755</v>
          </cell>
          <cell r="N185">
            <v>291.20412950404267</v>
          </cell>
          <cell r="O185">
            <v>292.14141947566338</v>
          </cell>
          <cell r="P185">
            <v>310.20605114970823</v>
          </cell>
        </row>
        <row r="186">
          <cell r="A186">
            <v>1185</v>
          </cell>
          <cell r="B186" t="str">
            <v>PEROSA CANAVESE</v>
          </cell>
          <cell r="C186">
            <v>5.2735938221976379</v>
          </cell>
          <cell r="D186">
            <v>6.7223833337903951</v>
          </cell>
          <cell r="E186">
            <v>14.17109314272596</v>
          </cell>
          <cell r="F186">
            <v>25.258547925735382</v>
          </cell>
          <cell r="G186">
            <v>30.86087890904183</v>
          </cell>
          <cell r="H186">
            <v>43.725004501574823</v>
          </cell>
          <cell r="I186">
            <v>55.373796837527031</v>
          </cell>
          <cell r="J186">
            <v>55.887715081102847</v>
          </cell>
          <cell r="K186">
            <v>67.125261956456768</v>
          </cell>
          <cell r="L186">
            <v>80.798345628038248</v>
          </cell>
          <cell r="M186">
            <v>88.182038293938618</v>
          </cell>
          <cell r="N186">
            <v>89.752310902328986</v>
          </cell>
          <cell r="O186">
            <v>85.811989742274847</v>
          </cell>
          <cell r="P186">
            <v>91.609339375732375</v>
          </cell>
        </row>
        <row r="187">
          <cell r="A187">
            <v>1186</v>
          </cell>
          <cell r="B187" t="str">
            <v>PERRERO</v>
          </cell>
          <cell r="C187">
            <v>5.2292715858010537</v>
          </cell>
          <cell r="D187">
            <v>6.6658846588233214</v>
          </cell>
          <cell r="E187">
            <v>14.05199133825514</v>
          </cell>
          <cell r="F187">
            <v>24.237674212427976</v>
          </cell>
          <cell r="G187">
            <v>28.437138570938544</v>
          </cell>
          <cell r="H187">
            <v>36.943291768980934</v>
          </cell>
          <cell r="I187">
            <v>46.485679245446079</v>
          </cell>
          <cell r="J187">
            <v>45.085001370041567</v>
          </cell>
          <cell r="K187">
            <v>54.792094678911724</v>
          </cell>
          <cell r="L187">
            <v>67.382727334431863</v>
          </cell>
          <cell r="M187">
            <v>76.419558398339447</v>
          </cell>
          <cell r="N187">
            <v>75.175147396380936</v>
          </cell>
          <cell r="O187">
            <v>76.104327522563537</v>
          </cell>
          <cell r="P187">
            <v>79.344634070489562</v>
          </cell>
        </row>
        <row r="188">
          <cell r="A188">
            <v>1187</v>
          </cell>
          <cell r="B188" t="str">
            <v>PERTUSIO</v>
          </cell>
          <cell r="C188">
            <v>7.4755605258930329</v>
          </cell>
          <cell r="D188">
            <v>9.5292859450944167</v>
          </cell>
          <cell r="E188">
            <v>20.088172900348461</v>
          </cell>
          <cell r="F188">
            <v>36.20787399399974</v>
          </cell>
          <cell r="G188">
            <v>45.605971829459065</v>
          </cell>
          <cell r="H188">
            <v>60.528170872867094</v>
          </cell>
          <cell r="I188">
            <v>77.577365229094582</v>
          </cell>
          <cell r="J188">
            <v>80.094701221970425</v>
          </cell>
          <cell r="K188">
            <v>96.633177024594886</v>
          </cell>
          <cell r="L188">
            <v>121.65148522944089</v>
          </cell>
          <cell r="M188">
            <v>136.17777576302979</v>
          </cell>
          <cell r="N188">
            <v>140.76474918099089</v>
          </cell>
          <cell r="O188">
            <v>140.13695221407545</v>
          </cell>
          <cell r="P188">
            <v>148.98718623667861</v>
          </cell>
        </row>
        <row r="189">
          <cell r="A189">
            <v>1188</v>
          </cell>
          <cell r="B189" t="str">
            <v>PESSINETTO</v>
          </cell>
          <cell r="C189">
            <v>8.9462340739595856</v>
          </cell>
          <cell r="D189">
            <v>11.403990687684747</v>
          </cell>
          <cell r="E189">
            <v>24.040136691050375</v>
          </cell>
          <cell r="F189">
            <v>42.95912907872691</v>
          </cell>
          <cell r="G189">
            <v>52.420170812273696</v>
          </cell>
          <cell r="H189">
            <v>70.288529462044806</v>
          </cell>
          <cell r="I189">
            <v>87.006153770854127</v>
          </cell>
          <cell r="J189">
            <v>85.529994669959081</v>
          </cell>
          <cell r="K189">
            <v>100.23777468099831</v>
          </cell>
          <cell r="L189">
            <v>121.78862035669943</v>
          </cell>
          <cell r="M189">
            <v>136.42035620731269</v>
          </cell>
          <cell r="N189">
            <v>130.36500729366443</v>
          </cell>
          <cell r="O189">
            <v>128.79024066569926</v>
          </cell>
          <cell r="P189">
            <v>135.17855081146953</v>
          </cell>
        </row>
        <row r="190">
          <cell r="A190">
            <v>1189</v>
          </cell>
          <cell r="B190" t="str">
            <v>PIANEZZA</v>
          </cell>
          <cell r="C190">
            <v>90.121955616891739</v>
          </cell>
          <cell r="D190">
            <v>114.88073463252135</v>
          </cell>
          <cell r="E190">
            <v>242.17387047821168</v>
          </cell>
          <cell r="F190">
            <v>423.41140551981033</v>
          </cell>
          <cell r="G190">
            <v>531.84867612007758</v>
          </cell>
          <cell r="H190">
            <v>728.58380438972029</v>
          </cell>
          <cell r="I190">
            <v>929.03596190883513</v>
          </cell>
          <cell r="J190">
            <v>937.22202261121856</v>
          </cell>
          <cell r="K190">
            <v>1171.4264394452464</v>
          </cell>
          <cell r="L190">
            <v>1485.5523168617281</v>
          </cell>
          <cell r="M190">
            <v>1690.9660781560356</v>
          </cell>
          <cell r="N190">
            <v>1697.7607750182069</v>
          </cell>
          <cell r="O190">
            <v>1737.6284302607487</v>
          </cell>
          <cell r="P190">
            <v>1849.2513329118781</v>
          </cell>
        </row>
        <row r="191">
          <cell r="A191">
            <v>1190</v>
          </cell>
          <cell r="B191" t="str">
            <v>PINASCA</v>
          </cell>
          <cell r="C191">
            <v>20.959281930486387</v>
          </cell>
          <cell r="D191">
            <v>26.717326416883747</v>
          </cell>
          <cell r="E191">
            <v>56.321352469614702</v>
          </cell>
          <cell r="F191">
            <v>97.744202192698509</v>
          </cell>
          <cell r="G191">
            <v>120.39637353491165</v>
          </cell>
          <cell r="H191">
            <v>159.62349088664249</v>
          </cell>
          <cell r="I191">
            <v>200.98823829479204</v>
          </cell>
          <cell r="J191">
            <v>202.02245294897824</v>
          </cell>
          <cell r="K191">
            <v>242.01175280577885</v>
          </cell>
          <cell r="L191">
            <v>297.57284007478495</v>
          </cell>
          <cell r="M191">
            <v>340.88711774087164</v>
          </cell>
          <cell r="N191">
            <v>338.31638692876521</v>
          </cell>
          <cell r="O191">
            <v>339.67217768464121</v>
          </cell>
          <cell r="P191">
            <v>355.82976646733823</v>
          </cell>
        </row>
        <row r="192">
          <cell r="A192">
            <v>1191</v>
          </cell>
          <cell r="B192" t="str">
            <v>PINEROLO</v>
          </cell>
          <cell r="C192">
            <v>271.71166100672372</v>
          </cell>
          <cell r="D192">
            <v>346.35772172285664</v>
          </cell>
          <cell r="E192">
            <v>730.13800188473454</v>
          </cell>
          <cell r="F192">
            <v>1282.401628461756</v>
          </cell>
          <cell r="G192">
            <v>1490.9563924751476</v>
          </cell>
          <cell r="H192">
            <v>1972.3474925492858</v>
          </cell>
          <cell r="I192">
            <v>2453.9009638877542</v>
          </cell>
          <cell r="J192">
            <v>2419.5215213956712</v>
          </cell>
          <cell r="K192">
            <v>2881.5167540087855</v>
          </cell>
          <cell r="L192">
            <v>3529.388156324957</v>
          </cell>
          <cell r="M192">
            <v>4016.9608153424019</v>
          </cell>
          <cell r="N192">
            <v>3980.1108546606183</v>
          </cell>
          <cell r="O192">
            <v>3930.1426262713376</v>
          </cell>
          <cell r="P192">
            <v>4120.954311784084</v>
          </cell>
        </row>
        <row r="193">
          <cell r="A193">
            <v>1192</v>
          </cell>
          <cell r="B193" t="str">
            <v>PINO TORINESE</v>
          </cell>
          <cell r="C193">
            <v>67.226984573358308</v>
          </cell>
          <cell r="D193">
            <v>85.695936379225969</v>
          </cell>
          <cell r="E193">
            <v>180.65097393046028</v>
          </cell>
          <cell r="F193">
            <v>311.55525584826955</v>
          </cell>
          <cell r="G193">
            <v>374.10826907808195</v>
          </cell>
          <cell r="H193">
            <v>494.66632480413045</v>
          </cell>
          <cell r="I193">
            <v>600.97439852280627</v>
          </cell>
          <cell r="J193">
            <v>584.84965441694544</v>
          </cell>
          <cell r="K193">
            <v>685.4877545318584</v>
          </cell>
          <cell r="L193">
            <v>842.99302606268043</v>
          </cell>
          <cell r="M193">
            <v>933.27319360506942</v>
          </cell>
          <cell r="N193">
            <v>920.62628817792699</v>
          </cell>
          <cell r="O193">
            <v>902.32128569233214</v>
          </cell>
          <cell r="P193">
            <v>948.05963487989061</v>
          </cell>
        </row>
        <row r="194">
          <cell r="A194">
            <v>1193</v>
          </cell>
          <cell r="B194" t="str">
            <v>PIOBESI TORINESE</v>
          </cell>
          <cell r="C194">
            <v>22.939904867890313</v>
          </cell>
          <cell r="D194">
            <v>29.242076534893148</v>
          </cell>
          <cell r="E194">
            <v>61.643641798843717</v>
          </cell>
          <cell r="F194">
            <v>108.50273159639151</v>
          </cell>
          <cell r="G194">
            <v>137.81042836317332</v>
          </cell>
          <cell r="H194">
            <v>182.42797309106237</v>
          </cell>
          <cell r="I194">
            <v>231.66313630813193</v>
          </cell>
          <cell r="J194">
            <v>222.01217356227622</v>
          </cell>
          <cell r="K194">
            <v>271.03343565321308</v>
          </cell>
          <cell r="L194">
            <v>326.95084408069778</v>
          </cell>
          <cell r="M194">
            <v>369.35570510645255</v>
          </cell>
          <cell r="N194">
            <v>371.79041039854053</v>
          </cell>
          <cell r="O194">
            <v>369.63425649276036</v>
          </cell>
          <cell r="P194">
            <v>388.47413318593846</v>
          </cell>
        </row>
        <row r="195">
          <cell r="A195">
            <v>1194</v>
          </cell>
          <cell r="B195" t="str">
            <v>PIOSSASCO</v>
          </cell>
          <cell r="C195">
            <v>90.710428225687849</v>
          </cell>
          <cell r="D195">
            <v>115.63087554043726</v>
          </cell>
          <cell r="E195">
            <v>243.75520200133556</v>
          </cell>
          <cell r="F195">
            <v>427.77939798437063</v>
          </cell>
          <cell r="G195">
            <v>518.63216798249391</v>
          </cell>
          <cell r="H195">
            <v>693.96883705150799</v>
          </cell>
          <cell r="I195">
            <v>869.86322967552439</v>
          </cell>
          <cell r="J195">
            <v>849.12495462057495</v>
          </cell>
          <cell r="K195">
            <v>1049.3145201535465</v>
          </cell>
          <cell r="L195">
            <v>1286.6158265864112</v>
          </cell>
          <cell r="M195">
            <v>1465.8629070558156</v>
          </cell>
          <cell r="N195">
            <v>1466.5553179179456</v>
          </cell>
          <cell r="O195">
            <v>1465.7077386726387</v>
          </cell>
          <cell r="P195">
            <v>1565.2359017374758</v>
          </cell>
        </row>
        <row r="196">
          <cell r="A196">
            <v>1195</v>
          </cell>
          <cell r="B196" t="str">
            <v>PISCINA</v>
          </cell>
          <cell r="C196">
            <v>26.388718211873126</v>
          </cell>
          <cell r="D196">
            <v>33.638366072277833</v>
          </cell>
          <cell r="E196">
            <v>70.911222271905231</v>
          </cell>
          <cell r="F196">
            <v>123.9946895913526</v>
          </cell>
          <cell r="G196">
            <v>151.24650430083943</v>
          </cell>
          <cell r="H196">
            <v>200.91933285925495</v>
          </cell>
          <cell r="I196">
            <v>253.63582947690674</v>
          </cell>
          <cell r="J196">
            <v>253.12529946319583</v>
          </cell>
          <cell r="K196">
            <v>309.92308933558928</v>
          </cell>
          <cell r="L196">
            <v>379.625539799102</v>
          </cell>
          <cell r="M196">
            <v>430.24002850081638</v>
          </cell>
          <cell r="N196">
            <v>429.54373438056888</v>
          </cell>
          <cell r="O196">
            <v>430.4700429767031</v>
          </cell>
          <cell r="P196">
            <v>449.78257767584324</v>
          </cell>
        </row>
        <row r="197">
          <cell r="A197">
            <v>1196</v>
          </cell>
          <cell r="B197" t="str">
            <v>PIVERONE</v>
          </cell>
          <cell r="C197">
            <v>13.278444694649158</v>
          </cell>
          <cell r="D197">
            <v>16.926369061311014</v>
          </cell>
          <cell r="E197">
            <v>35.681564205108508</v>
          </cell>
          <cell r="F197">
            <v>63.092594509363494</v>
          </cell>
          <cell r="G197">
            <v>78.551363629261516</v>
          </cell>
          <cell r="H197">
            <v>105.08087255879758</v>
          </cell>
          <cell r="I197">
            <v>134.25209156277273</v>
          </cell>
          <cell r="J197">
            <v>133.00367685699788</v>
          </cell>
          <cell r="K197">
            <v>163.49677108989948</v>
          </cell>
          <cell r="L197">
            <v>197.21057052240187</v>
          </cell>
          <cell r="M197">
            <v>223.44054859426879</v>
          </cell>
          <cell r="N197">
            <v>220.85691624548014</v>
          </cell>
          <cell r="O197">
            <v>221.10855047290457</v>
          </cell>
          <cell r="P197">
            <v>233.41031300108727</v>
          </cell>
        </row>
        <row r="198">
          <cell r="A198">
            <v>1197</v>
          </cell>
          <cell r="B198" t="str">
            <v>POIRINO</v>
          </cell>
          <cell r="C198">
            <v>62.13914803832121</v>
          </cell>
          <cell r="D198">
            <v>79.210342554343526</v>
          </cell>
          <cell r="E198">
            <v>166.97904395938625</v>
          </cell>
          <cell r="F198">
            <v>292.46935813109667</v>
          </cell>
          <cell r="G198">
            <v>354.77750239438438</v>
          </cell>
          <cell r="H198">
            <v>475.92244376087177</v>
          </cell>
          <cell r="I198">
            <v>608.08657616340838</v>
          </cell>
          <cell r="J198">
            <v>604.98839966765183</v>
          </cell>
          <cell r="K198">
            <v>747.88157983464373</v>
          </cell>
          <cell r="L198">
            <v>922.26068521596892</v>
          </cell>
          <cell r="M198">
            <v>1054.1704497539192</v>
          </cell>
          <cell r="N198">
            <v>1056.2587643489935</v>
          </cell>
          <cell r="O198">
            <v>1044.0312458494593</v>
          </cell>
          <cell r="P198">
            <v>1102.7982579491572</v>
          </cell>
        </row>
        <row r="199">
          <cell r="A199">
            <v>1198</v>
          </cell>
          <cell r="B199" t="str">
            <v>POMARETTO</v>
          </cell>
          <cell r="C199">
            <v>6.1045392579987583</v>
          </cell>
          <cell r="D199">
            <v>7.7816104827236927</v>
          </cell>
          <cell r="E199">
            <v>16.403992672776152</v>
          </cell>
          <cell r="F199">
            <v>28.207245141582369</v>
          </cell>
          <cell r="G199">
            <v>33.020722157224476</v>
          </cell>
          <cell r="H199">
            <v>42.664794776738468</v>
          </cell>
          <cell r="I199">
            <v>54.185594535054193</v>
          </cell>
          <cell r="J199">
            <v>53.306320053927529</v>
          </cell>
          <cell r="K199">
            <v>63.85624624076771</v>
          </cell>
          <cell r="L199">
            <v>77.713888729582663</v>
          </cell>
          <cell r="M199">
            <v>86.357568657147795</v>
          </cell>
          <cell r="N199">
            <v>84.08694017317687</v>
          </cell>
          <cell r="O199">
            <v>81.769367847253591</v>
          </cell>
          <cell r="P199">
            <v>86.027936597653351</v>
          </cell>
        </row>
        <row r="200">
          <cell r="A200">
            <v>1199</v>
          </cell>
          <cell r="B200" t="str">
            <v>PONT CANAVESE</v>
          </cell>
          <cell r="C200">
            <v>26.601224715554455</v>
          </cell>
          <cell r="D200">
            <v>33.909253483563923</v>
          </cell>
          <cell r="E200">
            <v>71.482265389489925</v>
          </cell>
          <cell r="F200">
            <v>123.93390492880921</v>
          </cell>
          <cell r="G200">
            <v>150.60145774736151</v>
          </cell>
          <cell r="H200">
            <v>198.57552556046178</v>
          </cell>
          <cell r="I200">
            <v>244.60049381531604</v>
          </cell>
          <cell r="J200">
            <v>241.70908302801215</v>
          </cell>
          <cell r="K200">
            <v>295.33462156230217</v>
          </cell>
          <cell r="L200">
            <v>355.20074729857396</v>
          </cell>
          <cell r="M200">
            <v>397.88375121949451</v>
          </cell>
          <cell r="N200">
            <v>396.15760911940754</v>
          </cell>
          <cell r="O200">
            <v>390.7101499450003</v>
          </cell>
          <cell r="P200">
            <v>414.56640351064044</v>
          </cell>
        </row>
        <row r="201">
          <cell r="A201">
            <v>1200</v>
          </cell>
          <cell r="B201" t="str">
            <v>PORTE</v>
          </cell>
          <cell r="C201">
            <v>10.57057206417991</v>
          </cell>
          <cell r="D201">
            <v>13.47457537851505</v>
          </cell>
          <cell r="E201">
            <v>28.405024418616783</v>
          </cell>
          <cell r="F201">
            <v>49.224683852380544</v>
          </cell>
          <cell r="G201">
            <v>56.654030511960372</v>
          </cell>
          <cell r="H201">
            <v>75.027911784312451</v>
          </cell>
          <cell r="I201">
            <v>93.214638744102814</v>
          </cell>
          <cell r="J201">
            <v>94.719226976454763</v>
          </cell>
          <cell r="K201">
            <v>112.75926666592771</v>
          </cell>
          <cell r="L201">
            <v>141.45779694444946</v>
          </cell>
          <cell r="M201">
            <v>158.9926965738768</v>
          </cell>
          <cell r="N201">
            <v>161.24509261400266</v>
          </cell>
          <cell r="O201">
            <v>164.95878145667299</v>
          </cell>
          <cell r="P201">
            <v>176.42840166386088</v>
          </cell>
        </row>
        <row r="202">
          <cell r="A202">
            <v>1201</v>
          </cell>
          <cell r="B202" t="str">
            <v>PRAGELATO</v>
          </cell>
          <cell r="C202">
            <v>9.9071236138956014</v>
          </cell>
          <cell r="D202">
            <v>12.628860870460327</v>
          </cell>
          <cell r="E202">
            <v>26.622219352211772</v>
          </cell>
          <cell r="F202">
            <v>49.338650231362841</v>
          </cell>
          <cell r="G202">
            <v>61.273396389254998</v>
          </cell>
          <cell r="H202">
            <v>86.001219130933052</v>
          </cell>
          <cell r="I202">
            <v>113.39510728261375</v>
          </cell>
          <cell r="J202">
            <v>116.35010020263196</v>
          </cell>
          <cell r="K202">
            <v>142.05470237282159</v>
          </cell>
          <cell r="L202">
            <v>172.90801073398814</v>
          </cell>
          <cell r="M202">
            <v>198.38227312963585</v>
          </cell>
          <cell r="N202">
            <v>198.48853563416827</v>
          </cell>
          <cell r="O202">
            <v>197.97550567425756</v>
          </cell>
          <cell r="P202">
            <v>208.27076968287574</v>
          </cell>
        </row>
        <row r="203">
          <cell r="A203">
            <v>1202</v>
          </cell>
          <cell r="B203" t="str">
            <v>PRALI</v>
          </cell>
          <cell r="C203">
            <v>3.1837565105007526</v>
          </cell>
          <cell r="D203">
            <v>4.0584148925064536</v>
          </cell>
          <cell r="E203">
            <v>8.5553251871917659</v>
          </cell>
          <cell r="F203">
            <v>14.904919556365124</v>
          </cell>
          <cell r="G203">
            <v>18.639286023499931</v>
          </cell>
          <cell r="H203">
            <v>24.643758062794564</v>
          </cell>
          <cell r="I203">
            <v>32.661607371732458</v>
          </cell>
          <cell r="J203">
            <v>31.662708486636973</v>
          </cell>
          <cell r="K203">
            <v>39.247530938938738</v>
          </cell>
          <cell r="L203">
            <v>46.852102162831557</v>
          </cell>
          <cell r="M203">
            <v>53.111106913450996</v>
          </cell>
          <cell r="N203">
            <v>54.086142567209748</v>
          </cell>
          <cell r="O203">
            <v>53.97787809475269</v>
          </cell>
          <cell r="P203">
            <v>54.773477412042119</v>
          </cell>
        </row>
        <row r="204">
          <cell r="A204">
            <v>1203</v>
          </cell>
          <cell r="B204" t="str">
            <v>PRALORMO</v>
          </cell>
          <cell r="C204">
            <v>12.380506523104762</v>
          </cell>
          <cell r="D204">
            <v>15.781744578902773</v>
          </cell>
          <cell r="E204">
            <v>33.268643169778947</v>
          </cell>
          <cell r="F204">
            <v>59.367256823377481</v>
          </cell>
          <cell r="G204">
            <v>73.058507337347834</v>
          </cell>
          <cell r="H204">
            <v>96.06852234738669</v>
          </cell>
          <cell r="I204">
            <v>120.91301095965004</v>
          </cell>
          <cell r="J204">
            <v>120.65178122478373</v>
          </cell>
          <cell r="K204">
            <v>147.67409025168303</v>
          </cell>
          <cell r="L204">
            <v>180.51644810806334</v>
          </cell>
          <cell r="M204">
            <v>209.42435174080674</v>
          </cell>
          <cell r="N204">
            <v>206.8057830964876</v>
          </cell>
          <cell r="O204">
            <v>204.89936468196487</v>
          </cell>
          <cell r="P204">
            <v>217.59949270605313</v>
          </cell>
        </row>
        <row r="205">
          <cell r="A205">
            <v>1204</v>
          </cell>
          <cell r="B205" t="str">
            <v>PRAMOLLO</v>
          </cell>
          <cell r="C205">
            <v>2.7116186795454373</v>
          </cell>
          <cell r="D205">
            <v>3.4565688662337442</v>
          </cell>
          <cell r="E205">
            <v>7.2866060927272267</v>
          </cell>
          <cell r="F205">
            <v>12.392736924964332</v>
          </cell>
          <cell r="G205">
            <v>14.601149486412638</v>
          </cell>
          <cell r="H205">
            <v>19.419418939366317</v>
          </cell>
          <cell r="I205">
            <v>23.243746085897236</v>
          </cell>
          <cell r="J205">
            <v>24.178345557893859</v>
          </cell>
          <cell r="K205">
            <v>30.378194302686985</v>
          </cell>
          <cell r="L205">
            <v>36.493881680768091</v>
          </cell>
          <cell r="M205">
            <v>41.526967208129641</v>
          </cell>
          <cell r="N205">
            <v>42.456000044103376</v>
          </cell>
          <cell r="O205">
            <v>41.117541645402582</v>
          </cell>
          <cell r="P205">
            <v>44.378935733866406</v>
          </cell>
        </row>
        <row r="206">
          <cell r="A206">
            <v>1205</v>
          </cell>
          <cell r="B206" t="str">
            <v>PRAROSTINO</v>
          </cell>
          <cell r="C206">
            <v>15.964388604540005</v>
          </cell>
          <cell r="D206">
            <v>20.350209649743302</v>
          </cell>
          <cell r="E206">
            <v>42.899177583481858</v>
          </cell>
          <cell r="F206">
            <v>74.953157752845115</v>
          </cell>
          <cell r="G206">
            <v>90.492439922557935</v>
          </cell>
          <cell r="H206">
            <v>120.72851290321849</v>
          </cell>
          <cell r="I206">
            <v>150.8007102326776</v>
          </cell>
          <cell r="J206">
            <v>147.38215973102282</v>
          </cell>
          <cell r="K206">
            <v>178.36676672388319</v>
          </cell>
          <cell r="L206">
            <v>221.14101821266206</v>
          </cell>
          <cell r="M206">
            <v>253.40941152891438</v>
          </cell>
          <cell r="N206">
            <v>252.89722420880307</v>
          </cell>
          <cell r="O206">
            <v>255.21299091509462</v>
          </cell>
          <cell r="P206">
            <v>270.90231567565911</v>
          </cell>
        </row>
        <row r="207">
          <cell r="A207">
            <v>1206</v>
          </cell>
          <cell r="B207" t="str">
            <v>PRASCORSANO</v>
          </cell>
          <cell r="C207">
            <v>9.4814385621264456</v>
          </cell>
          <cell r="D207">
            <v>12.086229375897448</v>
          </cell>
          <cell r="E207">
            <v>25.478327213098758</v>
          </cell>
          <cell r="F207">
            <v>45.558955005423236</v>
          </cell>
          <cell r="G207">
            <v>56.089040653775754</v>
          </cell>
          <cell r="H207">
            <v>76.517832423361185</v>
          </cell>
          <cell r="I207">
            <v>95.553895432493292</v>
          </cell>
          <cell r="J207">
            <v>96.006983558952896</v>
          </cell>
          <cell r="K207">
            <v>117.17090664021818</v>
          </cell>
          <cell r="L207">
            <v>142.96053118151346</v>
          </cell>
          <cell r="M207">
            <v>161.0596001847108</v>
          </cell>
          <cell r="N207">
            <v>159.3569151579681</v>
          </cell>
          <cell r="O207">
            <v>158.87153504047609</v>
          </cell>
          <cell r="P207">
            <v>167.91002774193504</v>
          </cell>
        </row>
        <row r="208">
          <cell r="A208">
            <v>1207</v>
          </cell>
          <cell r="B208" t="str">
            <v>PRATIGLIONE</v>
          </cell>
          <cell r="C208">
            <v>7.2376707499498574</v>
          </cell>
          <cell r="D208">
            <v>9.2260418351009186</v>
          </cell>
          <cell r="E208">
            <v>19.448920374224233</v>
          </cell>
          <cell r="F208">
            <v>34.194083789016588</v>
          </cell>
          <cell r="G208">
            <v>41.604764409274409</v>
          </cell>
          <cell r="H208">
            <v>55.065070767793564</v>
          </cell>
          <cell r="I208">
            <v>67.895696909935879</v>
          </cell>
          <cell r="J208">
            <v>67.82784073736515</v>
          </cell>
          <cell r="K208">
            <v>82.845869889278902</v>
          </cell>
          <cell r="L208">
            <v>98.146638572985481</v>
          </cell>
          <cell r="M208">
            <v>111.21446461272961</v>
          </cell>
          <cell r="N208">
            <v>111.117020381464</v>
          </cell>
          <cell r="O208">
            <v>109.77437586217009</v>
          </cell>
          <cell r="P208">
            <v>111.92111390109778</v>
          </cell>
        </row>
        <row r="209">
          <cell r="A209">
            <v>1208</v>
          </cell>
          <cell r="B209" t="str">
            <v>QUAGLIUZZO</v>
          </cell>
          <cell r="C209">
            <v>3.5633879566839819</v>
          </cell>
          <cell r="D209">
            <v>4.5423406920367242</v>
          </cell>
          <cell r="E209">
            <v>9.575463022063623</v>
          </cell>
          <cell r="F209">
            <v>17.026108686705971</v>
          </cell>
          <cell r="G209">
            <v>20.95103530032042</v>
          </cell>
          <cell r="H209">
            <v>27.614144073755003</v>
          </cell>
          <cell r="I209">
            <v>35.518320710950881</v>
          </cell>
          <cell r="J209">
            <v>35.425753199484944</v>
          </cell>
          <cell r="K209">
            <v>39.709874925084854</v>
          </cell>
          <cell r="L209">
            <v>49.752645703239565</v>
          </cell>
          <cell r="M209">
            <v>55.826025640422493</v>
          </cell>
          <cell r="N209">
            <v>54.851173612881659</v>
          </cell>
          <cell r="O209">
            <v>53.55736190500032</v>
          </cell>
          <cell r="P209">
            <v>58.103789537565575</v>
          </cell>
        </row>
        <row r="210">
          <cell r="A210">
            <v>1209</v>
          </cell>
          <cell r="B210" t="str">
            <v>QUASSOLO</v>
          </cell>
          <cell r="C210">
            <v>5.2528393249595373</v>
          </cell>
          <cell r="D210">
            <v>6.6959270515967741</v>
          </cell>
          <cell r="E210">
            <v>14.115322083481015</v>
          </cell>
          <cell r="F210">
            <v>23.512383578947823</v>
          </cell>
          <cell r="G210">
            <v>27.657541331278047</v>
          </cell>
          <cell r="H210">
            <v>37.659107397695216</v>
          </cell>
          <cell r="I210">
            <v>42.526720179284368</v>
          </cell>
          <cell r="J210">
            <v>41.384808833289242</v>
          </cell>
          <cell r="K210">
            <v>49.233175711917298</v>
          </cell>
          <cell r="L210">
            <v>63.479803727853039</v>
          </cell>
          <cell r="M210">
            <v>69.421676400607808</v>
          </cell>
          <cell r="N210">
            <v>68.274379324369278</v>
          </cell>
          <cell r="O210">
            <v>69.035564938963091</v>
          </cell>
          <cell r="P210">
            <v>73.683594719265514</v>
          </cell>
        </row>
        <row r="211">
          <cell r="A211">
            <v>1210</v>
          </cell>
          <cell r="B211" t="str">
            <v>QUINCINETTO</v>
          </cell>
          <cell r="C211">
            <v>11.299061704914779</v>
          </cell>
          <cell r="D211">
            <v>14.403199535935322</v>
          </cell>
          <cell r="E211">
            <v>30.362606837822277</v>
          </cell>
          <cell r="F211">
            <v>52.870840489282571</v>
          </cell>
          <cell r="G211">
            <v>64.309530596484052</v>
          </cell>
          <cell r="H211">
            <v>86.937683244545639</v>
          </cell>
          <cell r="I211">
            <v>108.94802412946437</v>
          </cell>
          <cell r="J211">
            <v>106.91064899765192</v>
          </cell>
          <cell r="K211">
            <v>128.66788344056627</v>
          </cell>
          <cell r="L211">
            <v>162.79433555020114</v>
          </cell>
          <cell r="M211">
            <v>183.83363486575749</v>
          </cell>
          <cell r="N211">
            <v>181.63707694480871</v>
          </cell>
          <cell r="O211">
            <v>172.69093776395113</v>
          </cell>
          <cell r="P211">
            <v>179.45418796781814</v>
          </cell>
        </row>
        <row r="212">
          <cell r="A212">
            <v>1211</v>
          </cell>
          <cell r="B212" t="str">
            <v>REANO</v>
          </cell>
          <cell r="C212">
            <v>14.680520029964235</v>
          </cell>
          <cell r="D212">
            <v>18.713629928306059</v>
          </cell>
          <cell r="E212">
            <v>39.449192285647484</v>
          </cell>
          <cell r="F212">
            <v>70.424243380111037</v>
          </cell>
          <cell r="G212">
            <v>86.412985258850469</v>
          </cell>
          <cell r="H212">
            <v>114.6944443602209</v>
          </cell>
          <cell r="I212">
            <v>145.54542214333804</v>
          </cell>
          <cell r="J212">
            <v>143.39210697093822</v>
          </cell>
          <cell r="K212">
            <v>172.21430889376612</v>
          </cell>
          <cell r="L212">
            <v>211.65355910485917</v>
          </cell>
          <cell r="M212">
            <v>238.69666431619393</v>
          </cell>
          <cell r="N212">
            <v>242.83026536024832</v>
          </cell>
          <cell r="O212">
            <v>242.90537814427037</v>
          </cell>
          <cell r="P212">
            <v>265.37886655053143</v>
          </cell>
        </row>
        <row r="213">
          <cell r="A213">
            <v>1212</v>
          </cell>
          <cell r="B213" t="str">
            <v>RIBORDONE</v>
          </cell>
          <cell r="C213">
            <v>0.95761380797633811</v>
          </cell>
          <cell r="D213">
            <v>1.2206945244533542</v>
          </cell>
          <cell r="E213">
            <v>2.5732801814338524</v>
          </cell>
          <cell r="F213">
            <v>4.8721008647958648</v>
          </cell>
          <cell r="G213">
            <v>5.465931835709684</v>
          </cell>
          <cell r="H213">
            <v>5.5528273350241637</v>
          </cell>
          <cell r="I213">
            <v>6.334441199220147</v>
          </cell>
          <cell r="J213">
            <v>6.2467165672324318</v>
          </cell>
          <cell r="K213">
            <v>7.4544455070326636</v>
          </cell>
          <cell r="L213">
            <v>8.6251563393005366</v>
          </cell>
          <cell r="M213">
            <v>9.460388488281847</v>
          </cell>
          <cell r="N213">
            <v>9.5743320090864508</v>
          </cell>
          <cell r="O213">
            <v>9.0744645149139735</v>
          </cell>
          <cell r="P213">
            <v>9.0480340305252618</v>
          </cell>
        </row>
        <row r="214">
          <cell r="A214">
            <v>1215</v>
          </cell>
          <cell r="B214" t="str">
            <v>RIVA PRESSO CHIERI</v>
          </cell>
          <cell r="C214">
            <v>24.138881497301746</v>
          </cell>
          <cell r="D214">
            <v>30.770442348208821</v>
          </cell>
          <cell r="E214">
            <v>64.86550720300572</v>
          </cell>
          <cell r="F214">
            <v>115.12246524300592</v>
          </cell>
          <cell r="G214">
            <v>140.69098351535789</v>
          </cell>
          <cell r="H214">
            <v>185.5261791245365</v>
          </cell>
          <cell r="I214">
            <v>228.74143211147953</v>
          </cell>
          <cell r="J214">
            <v>229.33710626366229</v>
          </cell>
          <cell r="K214">
            <v>276.43011239069409</v>
          </cell>
          <cell r="L214">
            <v>345.61575412677786</v>
          </cell>
          <cell r="M214">
            <v>394.58366736452626</v>
          </cell>
          <cell r="N214">
            <v>400.73754476896914</v>
          </cell>
          <cell r="O214">
            <v>408.87388872009319</v>
          </cell>
          <cell r="P214">
            <v>430.3124692131492</v>
          </cell>
        </row>
        <row r="215">
          <cell r="A215">
            <v>1213</v>
          </cell>
          <cell r="B215" t="str">
            <v>RIVALBA</v>
          </cell>
          <cell r="C215">
            <v>10.483416535905549</v>
          </cell>
          <cell r="D215">
            <v>13.363476023791691</v>
          </cell>
          <cell r="E215">
            <v>28.170821870843632</v>
          </cell>
          <cell r="F215">
            <v>49.408657606390491</v>
          </cell>
          <cell r="G215">
            <v>61.549735217814224</v>
          </cell>
          <cell r="H215">
            <v>82.288050759760878</v>
          </cell>
          <cell r="I215">
            <v>105.96463229302296</v>
          </cell>
          <cell r="J215">
            <v>106.21563842560349</v>
          </cell>
          <cell r="K215">
            <v>127.68909618614438</v>
          </cell>
          <cell r="L215">
            <v>165.89948152505588</v>
          </cell>
          <cell r="M215">
            <v>190.84505668730603</v>
          </cell>
          <cell r="N215">
            <v>194.80177739951844</v>
          </cell>
          <cell r="O215">
            <v>190.77779769589779</v>
          </cell>
          <cell r="P215">
            <v>198.65569358459103</v>
          </cell>
        </row>
        <row r="216">
          <cell r="A216">
            <v>1214</v>
          </cell>
          <cell r="B216" t="str">
            <v>RIVALTA DI TORINO</v>
          </cell>
          <cell r="C216">
            <v>147.59155476657074</v>
          </cell>
          <cell r="D216">
            <v>188.13868519694734</v>
          </cell>
          <cell r="E216">
            <v>396.60499844965682</v>
          </cell>
          <cell r="F216">
            <v>704.35942463616618</v>
          </cell>
          <cell r="G216">
            <v>835.23736533713623</v>
          </cell>
          <cell r="H216">
            <v>1097.2157938376777</v>
          </cell>
          <cell r="I216">
            <v>1375.0882286152287</v>
          </cell>
          <cell r="J216">
            <v>1350.6335087967898</v>
          </cell>
          <cell r="K216">
            <v>1638.067210913774</v>
          </cell>
          <cell r="L216">
            <v>2025.3882246674279</v>
          </cell>
          <cell r="M216">
            <v>2309.566573619049</v>
          </cell>
          <cell r="N216">
            <v>2294.6176416187759</v>
          </cell>
          <cell r="O216">
            <v>2272.3057489319581</v>
          </cell>
          <cell r="P216">
            <v>2419.1687540403332</v>
          </cell>
        </row>
        <row r="217">
          <cell r="A217">
            <v>1216</v>
          </cell>
          <cell r="B217" t="str">
            <v>RIVARA</v>
          </cell>
          <cell r="C217">
            <v>27.724202412736702</v>
          </cell>
          <cell r="D217">
            <v>35.340741537114923</v>
          </cell>
          <cell r="E217">
            <v>74.499908021918117</v>
          </cell>
          <cell r="F217">
            <v>128.17974426221306</v>
          </cell>
          <cell r="G217">
            <v>153.42126288431561</v>
          </cell>
          <cell r="H217">
            <v>204.5282736312322</v>
          </cell>
          <cell r="I217">
            <v>254.74110146829622</v>
          </cell>
          <cell r="J217">
            <v>255.4088552355953</v>
          </cell>
          <cell r="K217">
            <v>306.39327760685637</v>
          </cell>
          <cell r="L217">
            <v>368.84013945208881</v>
          </cell>
          <cell r="M217">
            <v>414.32811903400369</v>
          </cell>
          <cell r="N217">
            <v>413.40963044611425</v>
          </cell>
          <cell r="O217">
            <v>413.9709080713003</v>
          </cell>
          <cell r="P217">
            <v>433.5192711229937</v>
          </cell>
        </row>
        <row r="218">
          <cell r="A218">
            <v>1217</v>
          </cell>
          <cell r="B218" t="str">
            <v>RIVAROLO CANAVESE</v>
          </cell>
          <cell r="C218">
            <v>98.595110359872322</v>
          </cell>
          <cell r="D218">
            <v>125.68167914005703</v>
          </cell>
          <cell r="E218">
            <v>264.94275809524669</v>
          </cell>
          <cell r="F218">
            <v>459.23345875576973</v>
          </cell>
          <cell r="G218">
            <v>540.48116389967322</v>
          </cell>
          <cell r="H218">
            <v>707.62322767018088</v>
          </cell>
          <cell r="I218">
            <v>882.2272384137641</v>
          </cell>
          <cell r="J218">
            <v>865.47539549499822</v>
          </cell>
          <cell r="K218">
            <v>1051.3130066647059</v>
          </cell>
          <cell r="L218">
            <v>1281.8705631626979</v>
          </cell>
          <cell r="M218">
            <v>1441.7410968228405</v>
          </cell>
          <cell r="N218">
            <v>1429.0309264104578</v>
          </cell>
          <cell r="O218">
            <v>1427.1128124450859</v>
          </cell>
          <cell r="P218">
            <v>1525.9663174248769</v>
          </cell>
        </row>
        <row r="219">
          <cell r="A219">
            <v>1218</v>
          </cell>
          <cell r="B219" t="str">
            <v>RIVAROSSA</v>
          </cell>
          <cell r="C219">
            <v>10.774489199086275</v>
          </cell>
          <cell r="D219">
            <v>13.734513704329757</v>
          </cell>
          <cell r="E219">
            <v>28.95298636062158</v>
          </cell>
          <cell r="F219">
            <v>52.04572093088737</v>
          </cell>
          <cell r="G219">
            <v>65.086333626109095</v>
          </cell>
          <cell r="H219">
            <v>87.326354792296797</v>
          </cell>
          <cell r="I219">
            <v>111.91782675092215</v>
          </cell>
          <cell r="J219">
            <v>114.7652587999375</v>
          </cell>
          <cell r="K219">
            <v>141.13064095784992</v>
          </cell>
          <cell r="L219">
            <v>175.49764624883787</v>
          </cell>
          <cell r="M219">
            <v>196.67597221250475</v>
          </cell>
          <cell r="N219">
            <v>192.29627194381968</v>
          </cell>
          <cell r="O219">
            <v>188.53270994208586</v>
          </cell>
          <cell r="P219">
            <v>201.04723237437</v>
          </cell>
        </row>
        <row r="220">
          <cell r="A220">
            <v>1219</v>
          </cell>
          <cell r="B220" t="str">
            <v>RIVOLI</v>
          </cell>
          <cell r="C220">
            <v>351.768676296504</v>
          </cell>
          <cell r="D220">
            <v>448.40842253180728</v>
          </cell>
          <cell r="E220">
            <v>945.26557117624668</v>
          </cell>
          <cell r="F220">
            <v>1631.9419334336903</v>
          </cell>
          <cell r="G220">
            <v>1901.2057239464177</v>
          </cell>
          <cell r="H220">
            <v>2487.1036383509577</v>
          </cell>
          <cell r="I220">
            <v>3079.5613243255011</v>
          </cell>
          <cell r="J220">
            <v>2997.4140692132346</v>
          </cell>
          <cell r="K220">
            <v>3552.8041056594284</v>
          </cell>
          <cell r="L220">
            <v>4292.6701986725266</v>
          </cell>
          <cell r="M220">
            <v>4838.5776889341987</v>
          </cell>
          <cell r="N220">
            <v>4801.934214622871</v>
          </cell>
          <cell r="O220">
            <v>4729.5429436640288</v>
          </cell>
          <cell r="P220">
            <v>5003.6245963049232</v>
          </cell>
        </row>
        <row r="221">
          <cell r="A221">
            <v>1220</v>
          </cell>
          <cell r="B221" t="str">
            <v>ROBASSOMERO</v>
          </cell>
          <cell r="C221">
            <v>33.057130212003941</v>
          </cell>
          <cell r="D221">
            <v>42.138759391125902</v>
          </cell>
          <cell r="E221">
            <v>88.830442210718289</v>
          </cell>
          <cell r="F221">
            <v>153.83047794066542</v>
          </cell>
          <cell r="G221">
            <v>180.69907674455573</v>
          </cell>
          <cell r="H221">
            <v>244.44812492647807</v>
          </cell>
          <cell r="I221">
            <v>303.09302225686531</v>
          </cell>
          <cell r="J221">
            <v>300.55644321259894</v>
          </cell>
          <cell r="K221">
            <v>355.91727742514939</v>
          </cell>
          <cell r="L221">
            <v>432.45997165785752</v>
          </cell>
          <cell r="M221">
            <v>500.12191467466323</v>
          </cell>
          <cell r="N221">
            <v>492.17966854070005</v>
          </cell>
          <cell r="O221">
            <v>497.46800897832389</v>
          </cell>
          <cell r="P221">
            <v>513.67742640956021</v>
          </cell>
        </row>
        <row r="222">
          <cell r="A222">
            <v>1221</v>
          </cell>
          <cell r="B222" t="str">
            <v>ROCCA CANAVESE</v>
          </cell>
          <cell r="C222">
            <v>20.056643675719211</v>
          </cell>
          <cell r="D222">
            <v>25.566710619598116</v>
          </cell>
          <cell r="E222">
            <v>53.895801467060856</v>
          </cell>
          <cell r="F222">
            <v>93.114140416842645</v>
          </cell>
          <cell r="G222">
            <v>114.39472988793499</v>
          </cell>
          <cell r="H222">
            <v>153.98771115989226</v>
          </cell>
          <cell r="I222">
            <v>190.39455917593708</v>
          </cell>
          <cell r="J222">
            <v>192.56039410879114</v>
          </cell>
          <cell r="K222">
            <v>238.9908755477293</v>
          </cell>
          <cell r="L222">
            <v>296.57336918070393</v>
          </cell>
          <cell r="M222">
            <v>344.01715957576556</v>
          </cell>
          <cell r="N222">
            <v>343.35559356509401</v>
          </cell>
          <cell r="O222">
            <v>339.35329159558245</v>
          </cell>
          <cell r="P222">
            <v>370.11168270362646</v>
          </cell>
        </row>
        <row r="223">
          <cell r="A223">
            <v>1222</v>
          </cell>
          <cell r="B223" t="str">
            <v>ROLETTO</v>
          </cell>
          <cell r="C223">
            <v>25.498234618666238</v>
          </cell>
          <cell r="D223">
            <v>32.503244129288831</v>
          </cell>
          <cell r="E223">
            <v>68.518333026569792</v>
          </cell>
          <cell r="F223">
            <v>124.00127599871057</v>
          </cell>
          <cell r="G223">
            <v>152.77151589351649</v>
          </cell>
          <cell r="H223">
            <v>202.77590264423577</v>
          </cell>
          <cell r="I223">
            <v>251.4262812961351</v>
          </cell>
          <cell r="J223">
            <v>246.56153515854385</v>
          </cell>
          <cell r="K223">
            <v>292.00189284842497</v>
          </cell>
          <cell r="L223">
            <v>343.25720196626042</v>
          </cell>
          <cell r="M223">
            <v>381.81012638571008</v>
          </cell>
          <cell r="N223">
            <v>374.50454030178139</v>
          </cell>
          <cell r="O223">
            <v>372.42847968674579</v>
          </cell>
          <cell r="P223">
            <v>386.10570286115944</v>
          </cell>
        </row>
        <row r="224">
          <cell r="A224">
            <v>1223</v>
          </cell>
          <cell r="B224" t="str">
            <v>ROMANO CANAVESE</v>
          </cell>
          <cell r="C224">
            <v>28.180243715572026</v>
          </cell>
          <cell r="D224">
            <v>35.922068912157748</v>
          </cell>
          <cell r="E224">
            <v>75.725372856203805</v>
          </cell>
          <cell r="F224">
            <v>134.56577653603597</v>
          </cell>
          <cell r="G224">
            <v>159.56640538816546</v>
          </cell>
          <cell r="H224">
            <v>206.93227799392429</v>
          </cell>
          <cell r="I224">
            <v>266.2794443879867</v>
          </cell>
          <cell r="J224">
            <v>259.10627204054964</v>
          </cell>
          <cell r="K224">
            <v>303.87793634425907</v>
          </cell>
          <cell r="L224">
            <v>372.77002385252194</v>
          </cell>
          <cell r="M224">
            <v>407.24440088022101</v>
          </cell>
          <cell r="N224">
            <v>403.17464896976315</v>
          </cell>
          <cell r="O224">
            <v>399.19212397082663</v>
          </cell>
          <cell r="P224">
            <v>426.37228242449567</v>
          </cell>
        </row>
        <row r="225">
          <cell r="A225">
            <v>1224</v>
          </cell>
          <cell r="B225" t="str">
            <v>RONCO CANAVESE</v>
          </cell>
          <cell r="C225">
            <v>1.0576901247324639</v>
          </cell>
          <cell r="D225">
            <v>1.3482643348238001</v>
          </cell>
          <cell r="E225">
            <v>2.84220320697339</v>
          </cell>
          <cell r="F225">
            <v>4.9813689996953956</v>
          </cell>
          <cell r="G225">
            <v>5.5729033595015922</v>
          </cell>
          <cell r="H225">
            <v>7.2919286078050645</v>
          </cell>
          <cell r="I225">
            <v>9.3194673926528822</v>
          </cell>
          <cell r="J225">
            <v>8.7543320691007622</v>
          </cell>
          <cell r="K225">
            <v>10.428864136851198</v>
          </cell>
          <cell r="L225">
            <v>13.081698317018041</v>
          </cell>
          <cell r="M225">
            <v>14.449480376697789</v>
          </cell>
          <cell r="N225">
            <v>14.412934640860202</v>
          </cell>
          <cell r="O225">
            <v>14.520553401667341</v>
          </cell>
          <cell r="P225">
            <v>15.115337669757281</v>
          </cell>
        </row>
        <row r="226">
          <cell r="A226">
            <v>1225</v>
          </cell>
          <cell r="B226" t="str">
            <v>RONDISSONE</v>
          </cell>
          <cell r="C226">
            <v>18.4707731778885</v>
          </cell>
          <cell r="D226">
            <v>23.545161413572156</v>
          </cell>
          <cell r="E226">
            <v>49.634282795967053</v>
          </cell>
          <cell r="F226">
            <v>89.408165498174142</v>
          </cell>
          <cell r="G226">
            <v>105.08027263051831</v>
          </cell>
          <cell r="H226">
            <v>143.1440061597151</v>
          </cell>
          <cell r="I226">
            <v>178.87676497026325</v>
          </cell>
          <cell r="J226">
            <v>176.82342773848782</v>
          </cell>
          <cell r="K226">
            <v>210.6985084961822</v>
          </cell>
          <cell r="L226">
            <v>260.24800620286533</v>
          </cell>
          <cell r="M226">
            <v>297.70079777224413</v>
          </cell>
          <cell r="N226">
            <v>297.06842896338395</v>
          </cell>
          <cell r="O226">
            <v>293.18573877701022</v>
          </cell>
          <cell r="P226">
            <v>312.9727485216884</v>
          </cell>
        </row>
        <row r="227">
          <cell r="A227">
            <v>1226</v>
          </cell>
          <cell r="B227" t="str">
            <v>RORA'</v>
          </cell>
          <cell r="C227">
            <v>5.0459220896809063</v>
          </cell>
          <cell r="D227">
            <v>6.4321644220108256</v>
          </cell>
          <cell r="E227">
            <v>13.559298333296384</v>
          </cell>
          <cell r="F227">
            <v>23.464903985000333</v>
          </cell>
          <cell r="G227">
            <v>26.354438589992295</v>
          </cell>
          <cell r="H227">
            <v>35.524469665860451</v>
          </cell>
          <cell r="I227">
            <v>43.543587888285849</v>
          </cell>
          <cell r="J227">
            <v>41.559163543206722</v>
          </cell>
          <cell r="K227">
            <v>51.89235438162757</v>
          </cell>
          <cell r="L227">
            <v>65.930125423976165</v>
          </cell>
          <cell r="M227">
            <v>73.346403469075611</v>
          </cell>
          <cell r="N227">
            <v>70.405616856820018</v>
          </cell>
          <cell r="O227">
            <v>69.869039766075758</v>
          </cell>
          <cell r="P227">
            <v>73.202345000670107</v>
          </cell>
        </row>
        <row r="228">
          <cell r="A228">
            <v>1228</v>
          </cell>
          <cell r="B228" t="str">
            <v>ROSTA</v>
          </cell>
          <cell r="C228">
            <v>41.805443035741938</v>
          </cell>
          <cell r="D228">
            <v>53.290454858747964</v>
          </cell>
          <cell r="E228">
            <v>112.33872897809628</v>
          </cell>
          <cell r="F228">
            <v>197.18906379854118</v>
          </cell>
          <cell r="G228">
            <v>237.93957411316302</v>
          </cell>
          <cell r="H228">
            <v>318.56014868766601</v>
          </cell>
          <cell r="I228">
            <v>402.87188241359087</v>
          </cell>
          <cell r="J228">
            <v>431.66897477385965</v>
          </cell>
          <cell r="K228">
            <v>521.78312797693343</v>
          </cell>
          <cell r="L228">
            <v>637.72841312526521</v>
          </cell>
          <cell r="M228">
            <v>715.74670056476646</v>
          </cell>
          <cell r="N228">
            <v>716.44686943219619</v>
          </cell>
          <cell r="O228">
            <v>714.23072684642557</v>
          </cell>
          <cell r="P228">
            <v>739.4320319613181</v>
          </cell>
        </row>
        <row r="229">
          <cell r="A229">
            <v>1227</v>
          </cell>
          <cell r="B229" t="str">
            <v>ROURE</v>
          </cell>
          <cell r="C229">
            <v>6.7617628981636368</v>
          </cell>
          <cell r="D229">
            <v>8.619390067988812</v>
          </cell>
          <cell r="E229">
            <v>18.170070557116645</v>
          </cell>
          <cell r="F229">
            <v>31.542327391425594</v>
          </cell>
          <cell r="G229">
            <v>37.563013306261531</v>
          </cell>
          <cell r="H229">
            <v>50.204274613622133</v>
          </cell>
          <cell r="I229">
            <v>62.370084128404926</v>
          </cell>
          <cell r="J229">
            <v>60.418081327841342</v>
          </cell>
          <cell r="K229">
            <v>71.833267696358931</v>
          </cell>
          <cell r="L229">
            <v>88.159553208409761</v>
          </cell>
          <cell r="M229">
            <v>99.234319786477059</v>
          </cell>
          <cell r="N229">
            <v>96.616912548415399</v>
          </cell>
          <cell r="O229">
            <v>96.642602603080604</v>
          </cell>
          <cell r="P229">
            <v>101.15966655992126</v>
          </cell>
        </row>
        <row r="230">
          <cell r="A230">
            <v>1229</v>
          </cell>
          <cell r="B230" t="str">
            <v>RUBIANA</v>
          </cell>
          <cell r="C230">
            <v>17.07145300884719</v>
          </cell>
          <cell r="D230">
            <v>21.761412626662349</v>
          </cell>
          <cell r="E230">
            <v>45.874058341722701</v>
          </cell>
          <cell r="F230">
            <v>81.699445314523643</v>
          </cell>
          <cell r="G230">
            <v>101.87623049724135</v>
          </cell>
          <cell r="H230">
            <v>137.48340205221047</v>
          </cell>
          <cell r="I230">
            <v>177.77121019484608</v>
          </cell>
          <cell r="J230">
            <v>175.82340526200963</v>
          </cell>
          <cell r="K230">
            <v>216.3540679998099</v>
          </cell>
          <cell r="L230">
            <v>267.80146148491002</v>
          </cell>
          <cell r="M230">
            <v>303.29277768209994</v>
          </cell>
          <cell r="N230">
            <v>304.62886852677053</v>
          </cell>
          <cell r="O230">
            <v>303.36194944544724</v>
          </cell>
          <cell r="P230">
            <v>317.68446145199334</v>
          </cell>
        </row>
        <row r="231">
          <cell r="A231">
            <v>1230</v>
          </cell>
          <cell r="B231" t="str">
            <v>RUEGLIO</v>
          </cell>
          <cell r="C231">
            <v>8.0379637885275326</v>
          </cell>
          <cell r="D231">
            <v>10.24619559856257</v>
          </cell>
          <cell r="E231">
            <v>21.599451411222706</v>
          </cell>
          <cell r="F231">
            <v>36.327286575335513</v>
          </cell>
          <cell r="G231">
            <v>43.434610428310961</v>
          </cell>
          <cell r="H231">
            <v>59.544531591213961</v>
          </cell>
          <cell r="I231">
            <v>73.9238121145615</v>
          </cell>
          <cell r="J231">
            <v>74.413205657990545</v>
          </cell>
          <cell r="K231">
            <v>89.775328894788274</v>
          </cell>
          <cell r="L231">
            <v>113.09746106812773</v>
          </cell>
          <cell r="M231">
            <v>129.59540086948874</v>
          </cell>
          <cell r="N231">
            <v>126.97274323624717</v>
          </cell>
          <cell r="O231">
            <v>123.59143676357871</v>
          </cell>
          <cell r="P231">
            <v>129.10973836608829</v>
          </cell>
        </row>
        <row r="232">
          <cell r="A232">
            <v>1231</v>
          </cell>
          <cell r="B232" t="str">
            <v>SALASSA</v>
          </cell>
          <cell r="C232">
            <v>16.894819178802983</v>
          </cell>
          <cell r="D232">
            <v>21.536253019133472</v>
          </cell>
          <cell r="E232">
            <v>45.399411536885964</v>
          </cell>
          <cell r="F232">
            <v>78.585261803300284</v>
          </cell>
          <cell r="G232">
            <v>94.843433643739786</v>
          </cell>
          <cell r="H232">
            <v>127.12559211105757</v>
          </cell>
          <cell r="I232">
            <v>161.74220901451534</v>
          </cell>
          <cell r="J232">
            <v>161.25463344319567</v>
          </cell>
          <cell r="K232">
            <v>194.88157495230598</v>
          </cell>
          <cell r="L232">
            <v>241.45556133138336</v>
          </cell>
          <cell r="M232">
            <v>269.79588740195669</v>
          </cell>
          <cell r="N232">
            <v>271.25713560098075</v>
          </cell>
          <cell r="O232">
            <v>269.59107341450215</v>
          </cell>
          <cell r="P232">
            <v>287.21049280378764</v>
          </cell>
        </row>
        <row r="233">
          <cell r="A233">
            <v>1232</v>
          </cell>
          <cell r="B233" t="str">
            <v>SALBERTRAND</v>
          </cell>
          <cell r="C233">
            <v>5.5430473763992314</v>
          </cell>
          <cell r="D233">
            <v>7.0658625896957235</v>
          </cell>
          <cell r="E233">
            <v>14.895163206324089</v>
          </cell>
          <cell r="F233">
            <v>26.37400616390785</v>
          </cell>
          <cell r="G233">
            <v>30.794434211190758</v>
          </cell>
          <cell r="H233">
            <v>41.911954380337761</v>
          </cell>
          <cell r="I233">
            <v>54.175453392505673</v>
          </cell>
          <cell r="J233">
            <v>53.811994563498516</v>
          </cell>
          <cell r="K233">
            <v>64.984643407314849</v>
          </cell>
          <cell r="L233">
            <v>79.07160761102557</v>
          </cell>
          <cell r="M233">
            <v>91.647489326652007</v>
          </cell>
          <cell r="N233">
            <v>90.64137281165867</v>
          </cell>
          <cell r="O233">
            <v>88.025348819299253</v>
          </cell>
          <cell r="P233">
            <v>96.233058011879422</v>
          </cell>
        </row>
        <row r="234">
          <cell r="A234">
            <v>1233</v>
          </cell>
          <cell r="B234" t="str">
            <v>SALERANO CANAVESE</v>
          </cell>
          <cell r="C234">
            <v>5.9665234460066925</v>
          </cell>
          <cell r="D234">
            <v>7.605678238865675</v>
          </cell>
          <cell r="E234">
            <v>16.033119413884652</v>
          </cell>
          <cell r="F234">
            <v>26.988154395739983</v>
          </cell>
          <cell r="G234">
            <v>32.320887724984082</v>
          </cell>
          <cell r="H234">
            <v>43.764773513554253</v>
          </cell>
          <cell r="I234">
            <v>55.421719698230675</v>
          </cell>
          <cell r="J234">
            <v>54.129982350613304</v>
          </cell>
          <cell r="K234">
            <v>63.76439200148787</v>
          </cell>
          <cell r="L234">
            <v>79.162050037762427</v>
          </cell>
          <cell r="M234">
            <v>89.897212837574259</v>
          </cell>
          <cell r="N234">
            <v>86.687589806807978</v>
          </cell>
          <cell r="O234">
            <v>82.892038366418504</v>
          </cell>
          <cell r="P234">
            <v>90.944605756716697</v>
          </cell>
        </row>
        <row r="235">
          <cell r="A235">
            <v>1234</v>
          </cell>
          <cell r="B235" t="str">
            <v>SALZA DI PINEROLO</v>
          </cell>
          <cell r="C235">
            <v>0.46913064919895275</v>
          </cell>
          <cell r="D235">
            <v>0.59801269568218152</v>
          </cell>
          <cell r="E235">
            <v>1.2606382573346218</v>
          </cell>
          <cell r="F235">
            <v>2.3002325266800074</v>
          </cell>
          <cell r="G235">
            <v>2.202802568104318</v>
          </cell>
          <cell r="H235">
            <v>2.6460995565889851</v>
          </cell>
          <cell r="I235">
            <v>3.4262566076621783</v>
          </cell>
          <cell r="J235">
            <v>3.2867579250176733</v>
          </cell>
          <cell r="K235">
            <v>4.5760558491058516</v>
          </cell>
          <cell r="L235">
            <v>5.6652042573397363</v>
          </cell>
          <cell r="M235">
            <v>6.2950704999819607</v>
          </cell>
          <cell r="N235">
            <v>6.8665837504830654</v>
          </cell>
          <cell r="O235">
            <v>7.303115970204999</v>
          </cell>
          <cell r="P235">
            <v>7.6814816796294378</v>
          </cell>
        </row>
        <row r="236">
          <cell r="A236">
            <v>1235</v>
          </cell>
          <cell r="B236" t="str">
            <v>SAMONE</v>
          </cell>
          <cell r="C236">
            <v>16.206054211983162</v>
          </cell>
          <cell r="D236">
            <v>20.658266907582931</v>
          </cell>
          <cell r="E236">
            <v>43.548576446559885</v>
          </cell>
          <cell r="F236">
            <v>74.593981805959331</v>
          </cell>
          <cell r="G236">
            <v>88.033404056721466</v>
          </cell>
          <cell r="H236">
            <v>118.67761736416014</v>
          </cell>
          <cell r="I236">
            <v>151.59278325219836</v>
          </cell>
          <cell r="J236">
            <v>155.49924171234701</v>
          </cell>
          <cell r="K236">
            <v>179.1540907195473</v>
          </cell>
          <cell r="L236">
            <v>220.08069495264374</v>
          </cell>
          <cell r="M236">
            <v>245.35498623167837</v>
          </cell>
          <cell r="N236">
            <v>246.31428059858223</v>
          </cell>
          <cell r="O236">
            <v>245.22450311201766</v>
          </cell>
          <cell r="P236">
            <v>257.58803179725095</v>
          </cell>
        </row>
        <row r="237">
          <cell r="A237">
            <v>1236</v>
          </cell>
          <cell r="B237" t="str">
            <v>SAN BENIGNO CANAVESE</v>
          </cell>
          <cell r="C237">
            <v>38.075731112460538</v>
          </cell>
          <cell r="D237">
            <v>48.536096802696953</v>
          </cell>
          <cell r="E237">
            <v>102.31632360476576</v>
          </cell>
          <cell r="F237">
            <v>180.10850666953903</v>
          </cell>
          <cell r="G237">
            <v>217.27792973900839</v>
          </cell>
          <cell r="H237">
            <v>288.46282347220483</v>
          </cell>
          <cell r="I237">
            <v>361.77229406637736</v>
          </cell>
          <cell r="J237">
            <v>363.81735959311703</v>
          </cell>
          <cell r="K237">
            <v>434.74066559864616</v>
          </cell>
          <cell r="L237">
            <v>528.65530541100679</v>
          </cell>
          <cell r="M237">
            <v>606.01253741761025</v>
          </cell>
          <cell r="N237">
            <v>603.00317541104641</v>
          </cell>
          <cell r="O237">
            <v>608.47418885913373</v>
          </cell>
          <cell r="P237">
            <v>650.9565645394764</v>
          </cell>
        </row>
        <row r="238">
          <cell r="A238">
            <v>1237</v>
          </cell>
          <cell r="B238" t="str">
            <v>SAN CARLO CANAVESE</v>
          </cell>
          <cell r="C238">
            <v>32.73899494228241</v>
          </cell>
          <cell r="D238">
            <v>41.733224322030324</v>
          </cell>
          <cell r="E238">
            <v>87.975555639774271</v>
          </cell>
          <cell r="F238">
            <v>151.47714444242655</v>
          </cell>
          <cell r="G238">
            <v>182.45219726595496</v>
          </cell>
          <cell r="H238">
            <v>242.55290901574145</v>
          </cell>
          <cell r="I238">
            <v>299.79503787523163</v>
          </cell>
          <cell r="J238">
            <v>301.68841143945741</v>
          </cell>
          <cell r="K238">
            <v>368.00412994786558</v>
          </cell>
          <cell r="L238">
            <v>451.30733656228955</v>
          </cell>
          <cell r="M238">
            <v>509.77880143098531</v>
          </cell>
          <cell r="N238">
            <v>507.96957514883809</v>
          </cell>
          <cell r="O238">
            <v>510.38275371833601</v>
          </cell>
          <cell r="P238">
            <v>532.33795696175503</v>
          </cell>
        </row>
        <row r="239">
          <cell r="A239">
            <v>1238</v>
          </cell>
          <cell r="B239" t="str">
            <v>SAN COLOMBANO BELMONTE</v>
          </cell>
          <cell r="C239">
            <v>6.0886782562525905</v>
          </cell>
          <cell r="D239">
            <v>7.7613920629153892</v>
          </cell>
          <cell r="E239">
            <v>16.361371314237729</v>
          </cell>
          <cell r="F239">
            <v>29.475415178880223</v>
          </cell>
          <cell r="G239">
            <v>30.920406245381198</v>
          </cell>
          <cell r="H239">
            <v>41.939615810623756</v>
          </cell>
          <cell r="I239">
            <v>51.844447001675597</v>
          </cell>
          <cell r="J239">
            <v>49.68875555716513</v>
          </cell>
          <cell r="K239">
            <v>60.145234983944206</v>
          </cell>
          <cell r="L239">
            <v>72.341909052112513</v>
          </cell>
          <cell r="M239">
            <v>81.099920955774834</v>
          </cell>
          <cell r="N239">
            <v>79.378103168626467</v>
          </cell>
          <cell r="O239">
            <v>78.256914310413876</v>
          </cell>
          <cell r="P239">
            <v>80.423870953913223</v>
          </cell>
        </row>
        <row r="240">
          <cell r="A240">
            <v>1239</v>
          </cell>
          <cell r="B240" t="str">
            <v>SAN DIDERO</v>
          </cell>
          <cell r="C240">
            <v>4.8439225077810484</v>
          </cell>
          <cell r="D240">
            <v>6.1746704494791391</v>
          </cell>
          <cell r="E240">
            <v>13.016489200396254</v>
          </cell>
          <cell r="F240">
            <v>24.665433454666225</v>
          </cell>
          <cell r="G240">
            <v>32.969247167455329</v>
          </cell>
          <cell r="H240">
            <v>44.587470049711001</v>
          </cell>
          <cell r="I240">
            <v>61.031068199347459</v>
          </cell>
          <cell r="J240">
            <v>65.649816327937884</v>
          </cell>
          <cell r="K240">
            <v>78.145358471193404</v>
          </cell>
          <cell r="L240">
            <v>95.676968974898159</v>
          </cell>
          <cell r="M240">
            <v>109.19812196106589</v>
          </cell>
          <cell r="N240">
            <v>107.84934803736142</v>
          </cell>
          <cell r="O240">
            <v>110.11053019434105</v>
          </cell>
          <cell r="P240">
            <v>115.29108906669553</v>
          </cell>
        </row>
        <row r="241">
          <cell r="A241">
            <v>1240</v>
          </cell>
          <cell r="B241" t="str">
            <v>SAN FRANCESCO AL CAMPO</v>
          </cell>
          <cell r="C241">
            <v>41.760808842676624</v>
          </cell>
          <cell r="D241">
            <v>53.233558524730647</v>
          </cell>
          <cell r="E241">
            <v>112.21878889006437</v>
          </cell>
          <cell r="F241">
            <v>198.73642630974916</v>
          </cell>
          <cell r="G241">
            <v>238.55186721023563</v>
          </cell>
          <cell r="H241">
            <v>313.5443562588942</v>
          </cell>
          <cell r="I241">
            <v>395.19118546417985</v>
          </cell>
          <cell r="J241">
            <v>392.30803952467312</v>
          </cell>
          <cell r="K241">
            <v>482.62197342054787</v>
          </cell>
          <cell r="L241">
            <v>593.03427368114831</v>
          </cell>
          <cell r="M241">
            <v>666.7513204804153</v>
          </cell>
          <cell r="N241">
            <v>663.320398688811</v>
          </cell>
          <cell r="O241">
            <v>656.4511261271283</v>
          </cell>
          <cell r="P241">
            <v>691.97273902040672</v>
          </cell>
        </row>
        <row r="242">
          <cell r="A242">
            <v>1242</v>
          </cell>
          <cell r="B242" t="str">
            <v>SAN GERMANO CHISONE</v>
          </cell>
          <cell r="C242">
            <v>16.316107193728914</v>
          </cell>
          <cell r="D242">
            <v>20.79855422497312</v>
          </cell>
          <cell r="E242">
            <v>43.844308561610006</v>
          </cell>
          <cell r="F242">
            <v>77.099761310856721</v>
          </cell>
          <cell r="G242">
            <v>89.962612460382019</v>
          </cell>
          <cell r="H242">
            <v>121.11692005225173</v>
          </cell>
          <cell r="I242">
            <v>152.11983539075575</v>
          </cell>
          <cell r="J242">
            <v>149.04978390270878</v>
          </cell>
          <cell r="K242">
            <v>182.93003690265203</v>
          </cell>
          <cell r="L242">
            <v>229.49602317054129</v>
          </cell>
          <cell r="M242">
            <v>257.56821473684209</v>
          </cell>
          <cell r="N242">
            <v>251.35992971716735</v>
          </cell>
          <cell r="O242">
            <v>249.33769693843331</v>
          </cell>
          <cell r="P242">
            <v>270.00020704725034</v>
          </cell>
        </row>
        <row r="243">
          <cell r="A243">
            <v>1243</v>
          </cell>
          <cell r="B243" t="str">
            <v>SAN GILLIO</v>
          </cell>
          <cell r="C243">
            <v>26.561598052011352</v>
          </cell>
          <cell r="D243">
            <v>33.858740373992489</v>
          </cell>
          <cell r="E243">
            <v>71.375781432071534</v>
          </cell>
          <cell r="F243">
            <v>125.23401402664379</v>
          </cell>
          <cell r="G243">
            <v>149.12738373919899</v>
          </cell>
          <cell r="H243">
            <v>200.09546515126385</v>
          </cell>
          <cell r="I243">
            <v>250.69906439850959</v>
          </cell>
          <cell r="J243">
            <v>251.16241372876519</v>
          </cell>
          <cell r="K243">
            <v>309.13680932951291</v>
          </cell>
          <cell r="L243">
            <v>389.22116327374653</v>
          </cell>
          <cell r="M243">
            <v>441.66137079772477</v>
          </cell>
          <cell r="N243">
            <v>439.33391267199005</v>
          </cell>
          <cell r="O243">
            <v>442.09950235079833</v>
          </cell>
          <cell r="P243">
            <v>481.78973613200975</v>
          </cell>
        </row>
        <row r="244">
          <cell r="A244">
            <v>1244</v>
          </cell>
          <cell r="B244" t="str">
            <v>SAN GIORGIO CANAVESE</v>
          </cell>
          <cell r="C244">
            <v>21.699586978236272</v>
          </cell>
          <cell r="D244">
            <v>27.661011972257228</v>
          </cell>
          <cell r="E244">
            <v>58.310685008183626</v>
          </cell>
          <cell r="F244">
            <v>103.87114339065313</v>
          </cell>
          <cell r="G244">
            <v>129.5292162994802</v>
          </cell>
          <cell r="H244">
            <v>174.84184267397984</v>
          </cell>
          <cell r="I244">
            <v>220.81284104866262</v>
          </cell>
          <cell r="J244">
            <v>213.73345572683371</v>
          </cell>
          <cell r="K244">
            <v>264.14656588955023</v>
          </cell>
          <cell r="L244">
            <v>329.85900637103492</v>
          </cell>
          <cell r="M244">
            <v>377.51324269763199</v>
          </cell>
          <cell r="N244">
            <v>373.50140221965199</v>
          </cell>
          <cell r="O244">
            <v>378.62328148262839</v>
          </cell>
          <cell r="P244">
            <v>401.54142408835918</v>
          </cell>
        </row>
        <row r="245">
          <cell r="A245">
            <v>1245</v>
          </cell>
          <cell r="B245" t="str">
            <v>SAN GIORIO DI SUSA</v>
          </cell>
          <cell r="C245">
            <v>5.3207341171403195</v>
          </cell>
          <cell r="D245">
            <v>6.7824742592118357</v>
          </cell>
          <cell r="E245">
            <v>14.297767576315525</v>
          </cell>
          <cell r="F245">
            <v>25.724581613243256</v>
          </cell>
          <cell r="G245">
            <v>31.472197719295149</v>
          </cell>
          <cell r="H245">
            <v>41.182119462807215</v>
          </cell>
          <cell r="I245">
            <v>52.39522745059751</v>
          </cell>
          <cell r="J245">
            <v>52.794340194086892</v>
          </cell>
          <cell r="K245">
            <v>64.251379690949094</v>
          </cell>
          <cell r="L245">
            <v>79.642585906795617</v>
          </cell>
          <cell r="M245">
            <v>89.499471047972392</v>
          </cell>
          <cell r="N245">
            <v>88.164149543144134</v>
          </cell>
          <cell r="O245">
            <v>90.391763004129132</v>
          </cell>
          <cell r="P245">
            <v>96.525949701258895</v>
          </cell>
        </row>
        <row r="246">
          <cell r="A246">
            <v>1246</v>
          </cell>
          <cell r="B246" t="str">
            <v>SAN GIUSTO CANAVESE</v>
          </cell>
          <cell r="C246">
            <v>37.609572405548533</v>
          </cell>
          <cell r="D246">
            <v>47.941872516962967</v>
          </cell>
          <cell r="E246">
            <v>101.0636714897817</v>
          </cell>
          <cell r="F246">
            <v>179.1172871726171</v>
          </cell>
          <cell r="G246">
            <v>214.10416428228999</v>
          </cell>
          <cell r="H246">
            <v>290.19192999193785</v>
          </cell>
          <cell r="I246">
            <v>365.19503426716318</v>
          </cell>
          <cell r="J246">
            <v>365.1298672061738</v>
          </cell>
          <cell r="K246">
            <v>446.50067829513523</v>
          </cell>
          <cell r="L246">
            <v>534.93543866222387</v>
          </cell>
          <cell r="M246">
            <v>601.70971727722872</v>
          </cell>
          <cell r="N246">
            <v>595.70075005948343</v>
          </cell>
          <cell r="O246">
            <v>586.53053149727236</v>
          </cell>
          <cell r="P246">
            <v>623.75452099345841</v>
          </cell>
        </row>
        <row r="247">
          <cell r="A247">
            <v>1247</v>
          </cell>
          <cell r="B247" t="str">
            <v>SAN MARTINO CANAVESE</v>
          </cell>
          <cell r="C247">
            <v>6.9913364552984119</v>
          </cell>
          <cell r="D247">
            <v>8.912033283677097</v>
          </cell>
          <cell r="E247">
            <v>18.786975910648042</v>
          </cell>
          <cell r="F247">
            <v>33.685266883320104</v>
          </cell>
          <cell r="G247">
            <v>43.255432349956827</v>
          </cell>
          <cell r="H247">
            <v>58.830749346996065</v>
          </cell>
          <cell r="I247">
            <v>74.601776951795799</v>
          </cell>
          <cell r="J247">
            <v>73.076319028274227</v>
          </cell>
          <cell r="K247">
            <v>88.465788260678167</v>
          </cell>
          <cell r="L247">
            <v>108.70752935354768</v>
          </cell>
          <cell r="M247">
            <v>120.7188292421439</v>
          </cell>
          <cell r="N247">
            <v>119.59804081259452</v>
          </cell>
          <cell r="O247">
            <v>121.79837128669519</v>
          </cell>
          <cell r="P247">
            <v>129.93438779434078</v>
          </cell>
        </row>
        <row r="248">
          <cell r="A248">
            <v>1248</v>
          </cell>
          <cell r="B248" t="str">
            <v>SAN MAURIZIO CANAVESE</v>
          </cell>
          <cell r="C248">
            <v>61.497573993792344</v>
          </cell>
          <cell r="D248">
            <v>78.392511904174839</v>
          </cell>
          <cell r="E248">
            <v>165.25501934742147</v>
          </cell>
          <cell r="F248">
            <v>292.19921685916773</v>
          </cell>
          <cell r="G248">
            <v>356.8044845687686</v>
          </cell>
          <cell r="H248">
            <v>483.89583813858576</v>
          </cell>
          <cell r="I248">
            <v>640.89331486505637</v>
          </cell>
          <cell r="J248">
            <v>657.84377994230249</v>
          </cell>
          <cell r="K248">
            <v>805.03248930983511</v>
          </cell>
          <cell r="L248">
            <v>1012.0411803999826</v>
          </cell>
          <cell r="M248">
            <v>1183.6074613851633</v>
          </cell>
          <cell r="N248">
            <v>1192.9623434389437</v>
          </cell>
          <cell r="O248">
            <v>1189.4332936861872</v>
          </cell>
          <cell r="P248">
            <v>1209.3653220603437</v>
          </cell>
        </row>
        <row r="249">
          <cell r="A249">
            <v>1249</v>
          </cell>
          <cell r="B249" t="str">
            <v>SAN MAURO TORINESE</v>
          </cell>
          <cell r="C249">
            <v>137.60682799774949</v>
          </cell>
          <cell r="D249">
            <v>175.41090162350486</v>
          </cell>
          <cell r="E249">
            <v>369.7742454913884</v>
          </cell>
          <cell r="F249">
            <v>638.6392269073898</v>
          </cell>
          <cell r="G249">
            <v>759.2522710463802</v>
          </cell>
          <cell r="H249">
            <v>999.09270992305267</v>
          </cell>
          <cell r="I249">
            <v>1232.7245564640011</v>
          </cell>
          <cell r="J249">
            <v>1213.2270029035603</v>
          </cell>
          <cell r="K249">
            <v>1466.3536230876905</v>
          </cell>
          <cell r="L249">
            <v>1786.3645196220275</v>
          </cell>
          <cell r="M249">
            <v>1993.5488369792185</v>
          </cell>
          <cell r="N249">
            <v>1972.6548398690054</v>
          </cell>
          <cell r="O249">
            <v>1950.855642712286</v>
          </cell>
          <cell r="P249">
            <v>2053.0994083285605</v>
          </cell>
        </row>
        <row r="250">
          <cell r="A250">
            <v>1250</v>
          </cell>
          <cell r="B250" t="str">
            <v>SAN PIETRO VAL LEMINA</v>
          </cell>
          <cell r="C250">
            <v>14.752141426667595</v>
          </cell>
          <cell r="D250">
            <v>18.804927532894954</v>
          </cell>
          <cell r="E250">
            <v>39.641651833711897</v>
          </cell>
          <cell r="F250">
            <v>68.318148444989049</v>
          </cell>
          <cell r="G250">
            <v>83.831446450771011</v>
          </cell>
          <cell r="H250">
            <v>110.86608142936213</v>
          </cell>
          <cell r="I250">
            <v>135.28617180534036</v>
          </cell>
          <cell r="J250">
            <v>132.92231788796099</v>
          </cell>
          <cell r="K250">
            <v>159.57648954940572</v>
          </cell>
          <cell r="L250">
            <v>189.30858222995761</v>
          </cell>
          <cell r="M250">
            <v>219.88764608881903</v>
          </cell>
          <cell r="N250">
            <v>217.12862332508931</v>
          </cell>
          <cell r="O250">
            <v>214.82489781575146</v>
          </cell>
          <cell r="P250">
            <v>225.39196133619276</v>
          </cell>
        </row>
        <row r="251">
          <cell r="A251">
            <v>1251</v>
          </cell>
          <cell r="B251" t="str">
            <v>SAN PONSO</v>
          </cell>
          <cell r="C251">
            <v>2.3864731980009806</v>
          </cell>
          <cell r="D251">
            <v>3.0420977029463048</v>
          </cell>
          <cell r="E251">
            <v>6.4128818243718655</v>
          </cell>
          <cell r="F251">
            <v>11.708128684807136</v>
          </cell>
          <cell r="G251">
            <v>14.38217805538981</v>
          </cell>
          <cell r="H251">
            <v>18.9586971727194</v>
          </cell>
          <cell r="I251">
            <v>24.630577557305458</v>
          </cell>
          <cell r="J251">
            <v>24.946861615532544</v>
          </cell>
          <cell r="K251">
            <v>29.728360842949623</v>
          </cell>
          <cell r="L251">
            <v>36.37772899048764</v>
          </cell>
          <cell r="M251">
            <v>41.802540627412682</v>
          </cell>
          <cell r="N251">
            <v>40.994427279483396</v>
          </cell>
          <cell r="O251">
            <v>41.570238329869746</v>
          </cell>
          <cell r="P251">
            <v>44.700562436390221</v>
          </cell>
        </row>
        <row r="252">
          <cell r="A252">
            <v>1252</v>
          </cell>
          <cell r="B252" t="str">
            <v>SAN RAFFAELE CIMENA</v>
          </cell>
          <cell r="C252">
            <v>29.801209766664655</v>
          </cell>
          <cell r="D252">
            <v>37.988355306957139</v>
          </cell>
          <cell r="E252">
            <v>80.081199578114251</v>
          </cell>
          <cell r="F252">
            <v>146.99622013727472</v>
          </cell>
          <cell r="G252">
            <v>178.07542535499752</v>
          </cell>
          <cell r="H252">
            <v>239.70201659842337</v>
          </cell>
          <cell r="I252">
            <v>295.00768804986672</v>
          </cell>
          <cell r="J252">
            <v>288.1226403502252</v>
          </cell>
          <cell r="K252">
            <v>344.04640233181317</v>
          </cell>
          <cell r="L252">
            <v>415.45825177092274</v>
          </cell>
          <cell r="M252">
            <v>480.05024543523189</v>
          </cell>
          <cell r="N252">
            <v>484.77921025544691</v>
          </cell>
          <cell r="O252">
            <v>476.59142964580445</v>
          </cell>
          <cell r="P252">
            <v>500.96595605204845</v>
          </cell>
        </row>
        <row r="253">
          <cell r="A253">
            <v>1253</v>
          </cell>
          <cell r="B253" t="str">
            <v>SAN SEBASTIANO DA PO</v>
          </cell>
          <cell r="C253">
            <v>17.676639790979998</v>
          </cell>
          <cell r="D253">
            <v>22.5328595137767</v>
          </cell>
          <cell r="E253">
            <v>47.500303848582149</v>
          </cell>
          <cell r="F253">
            <v>83.04086103137098</v>
          </cell>
          <cell r="G253">
            <v>102.25845377708973</v>
          </cell>
          <cell r="H253">
            <v>131.61946285216339</v>
          </cell>
          <cell r="I253">
            <v>164.53010041696325</v>
          </cell>
          <cell r="J253">
            <v>160.70160001281243</v>
          </cell>
          <cell r="K253">
            <v>196.0409987897676</v>
          </cell>
          <cell r="L253">
            <v>245.37470582628259</v>
          </cell>
          <cell r="M253">
            <v>280.39597462995454</v>
          </cell>
          <cell r="N253">
            <v>273.30515101520564</v>
          </cell>
          <cell r="O253">
            <v>273.76637215994651</v>
          </cell>
          <cell r="P253">
            <v>295.73384487559053</v>
          </cell>
        </row>
        <row r="254">
          <cell r="A254">
            <v>1254</v>
          </cell>
          <cell r="B254" t="str">
            <v>SAN SECONDO DI PINEROLO</v>
          </cell>
          <cell r="C254">
            <v>44.776069993832806</v>
          </cell>
          <cell r="D254">
            <v>57.077188124006661</v>
          </cell>
          <cell r="E254">
            <v>120.32133680394047</v>
          </cell>
          <cell r="F254">
            <v>208.45736684743738</v>
          </cell>
          <cell r="G254">
            <v>254.18554418382291</v>
          </cell>
          <cell r="H254">
            <v>337.24836379775348</v>
          </cell>
          <cell r="I254">
            <v>413.6834147625197</v>
          </cell>
          <cell r="J254">
            <v>404.26871316391299</v>
          </cell>
          <cell r="K254">
            <v>483.13423320471486</v>
          </cell>
          <cell r="L254">
            <v>597.25537506870489</v>
          </cell>
          <cell r="M254">
            <v>677.94065269005284</v>
          </cell>
          <cell r="N254">
            <v>683.29996654103547</v>
          </cell>
          <cell r="O254">
            <v>668.27820995959689</v>
          </cell>
          <cell r="P254">
            <v>699.68806869735886</v>
          </cell>
        </row>
        <row r="255">
          <cell r="A255">
            <v>1241</v>
          </cell>
          <cell r="B255" t="str">
            <v>SANGANO</v>
          </cell>
          <cell r="C255">
            <v>28.388484391514375</v>
          </cell>
          <cell r="D255">
            <v>36.187518565007338</v>
          </cell>
          <cell r="E255">
            <v>76.284952928992482</v>
          </cell>
          <cell r="F255">
            <v>131.74086014383334</v>
          </cell>
          <cell r="G255">
            <v>159.96153744072404</v>
          </cell>
          <cell r="H255">
            <v>209.27434048938406</v>
          </cell>
          <cell r="I255">
            <v>258.61697513580702</v>
          </cell>
          <cell r="J255">
            <v>256.26027940172924</v>
          </cell>
          <cell r="K255">
            <v>306.84102542335182</v>
          </cell>
          <cell r="L255">
            <v>369.40136264751118</v>
          </cell>
          <cell r="M255">
            <v>419.68075319188341</v>
          </cell>
          <cell r="N255">
            <v>413.78257338184756</v>
          </cell>
          <cell r="O255">
            <v>407.32789312385779</v>
          </cell>
          <cell r="P255">
            <v>426.64778498069529</v>
          </cell>
        </row>
        <row r="256">
          <cell r="A256">
            <v>1255</v>
          </cell>
          <cell r="B256" t="str">
            <v>SANT'AMBROGIO DI TORINO</v>
          </cell>
          <cell r="C256">
            <v>40.049891163989145</v>
          </cell>
          <cell r="D256">
            <v>51.052608516733414</v>
          </cell>
          <cell r="E256">
            <v>107.62124599964262</v>
          </cell>
          <cell r="F256">
            <v>190.4754313014073</v>
          </cell>
          <cell r="G256">
            <v>219.16042936867956</v>
          </cell>
          <cell r="H256">
            <v>298.7425429865163</v>
          </cell>
          <cell r="I256">
            <v>378.07200798677889</v>
          </cell>
          <cell r="J256">
            <v>366.94445360867519</v>
          </cell>
          <cell r="K256">
            <v>451.62434151056942</v>
          </cell>
          <cell r="L256">
            <v>574.0769839009381</v>
          </cell>
          <cell r="M256">
            <v>647.73390017940551</v>
          </cell>
          <cell r="N256">
            <v>643.47764420060821</v>
          </cell>
          <cell r="O256">
            <v>638.21288843905506</v>
          </cell>
          <cell r="P256">
            <v>675.06960730856076</v>
          </cell>
        </row>
        <row r="257">
          <cell r="A257">
            <v>1256</v>
          </cell>
          <cell r="B257" t="str">
            <v>SANT'ANTONINO DI SUSA</v>
          </cell>
          <cell r="C257">
            <v>23.561595731262759</v>
          </cell>
          <cell r="D257">
            <v>30.034561591499781</v>
          </cell>
          <cell r="E257">
            <v>63.314236734265052</v>
          </cell>
          <cell r="F257">
            <v>110.72200594886732</v>
          </cell>
          <cell r="G257">
            <v>130.92922730340607</v>
          </cell>
          <cell r="H257">
            <v>174.08619077644082</v>
          </cell>
          <cell r="I257">
            <v>218.71923463844493</v>
          </cell>
          <cell r="J257">
            <v>218.32345889832811</v>
          </cell>
          <cell r="K257">
            <v>265.45594870620914</v>
          </cell>
          <cell r="L257">
            <v>323.69154916821645</v>
          </cell>
          <cell r="M257">
            <v>370.95052509579165</v>
          </cell>
          <cell r="N257">
            <v>367.14274629101027</v>
          </cell>
          <cell r="O257">
            <v>362.60283338562726</v>
          </cell>
          <cell r="P257">
            <v>379.17719126461014</v>
          </cell>
        </row>
        <row r="258">
          <cell r="A258">
            <v>1257</v>
          </cell>
          <cell r="B258" t="str">
            <v>SANTENA</v>
          </cell>
          <cell r="C258">
            <v>82.513594941250204</v>
          </cell>
          <cell r="D258">
            <v>105.18216498005521</v>
          </cell>
          <cell r="E258">
            <v>221.72883973956468</v>
          </cell>
          <cell r="F258">
            <v>386.884957133466</v>
          </cell>
          <cell r="G258">
            <v>467.03084157154734</v>
          </cell>
          <cell r="H258">
            <v>616.69658038889497</v>
          </cell>
          <cell r="I258">
            <v>762.39597980527196</v>
          </cell>
          <cell r="J258">
            <v>754.14437116348006</v>
          </cell>
          <cell r="K258">
            <v>900.52380969234957</v>
          </cell>
          <cell r="L258">
            <v>1107.6133385463459</v>
          </cell>
          <cell r="M258">
            <v>1247.8142313493643</v>
          </cell>
          <cell r="N258">
            <v>1252.1562169557751</v>
          </cell>
          <cell r="O258">
            <v>1251.8537634311569</v>
          </cell>
          <cell r="P258">
            <v>1330.2180004183672</v>
          </cell>
        </row>
        <row r="259">
          <cell r="A259">
            <v>1258</v>
          </cell>
          <cell r="B259" t="str">
            <v>SAUZE DI CESANA</v>
          </cell>
          <cell r="C259">
            <v>3.8056347059906495</v>
          </cell>
          <cell r="D259">
            <v>4.8511387460979707</v>
          </cell>
          <cell r="E259">
            <v>10.226423517636412</v>
          </cell>
          <cell r="F259">
            <v>18.781730399531888</v>
          </cell>
          <cell r="G259">
            <v>23.404149974727183</v>
          </cell>
          <cell r="H259">
            <v>31.567250706874677</v>
          </cell>
          <cell r="I259">
            <v>40.864825599609603</v>
          </cell>
          <cell r="J259">
            <v>43.399539903207369</v>
          </cell>
          <cell r="K259">
            <v>52.522583006249029</v>
          </cell>
          <cell r="L259">
            <v>64.438991079281536</v>
          </cell>
          <cell r="M259">
            <v>75.513192665916606</v>
          </cell>
          <cell r="N259">
            <v>70.302197055066529</v>
          </cell>
          <cell r="O259">
            <v>69.446341375242099</v>
          </cell>
          <cell r="P259">
            <v>71.207996698598194</v>
          </cell>
        </row>
        <row r="260">
          <cell r="A260">
            <v>1259</v>
          </cell>
          <cell r="B260" t="str">
            <v>SAUZE D'OULX</v>
          </cell>
          <cell r="C260">
            <v>31.696205194099175</v>
          </cell>
          <cell r="D260">
            <v>40.403953873796752</v>
          </cell>
          <cell r="E260">
            <v>85.173392419015215</v>
          </cell>
          <cell r="F260">
            <v>152.36286984686839</v>
          </cell>
          <cell r="G260">
            <v>187.99125892849307</v>
          </cell>
          <cell r="H260">
            <v>251.94493601579788</v>
          </cell>
          <cell r="I260">
            <v>318.63406411518741</v>
          </cell>
          <cell r="J260">
            <v>323.36979624364812</v>
          </cell>
          <cell r="K260">
            <v>391.78129108165962</v>
          </cell>
          <cell r="L260">
            <v>473.19797671328075</v>
          </cell>
          <cell r="M260">
            <v>525.57920598103522</v>
          </cell>
          <cell r="N260">
            <v>512.82099764940278</v>
          </cell>
          <cell r="O260">
            <v>503.80085957985568</v>
          </cell>
          <cell r="P260">
            <v>530.62362702513428</v>
          </cell>
        </row>
        <row r="261">
          <cell r="A261">
            <v>1260</v>
          </cell>
          <cell r="B261" t="str">
            <v>SCALENGHE</v>
          </cell>
          <cell r="C261">
            <v>24.237167664657715</v>
          </cell>
          <cell r="D261">
            <v>30.895730209893355</v>
          </cell>
          <cell r="E261">
            <v>65.129619775798176</v>
          </cell>
          <cell r="F261">
            <v>114.70960837217348</v>
          </cell>
          <cell r="G261">
            <v>136.64215476416194</v>
          </cell>
          <cell r="H261">
            <v>180.86191477512602</v>
          </cell>
          <cell r="I261">
            <v>228.19193625423173</v>
          </cell>
          <cell r="J261">
            <v>227.74872470596489</v>
          </cell>
          <cell r="K261">
            <v>272.23439204937421</v>
          </cell>
          <cell r="L261">
            <v>335.65854238269856</v>
          </cell>
          <cell r="M261">
            <v>380.174981571552</v>
          </cell>
          <cell r="N261">
            <v>385.00368001543245</v>
          </cell>
          <cell r="O261">
            <v>376.65086737971933</v>
          </cell>
          <cell r="P261">
            <v>406.82109225180835</v>
          </cell>
        </row>
        <row r="262">
          <cell r="A262">
            <v>1261</v>
          </cell>
          <cell r="B262" t="str">
            <v>SCARMAGNO</v>
          </cell>
          <cell r="C262">
            <v>11.868028646929048</v>
          </cell>
          <cell r="D262">
            <v>15.128476077404061</v>
          </cell>
          <cell r="E262">
            <v>31.891523133286263</v>
          </cell>
          <cell r="F262">
            <v>58.228052455586585</v>
          </cell>
          <cell r="G262">
            <v>71.528256629572752</v>
          </cell>
          <cell r="H262">
            <v>100.30879740486543</v>
          </cell>
          <cell r="I262">
            <v>124.50621572732267</v>
          </cell>
          <cell r="J262">
            <v>115.30674304985894</v>
          </cell>
          <cell r="K262">
            <v>143.20030092603426</v>
          </cell>
          <cell r="L262">
            <v>181.11899799699466</v>
          </cell>
          <cell r="M262">
            <v>206.71218211213323</v>
          </cell>
          <cell r="N262">
            <v>190.93179798355837</v>
          </cell>
          <cell r="O262">
            <v>185.94827901679128</v>
          </cell>
          <cell r="P262">
            <v>202.36261195579425</v>
          </cell>
        </row>
        <row r="263">
          <cell r="A263">
            <v>1262</v>
          </cell>
          <cell r="B263" t="str">
            <v>SCIOLZE</v>
          </cell>
          <cell r="C263">
            <v>15.393478664444158</v>
          </cell>
          <cell r="D263">
            <v>19.622456319511233</v>
          </cell>
          <cell r="E263">
            <v>41.365040103429429</v>
          </cell>
          <cell r="F263">
            <v>74.816215491393351</v>
          </cell>
          <cell r="G263">
            <v>89.415293925934535</v>
          </cell>
          <cell r="H263">
            <v>118.50210151810892</v>
          </cell>
          <cell r="I263">
            <v>154.20670451681008</v>
          </cell>
          <cell r="J263">
            <v>151.2868009627048</v>
          </cell>
          <cell r="K263">
            <v>184.56519281789485</v>
          </cell>
          <cell r="L263">
            <v>227.32082792861343</v>
          </cell>
          <cell r="M263">
            <v>254.14767214149529</v>
          </cell>
          <cell r="N263">
            <v>252.95628004803442</v>
          </cell>
          <cell r="O263">
            <v>244.46934562293643</v>
          </cell>
          <cell r="P263">
            <v>253.28359870004616</v>
          </cell>
        </row>
        <row r="264">
          <cell r="A264">
            <v>1263</v>
          </cell>
          <cell r="B264" t="str">
            <v>SESTRIERE</v>
          </cell>
          <cell r="C264">
            <v>43.342206684579878</v>
          </cell>
          <cell r="D264">
            <v>55.249406323200731</v>
          </cell>
          <cell r="E264">
            <v>116.46828873189671</v>
          </cell>
          <cell r="F264">
            <v>203.30875743962227</v>
          </cell>
          <cell r="G264">
            <v>253.21545514940851</v>
          </cell>
          <cell r="H264">
            <v>337.2174668042183</v>
          </cell>
          <cell r="I264">
            <v>424.28532141300047</v>
          </cell>
          <cell r="J264">
            <v>410.38237292870019</v>
          </cell>
          <cell r="K264">
            <v>492.89727405887322</v>
          </cell>
          <cell r="L264">
            <v>593.93959864873887</v>
          </cell>
          <cell r="M264">
            <v>649.44547233721551</v>
          </cell>
          <cell r="N264">
            <v>646.58779718449671</v>
          </cell>
          <cell r="O264">
            <v>655.29862914299736</v>
          </cell>
          <cell r="P264">
            <v>714.68032612526588</v>
          </cell>
        </row>
        <row r="265">
          <cell r="A265">
            <v>1264</v>
          </cell>
          <cell r="B265" t="str">
            <v>SETTIMO ROTTARO</v>
          </cell>
          <cell r="C265">
            <v>4.762168727300935</v>
          </cell>
          <cell r="D265">
            <v>6.0704568391967966</v>
          </cell>
          <cell r="E265">
            <v>12.796802118490719</v>
          </cell>
          <cell r="F265">
            <v>21.786497573579631</v>
          </cell>
          <cell r="G265">
            <v>27.604641100146249</v>
          </cell>
          <cell r="H265">
            <v>35.415001387644182</v>
          </cell>
          <cell r="I265">
            <v>45.122904985872687</v>
          </cell>
          <cell r="J265">
            <v>44.156637491277834</v>
          </cell>
          <cell r="K265">
            <v>53.379329119506778</v>
          </cell>
          <cell r="L265">
            <v>66.288626104076187</v>
          </cell>
          <cell r="M265">
            <v>74.318107538472916</v>
          </cell>
          <cell r="N265">
            <v>75.648173440732208</v>
          </cell>
          <cell r="O265">
            <v>72.964469181201423</v>
          </cell>
          <cell r="P265">
            <v>76.216218662627355</v>
          </cell>
        </row>
        <row r="266">
          <cell r="A266">
            <v>1265</v>
          </cell>
          <cell r="B266" t="str">
            <v>SETTIMO TORINESE</v>
          </cell>
          <cell r="C266">
            <v>318.18590935717049</v>
          </cell>
          <cell r="D266">
            <v>405.5996207190305</v>
          </cell>
          <cell r="E266">
            <v>855.02264873414026</v>
          </cell>
          <cell r="F266">
            <v>1493.4998878274657</v>
          </cell>
          <cell r="G266">
            <v>1777.0453980404036</v>
          </cell>
          <cell r="H266">
            <v>2354.3752748934326</v>
          </cell>
          <cell r="I266">
            <v>2919.2298041233221</v>
          </cell>
          <cell r="J266">
            <v>2851.2975595711769</v>
          </cell>
          <cell r="K266">
            <v>3405.7001012078044</v>
          </cell>
          <cell r="L266">
            <v>4117.412090761426</v>
          </cell>
          <cell r="M266">
            <v>4629.5423866552846</v>
          </cell>
          <cell r="N266">
            <v>4568.7813297963112</v>
          </cell>
          <cell r="O266">
            <v>4504.139804689552</v>
          </cell>
          <cell r="P266">
            <v>4703.6071172759421</v>
          </cell>
        </row>
        <row r="267">
          <cell r="A267">
            <v>1266</v>
          </cell>
          <cell r="B267" t="str">
            <v>SETTIMO VITTONE</v>
          </cell>
          <cell r="C267">
            <v>14.458509337212398</v>
          </cell>
          <cell r="D267">
            <v>18.430627286996025</v>
          </cell>
          <cell r="E267">
            <v>38.85260970615024</v>
          </cell>
          <cell r="F267">
            <v>68.690013738553574</v>
          </cell>
          <cell r="G267">
            <v>82.88247049860108</v>
          </cell>
          <cell r="H267">
            <v>111.84765731028577</v>
          </cell>
          <cell r="I267">
            <v>139.1790441101563</v>
          </cell>
          <cell r="J267">
            <v>138.68625906716764</v>
          </cell>
          <cell r="K267">
            <v>171.3575646687238</v>
          </cell>
          <cell r="L267">
            <v>208.83274959910418</v>
          </cell>
          <cell r="M267">
            <v>240.09012126578227</v>
          </cell>
          <cell r="N267">
            <v>241.59382911040819</v>
          </cell>
          <cell r="O267">
            <v>243.73997044873352</v>
          </cell>
          <cell r="P267">
            <v>262.44772502029116</v>
          </cell>
        </row>
        <row r="268">
          <cell r="A268">
            <v>1267</v>
          </cell>
          <cell r="B268" t="str">
            <v>SPARONE</v>
          </cell>
          <cell r="C268">
            <v>6.8012773334695718</v>
          </cell>
          <cell r="D268">
            <v>8.6697601173897834</v>
          </cell>
          <cell r="E268">
            <v>18.276252937118233</v>
          </cell>
          <cell r="F268">
            <v>31.24547397291904</v>
          </cell>
          <cell r="G268">
            <v>36.853579811693486</v>
          </cell>
          <cell r="H268">
            <v>49.685986464083051</v>
          </cell>
          <cell r="I268">
            <v>60.502303753029089</v>
          </cell>
          <cell r="J268">
            <v>58.430605945316792</v>
          </cell>
          <cell r="K268">
            <v>70.296199876721303</v>
          </cell>
          <cell r="L268">
            <v>84.468515608798114</v>
          </cell>
          <cell r="M268">
            <v>95.508660772894586</v>
          </cell>
          <cell r="N268">
            <v>93.166847009548604</v>
          </cell>
          <cell r="O268">
            <v>94.717269465200872</v>
          </cell>
          <cell r="P268">
            <v>97.577401891004413</v>
          </cell>
        </row>
        <row r="269">
          <cell r="A269">
            <v>1268</v>
          </cell>
          <cell r="B269" t="str">
            <v>STRAMBINELLO</v>
          </cell>
          <cell r="C269">
            <v>2.3089649231294032</v>
          </cell>
          <cell r="D269">
            <v>2.9432959459671517</v>
          </cell>
          <cell r="E269">
            <v>6.2046031780502942</v>
          </cell>
          <cell r="F269">
            <v>11.316115826648856</v>
          </cell>
          <cell r="G269">
            <v>13.044826100700641</v>
          </cell>
          <cell r="H269">
            <v>17.858262033277416</v>
          </cell>
          <cell r="I269">
            <v>21.6786560955229</v>
          </cell>
          <cell r="J269">
            <v>23.130741174468792</v>
          </cell>
          <cell r="K269">
            <v>28.4374702018048</v>
          </cell>
          <cell r="L269">
            <v>34.26850495445133</v>
          </cell>
          <cell r="M269">
            <v>39.118423348914845</v>
          </cell>
          <cell r="N269">
            <v>38.28627624711514</v>
          </cell>
          <cell r="O269">
            <v>39.396447770016621</v>
          </cell>
          <cell r="P269">
            <v>42.998896320108365</v>
          </cell>
        </row>
        <row r="270">
          <cell r="A270">
            <v>1269</v>
          </cell>
          <cell r="B270" t="str">
            <v>STRAMBINO</v>
          </cell>
          <cell r="C270">
            <v>44.647880029767734</v>
          </cell>
          <cell r="D270">
            <v>56.913781136846779</v>
          </cell>
          <cell r="E270">
            <v>119.97686736204253</v>
          </cell>
          <cell r="F270">
            <v>208.22278059442576</v>
          </cell>
          <cell r="G270">
            <v>251.88328215970012</v>
          </cell>
          <cell r="H270">
            <v>335.79804164897672</v>
          </cell>
          <cell r="I270">
            <v>423.39484913853937</v>
          </cell>
          <cell r="J270">
            <v>430.30443909642923</v>
          </cell>
          <cell r="K270">
            <v>514.02009244932697</v>
          </cell>
          <cell r="L270">
            <v>638.81817998127838</v>
          </cell>
          <cell r="M270">
            <v>722.74202851239954</v>
          </cell>
          <cell r="N270">
            <v>723.05053179511685</v>
          </cell>
          <cell r="O270">
            <v>725.11592905491477</v>
          </cell>
          <cell r="P270">
            <v>770.83433515766808</v>
          </cell>
        </row>
        <row r="271">
          <cell r="A271">
            <v>1270</v>
          </cell>
          <cell r="B271" t="str">
            <v>SUSA</v>
          </cell>
          <cell r="C271">
            <v>62.193480318678887</v>
          </cell>
          <cell r="D271">
            <v>79.279601285348889</v>
          </cell>
          <cell r="E271">
            <v>167.12504454865504</v>
          </cell>
          <cell r="F271">
            <v>296.93424251871721</v>
          </cell>
          <cell r="G271">
            <v>360.82269126097998</v>
          </cell>
          <cell r="H271">
            <v>488.59795126685538</v>
          </cell>
          <cell r="I271">
            <v>615.31911683069768</v>
          </cell>
          <cell r="J271">
            <v>617.78469378412706</v>
          </cell>
          <cell r="K271">
            <v>758.27039852415078</v>
          </cell>
          <cell r="L271">
            <v>904.61462862827375</v>
          </cell>
          <cell r="M271">
            <v>1003.8621507245475</v>
          </cell>
          <cell r="N271">
            <v>975.65111776925016</v>
          </cell>
          <cell r="O271">
            <v>972.63383963365607</v>
          </cell>
          <cell r="P271">
            <v>1024.8975209183391</v>
          </cell>
        </row>
        <row r="272">
          <cell r="A272">
            <v>1271</v>
          </cell>
          <cell r="B272" t="str">
            <v>TAVAGNASCO</v>
          </cell>
          <cell r="C272">
            <v>8.6195428644823302</v>
          </cell>
          <cell r="D272">
            <v>10.987549145933519</v>
          </cell>
          <cell r="E272">
            <v>23.162258774301236</v>
          </cell>
          <cell r="F272">
            <v>40.838462526853469</v>
          </cell>
          <cell r="G272">
            <v>48.280729532933059</v>
          </cell>
          <cell r="H272">
            <v>63.278619634520268</v>
          </cell>
          <cell r="I272">
            <v>76.11513547169389</v>
          </cell>
          <cell r="J272">
            <v>76.246445798807144</v>
          </cell>
          <cell r="K272">
            <v>89.792170050105071</v>
          </cell>
          <cell r="L272">
            <v>110.51361108633789</v>
          </cell>
          <cell r="M272">
            <v>125.07723653735025</v>
          </cell>
          <cell r="N272">
            <v>126.70992677009988</v>
          </cell>
          <cell r="O272">
            <v>123.04936721116431</v>
          </cell>
          <cell r="P272">
            <v>127.02504412687421</v>
          </cell>
        </row>
        <row r="273">
          <cell r="A273">
            <v>1272</v>
          </cell>
          <cell r="B273" t="str">
            <v>TORINO</v>
          </cell>
          <cell r="C273">
            <v>3098.6525553559982</v>
          </cell>
          <cell r="D273">
            <v>3949.9307299043494</v>
          </cell>
          <cell r="E273">
            <v>8326.6355846489387</v>
          </cell>
          <cell r="F273">
            <v>14129.007361918568</v>
          </cell>
          <cell r="G273">
            <v>15951.569871244335</v>
          </cell>
          <cell r="H273">
            <v>20808.007040891229</v>
          </cell>
          <cell r="I273">
            <v>25968.526265021232</v>
          </cell>
          <cell r="J273">
            <v>25339.393317536043</v>
          </cell>
          <cell r="K273">
            <v>30317.280406279049</v>
          </cell>
          <cell r="L273">
            <v>36393.372518942982</v>
          </cell>
          <cell r="M273">
            <v>39687.021071012226</v>
          </cell>
          <cell r="N273">
            <v>38920.012930139092</v>
          </cell>
          <cell r="O273">
            <v>38228.071616676993</v>
          </cell>
          <cell r="P273">
            <v>41255.059641442</v>
          </cell>
        </row>
        <row r="274">
          <cell r="A274">
            <v>1273</v>
          </cell>
          <cell r="B274" t="str">
            <v>TORRAZZA PIEMONTE</v>
          </cell>
          <cell r="C274">
            <v>15.386076961264603</v>
          </cell>
          <cell r="D274">
            <v>19.613021181392238</v>
          </cell>
          <cell r="E274">
            <v>41.345150398475134</v>
          </cell>
          <cell r="F274">
            <v>72.988855016709081</v>
          </cell>
          <cell r="G274">
            <v>90.440259066962753</v>
          </cell>
          <cell r="H274">
            <v>121.95610470645768</v>
          </cell>
          <cell r="I274">
            <v>152.26008326129218</v>
          </cell>
          <cell r="J274">
            <v>149.60179645826776</v>
          </cell>
          <cell r="K274">
            <v>187.25176516916605</v>
          </cell>
          <cell r="L274">
            <v>233.50184210105908</v>
          </cell>
          <cell r="M274">
            <v>271.45391438789608</v>
          </cell>
          <cell r="N274">
            <v>280.81540609560687</v>
          </cell>
          <cell r="O274">
            <v>279.71117686802575</v>
          </cell>
          <cell r="P274">
            <v>299.88417358647712</v>
          </cell>
        </row>
        <row r="275">
          <cell r="A275">
            <v>1274</v>
          </cell>
          <cell r="B275" t="str">
            <v>TORRE CANAVESE</v>
          </cell>
          <cell r="C275">
            <v>7.7381187386302663</v>
          </cell>
          <cell r="D275">
            <v>9.8639755349572624</v>
          </cell>
          <cell r="E275">
            <v>20.793713943806459</v>
          </cell>
          <cell r="F275">
            <v>36.175146541685706</v>
          </cell>
          <cell r="G275">
            <v>43.282218254381092</v>
          </cell>
          <cell r="H275">
            <v>58.484145404355395</v>
          </cell>
          <cell r="I275">
            <v>70.812719695025876</v>
          </cell>
          <cell r="J275">
            <v>68.249326401273507</v>
          </cell>
          <cell r="K275">
            <v>83.271098280651046</v>
          </cell>
          <cell r="L275">
            <v>103.98032852416463</v>
          </cell>
          <cell r="M275">
            <v>118.14132863099037</v>
          </cell>
          <cell r="N275">
            <v>116.59444481923803</v>
          </cell>
          <cell r="O275">
            <v>114.34981295132646</v>
          </cell>
          <cell r="P275">
            <v>119.90733098609789</v>
          </cell>
        </row>
        <row r="276">
          <cell r="A276">
            <v>1275</v>
          </cell>
          <cell r="B276" t="str">
            <v>TORRE PELLICE</v>
          </cell>
          <cell r="C276">
            <v>36.805116137299869</v>
          </cell>
          <cell r="D276">
            <v>46.916411779415213</v>
          </cell>
          <cell r="E276">
            <v>98.901953107410932</v>
          </cell>
          <cell r="F276">
            <v>171.50182050578749</v>
          </cell>
          <cell r="G276">
            <v>198.08048583794613</v>
          </cell>
          <cell r="H276">
            <v>259.68821984584127</v>
          </cell>
          <cell r="I276">
            <v>317.01922373007778</v>
          </cell>
          <cell r="J276">
            <v>307.608412801952</v>
          </cell>
          <cell r="K276">
            <v>376.15690589621749</v>
          </cell>
          <cell r="L276">
            <v>459.46563136581182</v>
          </cell>
          <cell r="M276">
            <v>524.5510315717404</v>
          </cell>
          <cell r="N276">
            <v>521.24169878844293</v>
          </cell>
          <cell r="O276">
            <v>511.16947656652735</v>
          </cell>
          <cell r="P276">
            <v>542.08536685582033</v>
          </cell>
        </row>
        <row r="277">
          <cell r="A277">
            <v>1276</v>
          </cell>
          <cell r="B277" t="str">
            <v>TRANA</v>
          </cell>
          <cell r="C277">
            <v>24.365539029555666</v>
          </cell>
          <cell r="D277">
            <v>31.059368433279747</v>
          </cell>
          <cell r="E277">
            <v>65.474576674293175</v>
          </cell>
          <cell r="F277">
            <v>116.17957178399162</v>
          </cell>
          <cell r="G277">
            <v>139.82628354726666</v>
          </cell>
          <cell r="H277">
            <v>189.87391062661328</v>
          </cell>
          <cell r="I277">
            <v>236.65949353914766</v>
          </cell>
          <cell r="J277">
            <v>240.76578253009137</v>
          </cell>
          <cell r="K277">
            <v>288.38891038429807</v>
          </cell>
          <cell r="L277">
            <v>348.58202144169019</v>
          </cell>
          <cell r="M277">
            <v>391.45425440641088</v>
          </cell>
          <cell r="N277">
            <v>390.81572663252018</v>
          </cell>
          <cell r="O277">
            <v>384.01883557744219</v>
          </cell>
          <cell r="P277">
            <v>408.8307178263471</v>
          </cell>
        </row>
        <row r="278">
          <cell r="A278">
            <v>1277</v>
          </cell>
          <cell r="B278" t="str">
            <v>TRAUSELLA</v>
          </cell>
          <cell r="C278">
            <v>1.0251822359326004</v>
          </cell>
          <cell r="D278">
            <v>1.3068257073426555</v>
          </cell>
          <cell r="E278">
            <v>2.7548486750188852</v>
          </cell>
          <cell r="F278">
            <v>4.9289093720651271</v>
          </cell>
          <cell r="G278">
            <v>5.7490232999821647</v>
          </cell>
          <cell r="H278">
            <v>7.6003704498333624</v>
          </cell>
          <cell r="I278">
            <v>8.9288037816026957</v>
          </cell>
          <cell r="J278">
            <v>8.1926331281348741</v>
          </cell>
          <cell r="K278">
            <v>9.4208012230748608</v>
          </cell>
          <cell r="L278">
            <v>11.709122692100328</v>
          </cell>
          <cell r="M278">
            <v>11.909716182461491</v>
          </cell>
          <cell r="N278">
            <v>12.409828246777435</v>
          </cell>
          <cell r="O278">
            <v>11.966274090777398</v>
          </cell>
          <cell r="P278">
            <v>12.872918864839598</v>
          </cell>
        </row>
        <row r="279">
          <cell r="A279">
            <v>1278</v>
          </cell>
          <cell r="B279" t="str">
            <v>TRAVERSELLA</v>
          </cell>
          <cell r="C279">
            <v>1.8953089615578687</v>
          </cell>
          <cell r="D279">
            <v>2.4159982367111295</v>
          </cell>
          <cell r="E279">
            <v>5.0930353633657601</v>
          </cell>
          <cell r="F279">
            <v>8.9312063837667388</v>
          </cell>
          <cell r="G279">
            <v>10.823557560040042</v>
          </cell>
          <cell r="H279">
            <v>14.69655394040136</v>
          </cell>
          <cell r="I279">
            <v>17.924173876740912</v>
          </cell>
          <cell r="J279">
            <v>17.446515490631612</v>
          </cell>
          <cell r="K279">
            <v>21.392387477576083</v>
          </cell>
          <cell r="L279">
            <v>25.657697381098654</v>
          </cell>
          <cell r="M279">
            <v>29.587774116451882</v>
          </cell>
          <cell r="N279">
            <v>30.163471216514363</v>
          </cell>
          <cell r="O279">
            <v>29.215265618629026</v>
          </cell>
          <cell r="P279">
            <v>31.524387067349146</v>
          </cell>
        </row>
        <row r="280">
          <cell r="A280">
            <v>1279</v>
          </cell>
          <cell r="B280" t="str">
            <v>TRAVES</v>
          </cell>
          <cell r="C280">
            <v>3.9528329154232074</v>
          </cell>
          <cell r="D280">
            <v>5.0387760240559567</v>
          </cell>
          <cell r="E280">
            <v>10.621971526573132</v>
          </cell>
          <cell r="F280">
            <v>18.60378915809623</v>
          </cell>
          <cell r="G280">
            <v>21.145818161398847</v>
          </cell>
          <cell r="H280">
            <v>28.972113374710403</v>
          </cell>
          <cell r="I280">
            <v>36.134003105948331</v>
          </cell>
          <cell r="J280">
            <v>37.700326569200051</v>
          </cell>
          <cell r="K280">
            <v>44.695170892389882</v>
          </cell>
          <cell r="L280">
            <v>55.091636026798675</v>
          </cell>
          <cell r="M280">
            <v>63.543972282922923</v>
          </cell>
          <cell r="N280">
            <v>62.181547667080984</v>
          </cell>
          <cell r="O280">
            <v>61.126282914106213</v>
          </cell>
          <cell r="P280">
            <v>63.526771856422151</v>
          </cell>
        </row>
        <row r="281">
          <cell r="A281">
            <v>1280</v>
          </cell>
          <cell r="B281" t="str">
            <v>TROFARELLO</v>
          </cell>
          <cell r="C281">
            <v>76.973913068326084</v>
          </cell>
          <cell r="D281">
            <v>98.120592482701369</v>
          </cell>
          <cell r="E281">
            <v>206.84272024514291</v>
          </cell>
          <cell r="F281">
            <v>362.32075022881719</v>
          </cell>
          <cell r="G281">
            <v>447.41217679108382</v>
          </cell>
          <cell r="H281">
            <v>586.19969994005055</v>
          </cell>
          <cell r="I281">
            <v>736.56138037234007</v>
          </cell>
          <cell r="J281">
            <v>736.9177297221463</v>
          </cell>
          <cell r="K281">
            <v>879.4995339810381</v>
          </cell>
          <cell r="L281">
            <v>1073.7028017634523</v>
          </cell>
          <cell r="M281">
            <v>1208.124863976542</v>
          </cell>
          <cell r="N281">
            <v>1191.0348065296205</v>
          </cell>
          <cell r="O281">
            <v>1114.755113302753</v>
          </cell>
          <cell r="P281">
            <v>1145.8751746808935</v>
          </cell>
        </row>
        <row r="282">
          <cell r="A282">
            <v>1281</v>
          </cell>
          <cell r="B282" t="str">
            <v>USSEAUX</v>
          </cell>
          <cell r="C282">
            <v>1.6010830744238231</v>
          </cell>
          <cell r="D282">
            <v>2.0409410619028954</v>
          </cell>
          <cell r="E282">
            <v>4.3023975948619659</v>
          </cell>
          <cell r="F282">
            <v>7.5070331212259838</v>
          </cell>
          <cell r="G282">
            <v>8.2643628478112205</v>
          </cell>
          <cell r="H282">
            <v>10.960897012905198</v>
          </cell>
          <cell r="I282">
            <v>13.10364498271262</v>
          </cell>
          <cell r="J282">
            <v>12.480524608801103</v>
          </cell>
          <cell r="K282">
            <v>15.493068398483773</v>
          </cell>
          <cell r="L282">
            <v>19.117210452211317</v>
          </cell>
          <cell r="M282">
            <v>22.062648072023709</v>
          </cell>
          <cell r="N282">
            <v>21.003225596966693</v>
          </cell>
          <cell r="O282">
            <v>21.008114281636153</v>
          </cell>
          <cell r="P282">
            <v>22.099614291152122</v>
          </cell>
        </row>
        <row r="283">
          <cell r="A283">
            <v>1282</v>
          </cell>
          <cell r="B283" t="str">
            <v>USSEGLIO</v>
          </cell>
          <cell r="C283">
            <v>1.2845768834502904</v>
          </cell>
          <cell r="D283">
            <v>1.6374826206619086</v>
          </cell>
          <cell r="E283">
            <v>3.4518886509125752</v>
          </cell>
          <cell r="F283">
            <v>6.2309640888949476</v>
          </cell>
          <cell r="G283">
            <v>7.4077588942558821</v>
          </cell>
          <cell r="H283">
            <v>10.147813426598923</v>
          </cell>
          <cell r="I283">
            <v>12.781182803035993</v>
          </cell>
          <cell r="J283">
            <v>12.532728944497107</v>
          </cell>
          <cell r="K283">
            <v>14.746108412043771</v>
          </cell>
          <cell r="L283">
            <v>17.497491222996238</v>
          </cell>
          <cell r="M283">
            <v>20.260483392226053</v>
          </cell>
          <cell r="N283">
            <v>20.649136898576238</v>
          </cell>
          <cell r="O283">
            <v>19.781094287003633</v>
          </cell>
          <cell r="P283">
            <v>20.053303055024081</v>
          </cell>
        </row>
        <row r="284">
          <cell r="A284">
            <v>1283</v>
          </cell>
          <cell r="B284" t="str">
            <v>VAIE</v>
          </cell>
          <cell r="C284">
            <v>8.3464277594277139</v>
          </cell>
          <cell r="D284">
            <v>10.639402418611153</v>
          </cell>
          <cell r="E284">
            <v>22.428349466359602</v>
          </cell>
          <cell r="F284">
            <v>39.490858502062352</v>
          </cell>
          <cell r="G284">
            <v>48.91118121869966</v>
          </cell>
          <cell r="H284">
            <v>64.122004246340111</v>
          </cell>
          <cell r="I284">
            <v>81.985638153585199</v>
          </cell>
          <cell r="J284">
            <v>83.055072906797776</v>
          </cell>
          <cell r="K284">
            <v>99.53118019430255</v>
          </cell>
          <cell r="L284">
            <v>119.03088917368773</v>
          </cell>
          <cell r="M284">
            <v>130.88734665517441</v>
          </cell>
          <cell r="N284">
            <v>129.07741945211879</v>
          </cell>
          <cell r="O284">
            <v>128.55189612305398</v>
          </cell>
          <cell r="P284">
            <v>134.83401049411825</v>
          </cell>
        </row>
        <row r="285">
          <cell r="A285">
            <v>1284</v>
          </cell>
          <cell r="B285" t="str">
            <v>VAL DELLA TORRE</v>
          </cell>
          <cell r="C285">
            <v>27.431727586507744</v>
          </cell>
          <cell r="D285">
            <v>34.967916483899977</v>
          </cell>
          <cell r="E285">
            <v>73.713975668359268</v>
          </cell>
          <cell r="F285">
            <v>130.60881100846629</v>
          </cell>
          <cell r="G285">
            <v>159.17204783450413</v>
          </cell>
          <cell r="H285">
            <v>210.20026962825381</v>
          </cell>
          <cell r="I285">
            <v>267.88853687432152</v>
          </cell>
          <cell r="J285">
            <v>270.43422927949553</v>
          </cell>
          <cell r="K285">
            <v>322.10010173944568</v>
          </cell>
          <cell r="L285">
            <v>393.09804643146123</v>
          </cell>
          <cell r="M285">
            <v>441.13846877892854</v>
          </cell>
          <cell r="N285">
            <v>434.30378741886278</v>
          </cell>
          <cell r="O285">
            <v>441.5726416618416</v>
          </cell>
          <cell r="P285">
            <v>466.6073731158225</v>
          </cell>
        </row>
        <row r="286">
          <cell r="A286">
            <v>1285</v>
          </cell>
          <cell r="B286" t="str">
            <v>VALGIOIE</v>
          </cell>
          <cell r="C286">
            <v>7.1178632049700443</v>
          </cell>
          <cell r="D286">
            <v>9.0733201294123642</v>
          </cell>
          <cell r="E286">
            <v>19.126975996945145</v>
          </cell>
          <cell r="F286">
            <v>33.765104262023129</v>
          </cell>
          <cell r="G286">
            <v>41.017301739243585</v>
          </cell>
          <cell r="H286">
            <v>56.717662773484598</v>
          </cell>
          <cell r="I286">
            <v>72.995385806649651</v>
          </cell>
          <cell r="J286">
            <v>71.378470222018834</v>
          </cell>
          <cell r="K286">
            <v>86.404793804831314</v>
          </cell>
          <cell r="L286">
            <v>109.39162052863192</v>
          </cell>
          <cell r="M286">
            <v>124.01496032678284</v>
          </cell>
          <cell r="N286">
            <v>127.67766263484499</v>
          </cell>
          <cell r="O286">
            <v>129.11283472420857</v>
          </cell>
          <cell r="P286">
            <v>135.732017000186</v>
          </cell>
        </row>
        <row r="287">
          <cell r="A287">
            <v>1286</v>
          </cell>
          <cell r="B287" t="str">
            <v>VALLO TORINESE</v>
          </cell>
          <cell r="C287">
            <v>4.1798508701675248</v>
          </cell>
          <cell r="D287">
            <v>5.3281615487849772</v>
          </cell>
          <cell r="E287">
            <v>11.232009517783503</v>
          </cell>
          <cell r="F287">
            <v>19.241739678710669</v>
          </cell>
          <cell r="G287">
            <v>22.996505060281574</v>
          </cell>
          <cell r="H287">
            <v>31.036140415634023</v>
          </cell>
          <cell r="I287">
            <v>38.672466894238809</v>
          </cell>
          <cell r="J287">
            <v>37.579596588579747</v>
          </cell>
          <cell r="K287">
            <v>45.376065887758088</v>
          </cell>
          <cell r="L287">
            <v>56.338471138775134</v>
          </cell>
          <cell r="M287">
            <v>65.064062451063691</v>
          </cell>
          <cell r="N287">
            <v>63.48512344370689</v>
          </cell>
          <cell r="O287">
            <v>63.49861311906222</v>
          </cell>
          <cell r="P287">
            <v>67.428767787474428</v>
          </cell>
        </row>
        <row r="288">
          <cell r="A288">
            <v>1287</v>
          </cell>
          <cell r="B288" t="str">
            <v>VALPERGA</v>
          </cell>
          <cell r="C288">
            <v>30.649783011298048</v>
          </cell>
          <cell r="D288">
            <v>39.070053069346969</v>
          </cell>
          <cell r="E288">
            <v>82.361468194462461</v>
          </cell>
          <cell r="F288">
            <v>141.49984847150597</v>
          </cell>
          <cell r="G288">
            <v>169.5128154454257</v>
          </cell>
          <cell r="H288">
            <v>224.38607765981777</v>
          </cell>
          <cell r="I288">
            <v>282.71769670535338</v>
          </cell>
          <cell r="J288">
            <v>278.93584475715096</v>
          </cell>
          <cell r="K288">
            <v>331.41150455360003</v>
          </cell>
          <cell r="L288">
            <v>408.28501612832417</v>
          </cell>
          <cell r="M288">
            <v>461.05054138375488</v>
          </cell>
          <cell r="N288">
            <v>456.62292420178926</v>
          </cell>
          <cell r="O288">
            <v>455.00679975622603</v>
          </cell>
          <cell r="P288">
            <v>482.85439552505596</v>
          </cell>
        </row>
        <row r="289">
          <cell r="A289">
            <v>1288</v>
          </cell>
          <cell r="B289" t="str">
            <v>VALPRATO SOANA</v>
          </cell>
          <cell r="C289">
            <v>0.66862224407856874</v>
          </cell>
          <cell r="D289">
            <v>0.85230967377048328</v>
          </cell>
          <cell r="E289">
            <v>1.7967079789598464</v>
          </cell>
          <cell r="F289">
            <v>3.1696979459850541</v>
          </cell>
          <cell r="G289">
            <v>3.6205849159981089</v>
          </cell>
          <cell r="H289">
            <v>4.7724353315302004</v>
          </cell>
          <cell r="I289">
            <v>6.2854334002005094</v>
          </cell>
          <cell r="J289">
            <v>5.9391573316280075</v>
          </cell>
          <cell r="K289">
            <v>6.9553406508279263</v>
          </cell>
          <cell r="L289">
            <v>8.5675445712046088</v>
          </cell>
          <cell r="M289">
            <v>9.7469956096754586</v>
          </cell>
          <cell r="N289">
            <v>9.3770826980229298</v>
          </cell>
          <cell r="O289">
            <v>9.2259423239060308</v>
          </cell>
          <cell r="P289">
            <v>9.8925969743369908</v>
          </cell>
        </row>
        <row r="290">
          <cell r="A290">
            <v>1289</v>
          </cell>
          <cell r="B290" t="str">
            <v>VARISELLA</v>
          </cell>
          <cell r="C290">
            <v>2.8465682704601099</v>
          </cell>
          <cell r="D290">
            <v>3.6285925205865133</v>
          </cell>
          <cell r="E290">
            <v>7.6492398652363969</v>
          </cell>
          <cell r="F290">
            <v>13.512922577554301</v>
          </cell>
          <cell r="G290">
            <v>16.919666999932186</v>
          </cell>
          <cell r="H290">
            <v>22.170415128928806</v>
          </cell>
          <cell r="I290">
            <v>28.229765904073464</v>
          </cell>
          <cell r="J290">
            <v>29.749318683722112</v>
          </cell>
          <cell r="K290">
            <v>35.552722825061302</v>
          </cell>
          <cell r="L290">
            <v>43.825737340901625</v>
          </cell>
          <cell r="M290">
            <v>48.34372289885988</v>
          </cell>
          <cell r="N290">
            <v>50.072150473549641</v>
          </cell>
          <cell r="O290">
            <v>50.203315811924</v>
          </cell>
          <cell r="P290">
            <v>52.506736768122295</v>
          </cell>
        </row>
        <row r="291">
          <cell r="A291">
            <v>1290</v>
          </cell>
          <cell r="B291" t="str">
            <v>VAUDA CANAVESE</v>
          </cell>
          <cell r="C291">
            <v>13.425095171564109</v>
          </cell>
          <cell r="D291">
            <v>17.113308130785018</v>
          </cell>
          <cell r="E291">
            <v>36.075640358459452</v>
          </cell>
          <cell r="F291">
            <v>62.791756380154112</v>
          </cell>
          <cell r="G291">
            <v>78.2139497936559</v>
          </cell>
          <cell r="H291">
            <v>104.10526925293649</v>
          </cell>
          <cell r="I291">
            <v>133.16839975187341</v>
          </cell>
          <cell r="J291">
            <v>130.57451742118749</v>
          </cell>
          <cell r="K291">
            <v>159.04936802506063</v>
          </cell>
          <cell r="L291">
            <v>192.76469109365888</v>
          </cell>
          <cell r="M291">
            <v>213.80770689762502</v>
          </cell>
          <cell r="N291">
            <v>216.17564746897961</v>
          </cell>
          <cell r="O291">
            <v>212.79197758100557</v>
          </cell>
          <cell r="P291">
            <v>222.07827132190678</v>
          </cell>
        </row>
        <row r="292">
          <cell r="A292">
            <v>1292</v>
          </cell>
          <cell r="B292" t="str">
            <v>VENARIA REALE</v>
          </cell>
          <cell r="C292">
            <v>173.04986780743815</v>
          </cell>
          <cell r="D292">
            <v>220.59104028200906</v>
          </cell>
          <cell r="E292">
            <v>465.01605503126967</v>
          </cell>
          <cell r="F292">
            <v>808.24715642215892</v>
          </cell>
          <cell r="G292">
            <v>951.65668836779003</v>
          </cell>
          <cell r="H292">
            <v>1238.7497190415959</v>
          </cell>
          <cell r="I292">
            <v>1523.5655661346548</v>
          </cell>
          <cell r="J292">
            <v>1486.6755718246093</v>
          </cell>
          <cell r="K292">
            <v>1743.2404106014385</v>
          </cell>
          <cell r="L292">
            <v>2120.7560146551341</v>
          </cell>
          <cell r="M292">
            <v>2357.0846004670743</v>
          </cell>
          <cell r="N292">
            <v>2324.8382848264487</v>
          </cell>
          <cell r="O292">
            <v>2288.7411493583168</v>
          </cell>
          <cell r="P292">
            <v>2392.727354039474</v>
          </cell>
        </row>
        <row r="293">
          <cell r="A293">
            <v>1291</v>
          </cell>
          <cell r="B293" t="str">
            <v>VENAUS</v>
          </cell>
          <cell r="C293">
            <v>6.9832636615271495</v>
          </cell>
          <cell r="D293">
            <v>8.9017426894192244</v>
          </cell>
          <cell r="E293">
            <v>18.765282864821675</v>
          </cell>
          <cell r="F293">
            <v>32.965225042519556</v>
          </cell>
          <cell r="G293">
            <v>40.332907346988591</v>
          </cell>
          <cell r="H293">
            <v>53.347348607118356</v>
          </cell>
          <cell r="I293">
            <v>66.87352400150678</v>
          </cell>
          <cell r="J293">
            <v>65.423828945710284</v>
          </cell>
          <cell r="K293">
            <v>80.240098623081678</v>
          </cell>
          <cell r="L293">
            <v>98.511108582631465</v>
          </cell>
          <cell r="M293">
            <v>108.90931988462522</v>
          </cell>
          <cell r="N293">
            <v>110.30831528141321</v>
          </cell>
          <cell r="O293">
            <v>111.43573117670626</v>
          </cell>
          <cell r="P293">
            <v>117.27461852314207</v>
          </cell>
        </row>
        <row r="294">
          <cell r="A294">
            <v>1293</v>
          </cell>
          <cell r="B294" t="str">
            <v>VEROLENGO</v>
          </cell>
          <cell r="C294">
            <v>37.221766023877109</v>
          </cell>
          <cell r="D294">
            <v>47.447525920546639</v>
          </cell>
          <cell r="E294">
            <v>100.02156613595695</v>
          </cell>
          <cell r="F294">
            <v>175.5443369601835</v>
          </cell>
          <cell r="G294">
            <v>216.65614625598838</v>
          </cell>
          <cell r="H294">
            <v>294.60237761072807</v>
          </cell>
          <cell r="I294">
            <v>368.74521560193642</v>
          </cell>
          <cell r="J294">
            <v>372.64802945545387</v>
          </cell>
          <cell r="K294">
            <v>447.59753454649314</v>
          </cell>
          <cell r="L294">
            <v>557.048434772527</v>
          </cell>
          <cell r="M294">
            <v>625.22040291549263</v>
          </cell>
          <cell r="N294">
            <v>616.80384095418526</v>
          </cell>
          <cell r="O294">
            <v>605.09521368834521</v>
          </cell>
          <cell r="P294">
            <v>647.37297281875203</v>
          </cell>
        </row>
        <row r="295">
          <cell r="A295">
            <v>1294</v>
          </cell>
          <cell r="B295" t="str">
            <v>VERRUA SAVOIA</v>
          </cell>
          <cell r="C295">
            <v>10.169541176285669</v>
          </cell>
          <cell r="D295">
            <v>12.963371169770745</v>
          </cell>
          <cell r="E295">
            <v>27.327382442942007</v>
          </cell>
          <cell r="F295">
            <v>47.8144415918484</v>
          </cell>
          <cell r="G295">
            <v>57.747159418554155</v>
          </cell>
          <cell r="H295">
            <v>75.307124815153259</v>
          </cell>
          <cell r="I295">
            <v>94.781824867959386</v>
          </cell>
          <cell r="J295">
            <v>92.707717533603258</v>
          </cell>
          <cell r="K295">
            <v>115.42712490282359</v>
          </cell>
          <cell r="L295">
            <v>142.68130952900935</v>
          </cell>
          <cell r="M295">
            <v>161.60040612203889</v>
          </cell>
          <cell r="N295">
            <v>162.21159957451485</v>
          </cell>
          <cell r="O295">
            <v>163.85664420031722</v>
          </cell>
          <cell r="P295">
            <v>177.00639837077921</v>
          </cell>
        </row>
        <row r="296">
          <cell r="A296">
            <v>1295</v>
          </cell>
          <cell r="B296" t="str">
            <v>VESTIGNE'</v>
          </cell>
          <cell r="C296">
            <v>7.1330377293237213</v>
          </cell>
          <cell r="D296">
            <v>9.092663479137931</v>
          </cell>
          <cell r="E296">
            <v>19.167752667516051</v>
          </cell>
          <cell r="F296">
            <v>33.948064281370264</v>
          </cell>
          <cell r="G296">
            <v>38.963136175616263</v>
          </cell>
          <cell r="H296">
            <v>53.078835777818604</v>
          </cell>
          <cell r="I296">
            <v>66.205860583258072</v>
          </cell>
          <cell r="J296">
            <v>66.266950808590678</v>
          </cell>
          <cell r="K296">
            <v>78.907249271116882</v>
          </cell>
          <cell r="L296">
            <v>95.599211701796293</v>
          </cell>
          <cell r="M296">
            <v>107.78528629730631</v>
          </cell>
          <cell r="N296">
            <v>110.29103660414559</v>
          </cell>
          <cell r="O296">
            <v>111.36942873674447</v>
          </cell>
          <cell r="P296">
            <v>118.06515496722263</v>
          </cell>
        </row>
        <row r="297">
          <cell r="A297">
            <v>1296</v>
          </cell>
          <cell r="B297" t="str">
            <v>VIALFRE'</v>
          </cell>
          <cell r="C297">
            <v>2.187725995458691</v>
          </cell>
          <cell r="D297">
            <v>2.7887496205847051</v>
          </cell>
          <cell r="E297">
            <v>5.8788124185659187</v>
          </cell>
          <cell r="F297">
            <v>10.968291808329674</v>
          </cell>
          <cell r="G297">
            <v>12.718189748488205</v>
          </cell>
          <cell r="H297">
            <v>16.660577054679045</v>
          </cell>
          <cell r="I297">
            <v>21.178988443886638</v>
          </cell>
          <cell r="J297">
            <v>24.345861219571361</v>
          </cell>
          <cell r="K297">
            <v>30.073193248647168</v>
          </cell>
          <cell r="L297">
            <v>37.690393542113789</v>
          </cell>
          <cell r="M297">
            <v>43.171937314081241</v>
          </cell>
          <cell r="N297">
            <v>42.979458416119321</v>
          </cell>
          <cell r="O297">
            <v>42.146109921952878</v>
          </cell>
          <cell r="P297">
            <v>42.610100854304441</v>
          </cell>
        </row>
        <row r="298">
          <cell r="A298">
            <v>1297</v>
          </cell>
          <cell r="B298" t="str">
            <v>VICO CANAVESE</v>
          </cell>
          <cell r="C298">
            <v>6.5318143342918242</v>
          </cell>
          <cell r="D298">
            <v>8.326268821734633</v>
          </cell>
          <cell r="E298">
            <v>17.552157493173929</v>
          </cell>
          <cell r="F298">
            <v>30.505747682280219</v>
          </cell>
          <cell r="G298">
            <v>35.8376546219068</v>
          </cell>
          <cell r="H298">
            <v>46.721557642349076</v>
          </cell>
          <cell r="I298">
            <v>59.608413011735543</v>
          </cell>
          <cell r="J298">
            <v>59.340441698843058</v>
          </cell>
          <cell r="K298">
            <v>72.863858370728451</v>
          </cell>
          <cell r="L298">
            <v>89.597735051008144</v>
          </cell>
          <cell r="M298">
            <v>99.853142921522746</v>
          </cell>
          <cell r="N298">
            <v>98.984268862672778</v>
          </cell>
          <cell r="O298">
            <v>99.51405029826519</v>
          </cell>
          <cell r="P298">
            <v>104.54939528735815</v>
          </cell>
        </row>
        <row r="299">
          <cell r="A299">
            <v>1298</v>
          </cell>
          <cell r="B299" t="str">
            <v>VIDRACCO</v>
          </cell>
          <cell r="C299">
            <v>4.9459909175349086</v>
          </cell>
          <cell r="D299">
            <v>6.3047796311433988</v>
          </cell>
          <cell r="E299">
            <v>13.290765337375856</v>
          </cell>
          <cell r="F299">
            <v>22.503988468285652</v>
          </cell>
          <cell r="G299">
            <v>27.629308307828005</v>
          </cell>
          <cell r="H299">
            <v>35.838816494977209</v>
          </cell>
          <cell r="I299">
            <v>44.929710831972685</v>
          </cell>
          <cell r="J299">
            <v>44.989902848875168</v>
          </cell>
          <cell r="K299">
            <v>52.041939369332084</v>
          </cell>
          <cell r="L299">
            <v>64.294085848888557</v>
          </cell>
          <cell r="M299">
            <v>70.000903364915459</v>
          </cell>
          <cell r="N299">
            <v>74.161091968795461</v>
          </cell>
          <cell r="O299">
            <v>75.273447804821473</v>
          </cell>
          <cell r="P299">
            <v>82.884527579527941</v>
          </cell>
        </row>
        <row r="300">
          <cell r="A300">
            <v>1299</v>
          </cell>
          <cell r="B300" t="str">
            <v>VIGONE</v>
          </cell>
          <cell r="C300">
            <v>33.566821375163499</v>
          </cell>
          <cell r="D300">
            <v>42.78847559910951</v>
          </cell>
          <cell r="E300">
            <v>90.200073849157292</v>
          </cell>
          <cell r="F300">
            <v>158.52738148164622</v>
          </cell>
          <cell r="G300">
            <v>194.99014099413452</v>
          </cell>
          <cell r="H300">
            <v>260.99532403631554</v>
          </cell>
          <cell r="I300">
            <v>329.53642275211325</v>
          </cell>
          <cell r="J300">
            <v>325.52890730465487</v>
          </cell>
          <cell r="K300">
            <v>400.28205137749649</v>
          </cell>
          <cell r="L300">
            <v>486.2851387158903</v>
          </cell>
          <cell r="M300">
            <v>556.69551030349885</v>
          </cell>
          <cell r="N300">
            <v>549.82964601599213</v>
          </cell>
          <cell r="O300">
            <v>548.27076523108701</v>
          </cell>
          <cell r="P300">
            <v>583.30352878541203</v>
          </cell>
        </row>
        <row r="301">
          <cell r="A301">
            <v>1300</v>
          </cell>
          <cell r="B301" t="str">
            <v>VILLAFRANCA PIEMONTE</v>
          </cell>
          <cell r="C301">
            <v>35.912034472479448</v>
          </cell>
          <cell r="D301">
            <v>45.777978008874896</v>
          </cell>
          <cell r="E301">
            <v>96.502082377329387</v>
          </cell>
          <cell r="F301">
            <v>168.49288110887466</v>
          </cell>
          <cell r="G301">
            <v>204.28191364047359</v>
          </cell>
          <cell r="H301">
            <v>277.22831994120912</v>
          </cell>
          <cell r="I301">
            <v>340.48383537357051</v>
          </cell>
          <cell r="J301">
            <v>334.54550633140582</v>
          </cell>
          <cell r="K301">
            <v>404.22398969958272</v>
          </cell>
          <cell r="L301">
            <v>498.67888695597804</v>
          </cell>
          <cell r="M301">
            <v>571.65107045457137</v>
          </cell>
          <cell r="N301">
            <v>567.27441723188929</v>
          </cell>
          <cell r="O301">
            <v>570.15771014895063</v>
          </cell>
          <cell r="P301">
            <v>606.96952657102167</v>
          </cell>
        </row>
        <row r="302">
          <cell r="A302">
            <v>1301</v>
          </cell>
          <cell r="B302" t="str">
            <v>VILLANOVA CANAVESE</v>
          </cell>
          <cell r="C302">
            <v>9.7084700076667545</v>
          </cell>
          <cell r="D302">
            <v>12.375632097685092</v>
          </cell>
          <cell r="E302">
            <v>26.08840145649938</v>
          </cell>
          <cell r="F302">
            <v>46.924399185825379</v>
          </cell>
          <cell r="G302">
            <v>54.850462560854275</v>
          </cell>
          <cell r="H302">
            <v>73.366634621114287</v>
          </cell>
          <cell r="I302">
            <v>94.924740144568759</v>
          </cell>
          <cell r="J302">
            <v>93.767722830104262</v>
          </cell>
          <cell r="K302">
            <v>114.31909089266406</v>
          </cell>
          <cell r="L302">
            <v>140.62802931973536</v>
          </cell>
          <cell r="M302">
            <v>165.08608884616413</v>
          </cell>
          <cell r="N302">
            <v>163.28986098915064</v>
          </cell>
          <cell r="O302">
            <v>159.37211306265107</v>
          </cell>
          <cell r="P302">
            <v>172.00726012903414</v>
          </cell>
        </row>
        <row r="303">
          <cell r="A303">
            <v>1303</v>
          </cell>
          <cell r="B303" t="str">
            <v>VILLAR DORA</v>
          </cell>
          <cell r="C303">
            <v>26.966330428799282</v>
          </cell>
          <cell r="D303">
            <v>34.374662964183692</v>
          </cell>
          <cell r="E303">
            <v>72.463369972773449</v>
          </cell>
          <cell r="F303">
            <v>130.7050690385671</v>
          </cell>
          <cell r="G303">
            <v>157.6310767503432</v>
          </cell>
          <cell r="H303">
            <v>202.85740634071675</v>
          </cell>
          <cell r="I303">
            <v>252.59273660262883</v>
          </cell>
          <cell r="J303">
            <v>250.30265749482183</v>
          </cell>
          <cell r="K303">
            <v>300.01672830854483</v>
          </cell>
          <cell r="L303">
            <v>361.17371773540833</v>
          </cell>
          <cell r="M303">
            <v>407.6317293273878</v>
          </cell>
          <cell r="N303">
            <v>408.63681174292446</v>
          </cell>
          <cell r="O303">
            <v>401.53245617704596</v>
          </cell>
          <cell r="P303">
            <v>425.30388987755776</v>
          </cell>
        </row>
        <row r="304">
          <cell r="A304">
            <v>1305</v>
          </cell>
          <cell r="B304" t="str">
            <v>VILLAR FOCCHIARDO</v>
          </cell>
          <cell r="C304">
            <v>13.220441169364909</v>
          </cell>
          <cell r="D304">
            <v>16.852430501608016</v>
          </cell>
          <cell r="E304">
            <v>35.525698321780574</v>
          </cell>
          <cell r="F304">
            <v>63.005491785366161</v>
          </cell>
          <cell r="G304">
            <v>75.363539648520302</v>
          </cell>
          <cell r="H304">
            <v>99.595373931008481</v>
          </cell>
          <cell r="I304">
            <v>125.35449718630055</v>
          </cell>
          <cell r="J304">
            <v>123.70962615207048</v>
          </cell>
          <cell r="K304">
            <v>148.12018343171644</v>
          </cell>
          <cell r="L304">
            <v>178.83538699861276</v>
          </cell>
          <cell r="M304">
            <v>204.85929824469764</v>
          </cell>
          <cell r="N304">
            <v>204.2810461318995</v>
          </cell>
          <cell r="O304">
            <v>201.81555942282256</v>
          </cell>
          <cell r="P304">
            <v>214.96175728769586</v>
          </cell>
        </row>
        <row r="305">
          <cell r="A305">
            <v>1306</v>
          </cell>
          <cell r="B305" t="str">
            <v>VILLAR PELLICE</v>
          </cell>
          <cell r="C305">
            <v>6.9609781287121972</v>
          </cell>
          <cell r="D305">
            <v>8.8733347574792845</v>
          </cell>
          <cell r="E305">
            <v>18.705397638180468</v>
          </cell>
          <cell r="F305">
            <v>32.81119430363659</v>
          </cell>
          <cell r="G305">
            <v>39.174242351229687</v>
          </cell>
          <cell r="H305">
            <v>52.273783364655174</v>
          </cell>
          <cell r="I305">
            <v>64.859333031349408</v>
          </cell>
          <cell r="J305">
            <v>63.981833761123958</v>
          </cell>
          <cell r="K305">
            <v>77.319341686182739</v>
          </cell>
          <cell r="L305">
            <v>92.894361778842182</v>
          </cell>
          <cell r="M305">
            <v>103.20002683617986</v>
          </cell>
          <cell r="N305">
            <v>101.237543144185</v>
          </cell>
          <cell r="O305">
            <v>100.19126597477164</v>
          </cell>
          <cell r="P305">
            <v>105.46655076516429</v>
          </cell>
        </row>
        <row r="306">
          <cell r="A306">
            <v>1307</v>
          </cell>
          <cell r="B306" t="str">
            <v>VILLAR PEROSA</v>
          </cell>
          <cell r="C306">
            <v>33.145609392002683</v>
          </cell>
          <cell r="D306">
            <v>42.251546038157272</v>
          </cell>
          <cell r="E306">
            <v>89.068201648253378</v>
          </cell>
          <cell r="F306">
            <v>155.01692582586944</v>
          </cell>
          <cell r="G306">
            <v>185.78841432298424</v>
          </cell>
          <cell r="H306">
            <v>244.74510155008969</v>
          </cell>
          <cell r="I306">
            <v>303.81269132759348</v>
          </cell>
          <cell r="J306">
            <v>305.34693910191487</v>
          </cell>
          <cell r="K306">
            <v>356.45770652023248</v>
          </cell>
          <cell r="L306">
            <v>434.44348875418012</v>
          </cell>
          <cell r="M306">
            <v>483.10326548560761</v>
          </cell>
          <cell r="N306">
            <v>481.16346475782814</v>
          </cell>
          <cell r="O306">
            <v>482.38598263542485</v>
          </cell>
          <cell r="P306">
            <v>511.52808065494889</v>
          </cell>
        </row>
        <row r="307">
          <cell r="A307">
            <v>1302</v>
          </cell>
          <cell r="B307" t="str">
            <v>VILLARBASSE</v>
          </cell>
          <cell r="C307">
            <v>30.435121569998117</v>
          </cell>
          <cell r="D307">
            <v>38.796418704612982</v>
          </cell>
          <cell r="E307">
            <v>81.784634372712887</v>
          </cell>
          <cell r="F307">
            <v>143.27014144334612</v>
          </cell>
          <cell r="G307">
            <v>171.09119992077748</v>
          </cell>
          <cell r="H307">
            <v>228.80355168173594</v>
          </cell>
          <cell r="I307">
            <v>288.36823860449567</v>
          </cell>
          <cell r="J307">
            <v>283.90145861469091</v>
          </cell>
          <cell r="K307">
            <v>343.5522989287889</v>
          </cell>
          <cell r="L307">
            <v>424.90271113105103</v>
          </cell>
          <cell r="M307">
            <v>490.21456257035095</v>
          </cell>
          <cell r="N307">
            <v>491.57074932088676</v>
          </cell>
          <cell r="O307">
            <v>500.52845902141974</v>
          </cell>
          <cell r="P307">
            <v>526.23722842570646</v>
          </cell>
        </row>
        <row r="308">
          <cell r="A308">
            <v>1304</v>
          </cell>
          <cell r="B308" t="str">
            <v>VILLAREGGIA</v>
          </cell>
          <cell r="C308">
            <v>9.0689264846260293</v>
          </cell>
          <cell r="D308">
            <v>11.560389804578236</v>
          </cell>
          <cell r="E308">
            <v>24.369833220225843</v>
          </cell>
          <cell r="F308">
            <v>43.640973306153072</v>
          </cell>
          <cell r="G308">
            <v>56.265365724639828</v>
          </cell>
          <cell r="H308">
            <v>72.969491958237128</v>
          </cell>
          <cell r="I308">
            <v>89.693193010834023</v>
          </cell>
          <cell r="J308">
            <v>88.871506925356712</v>
          </cell>
          <cell r="K308">
            <v>113.96192446645826</v>
          </cell>
          <cell r="L308">
            <v>140.61097992922453</v>
          </cell>
          <cell r="M308">
            <v>164.90076100687943</v>
          </cell>
          <cell r="N308">
            <v>163.0780577916066</v>
          </cell>
          <cell r="O308">
            <v>161.1938862906828</v>
          </cell>
          <cell r="P308">
            <v>170.07718991011788</v>
          </cell>
        </row>
        <row r="309">
          <cell r="A309">
            <v>1308</v>
          </cell>
          <cell r="B309" t="str">
            <v>VILLASTELLONE</v>
          </cell>
          <cell r="C309">
            <v>31.049272146662666</v>
          </cell>
          <cell r="D309">
            <v>39.579291967174377</v>
          </cell>
          <cell r="E309">
            <v>83.434967204365307</v>
          </cell>
          <cell r="F309">
            <v>146.62284424355317</v>
          </cell>
          <cell r="G309">
            <v>182.28588979468216</v>
          </cell>
          <cell r="H309">
            <v>244.4441157532402</v>
          </cell>
          <cell r="I309">
            <v>301.07998412806467</v>
          </cell>
          <cell r="J309">
            <v>304.29322813568626</v>
          </cell>
          <cell r="K309">
            <v>362.81878217041071</v>
          </cell>
          <cell r="L309">
            <v>444.86237933903459</v>
          </cell>
          <cell r="M309">
            <v>502.98063082242629</v>
          </cell>
          <cell r="N309">
            <v>502.02763213012656</v>
          </cell>
          <cell r="O309">
            <v>500.93391676079864</v>
          </cell>
          <cell r="P309">
            <v>527.55367788378067</v>
          </cell>
        </row>
        <row r="310">
          <cell r="A310">
            <v>1309</v>
          </cell>
          <cell r="B310" t="str">
            <v>VINOVO</v>
          </cell>
          <cell r="C310">
            <v>88.986790313143985</v>
          </cell>
          <cell r="D310">
            <v>113.43371072884288</v>
          </cell>
          <cell r="E310">
            <v>239.12347755942284</v>
          </cell>
          <cell r="F310">
            <v>413.98473552161897</v>
          </cell>
          <cell r="G310">
            <v>493.49520783637894</v>
          </cell>
          <cell r="H310">
            <v>644.6124519414268</v>
          </cell>
          <cell r="I310">
            <v>797.16137375483788</v>
          </cell>
          <cell r="J310">
            <v>781.11299410705442</v>
          </cell>
          <cell r="K310">
            <v>936.34687441423546</v>
          </cell>
          <cell r="L310">
            <v>1146.6628774301439</v>
          </cell>
          <cell r="M310">
            <v>1322.9367144966645</v>
          </cell>
          <cell r="N310">
            <v>1334.6456367286216</v>
          </cell>
          <cell r="O310">
            <v>1338.4178119943531</v>
          </cell>
          <cell r="P310">
            <v>1415.653873879573</v>
          </cell>
        </row>
        <row r="311">
          <cell r="A311">
            <v>1310</v>
          </cell>
          <cell r="B311" t="str">
            <v>VIRLE PIEMONTE</v>
          </cell>
          <cell r="C311">
            <v>7.7394092076189152</v>
          </cell>
          <cell r="D311">
            <v>9.8656205283933414</v>
          </cell>
          <cell r="E311">
            <v>20.797181665601599</v>
          </cell>
          <cell r="F311">
            <v>36.495019417655897</v>
          </cell>
          <cell r="G311">
            <v>46.277513647450945</v>
          </cell>
          <cell r="H311">
            <v>63.603138981529689</v>
          </cell>
          <cell r="I311">
            <v>78.329480629222559</v>
          </cell>
          <cell r="J311">
            <v>75.115336759267436</v>
          </cell>
          <cell r="K311">
            <v>90.572665034301366</v>
          </cell>
          <cell r="L311">
            <v>108.63753434179986</v>
          </cell>
          <cell r="M311">
            <v>122.38616709969523</v>
          </cell>
          <cell r="N311">
            <v>120.66036243174177</v>
          </cell>
          <cell r="O311">
            <v>118.09723227716835</v>
          </cell>
          <cell r="P311">
            <v>125.68041226868652</v>
          </cell>
        </row>
        <row r="312">
          <cell r="A312">
            <v>1311</v>
          </cell>
          <cell r="B312" t="str">
            <v>VISCHE</v>
          </cell>
          <cell r="C312">
            <v>11.163347530833876</v>
          </cell>
          <cell r="D312">
            <v>14.230201248095931</v>
          </cell>
          <cell r="E312">
            <v>29.997918493112572</v>
          </cell>
          <cell r="F312">
            <v>52.449314654446944</v>
          </cell>
          <cell r="G312">
            <v>62.799927824323284</v>
          </cell>
          <cell r="H312">
            <v>82.999221725410663</v>
          </cell>
          <cell r="I312">
            <v>105.31667249472795</v>
          </cell>
          <cell r="J312">
            <v>104.85313471398921</v>
          </cell>
          <cell r="K312">
            <v>124.10863306871293</v>
          </cell>
          <cell r="L312">
            <v>154.204097819167</v>
          </cell>
          <cell r="M312">
            <v>173.10903484955978</v>
          </cell>
          <cell r="N312">
            <v>169.85945885218177</v>
          </cell>
          <cell r="O312">
            <v>163.77330495040485</v>
          </cell>
          <cell r="P312">
            <v>175.36121432455104</v>
          </cell>
        </row>
        <row r="313">
          <cell r="A313">
            <v>1312</v>
          </cell>
          <cell r="B313" t="str">
            <v>VISTRORIO</v>
          </cell>
          <cell r="C313">
            <v>4.7989497687799831</v>
          </cell>
          <cell r="D313">
            <v>6.1173425624008582</v>
          </cell>
          <cell r="E313">
            <v>12.895639378670316</v>
          </cell>
          <cell r="F313">
            <v>21.143373645544546</v>
          </cell>
          <cell r="G313">
            <v>25.313676907160044</v>
          </cell>
          <cell r="H313">
            <v>34.219571218837004</v>
          </cell>
          <cell r="I313">
            <v>40.9753902156964</v>
          </cell>
          <cell r="J313">
            <v>41.076284109649833</v>
          </cell>
          <cell r="K313">
            <v>49.210719422290289</v>
          </cell>
          <cell r="L313">
            <v>60.002299955292713</v>
          </cell>
          <cell r="M313">
            <v>66.793227959515278</v>
          </cell>
          <cell r="N313">
            <v>68.53985716043033</v>
          </cell>
          <cell r="O313">
            <v>67.225917912034092</v>
          </cell>
          <cell r="P313">
            <v>70.471898830520374</v>
          </cell>
        </row>
        <row r="314">
          <cell r="A314">
            <v>1313</v>
          </cell>
          <cell r="B314" t="str">
            <v>VIU'</v>
          </cell>
          <cell r="C314">
            <v>11.001530268348265</v>
          </cell>
          <cell r="D314">
            <v>14.023928693718668</v>
          </cell>
          <cell r="E314">
            <v>29.5630864646897</v>
          </cell>
          <cell r="F314">
            <v>52.500786870197736</v>
          </cell>
          <cell r="G314">
            <v>61.614907970091714</v>
          </cell>
          <cell r="H314">
            <v>83.445689468704828</v>
          </cell>
          <cell r="I314">
            <v>103.76156314774526</v>
          </cell>
          <cell r="J314">
            <v>99.4710695476723</v>
          </cell>
          <cell r="K314">
            <v>123.32360341805682</v>
          </cell>
          <cell r="L314">
            <v>152.27925936528439</v>
          </cell>
          <cell r="M314">
            <v>174.6290304200914</v>
          </cell>
          <cell r="N314">
            <v>171.65614428844518</v>
          </cell>
          <cell r="O314">
            <v>166.85101023758432</v>
          </cell>
          <cell r="P314">
            <v>179.83314438619652</v>
          </cell>
        </row>
        <row r="315">
          <cell r="A315">
            <v>1314</v>
          </cell>
          <cell r="B315" t="str">
            <v>VOLPIANO</v>
          </cell>
          <cell r="C315">
            <v>114.0100921705307</v>
          </cell>
          <cell r="D315">
            <v>145.33154606353364</v>
          </cell>
          <cell r="E315">
            <v>306.36558101209278</v>
          </cell>
          <cell r="F315">
            <v>550.19895350403999</v>
          </cell>
          <cell r="G315">
            <v>687.85644028560478</v>
          </cell>
          <cell r="H315">
            <v>927.75240978291833</v>
          </cell>
          <cell r="I315">
            <v>1185.4209702363939</v>
          </cell>
          <cell r="J315">
            <v>1194.8274212100623</v>
          </cell>
          <cell r="K315">
            <v>1455.4260951888698</v>
          </cell>
          <cell r="L315">
            <v>1790.05686557376</v>
          </cell>
          <cell r="M315">
            <v>2043.8363710189735</v>
          </cell>
          <cell r="N315">
            <v>2043.1908989326751</v>
          </cell>
          <cell r="O315">
            <v>2030.8384344096376</v>
          </cell>
          <cell r="P315">
            <v>2130.3873915407503</v>
          </cell>
        </row>
        <row r="316">
          <cell r="A316">
            <v>1315</v>
          </cell>
          <cell r="B316" t="str">
            <v>VOLVERA</v>
          </cell>
          <cell r="C316">
            <v>62.694929869596628</v>
          </cell>
          <cell r="D316">
            <v>79.918811701903394</v>
          </cell>
          <cell r="E316">
            <v>168.47252949573658</v>
          </cell>
          <cell r="F316">
            <v>290.51999135441781</v>
          </cell>
          <cell r="G316">
            <v>345.85733749941147</v>
          </cell>
          <cell r="H316">
            <v>463.43868499044157</v>
          </cell>
          <cell r="I316">
            <v>594.53499352829419</v>
          </cell>
          <cell r="J316">
            <v>587.4848484808789</v>
          </cell>
          <cell r="K316">
            <v>724.8147786791377</v>
          </cell>
          <cell r="L316">
            <v>885.52007318587357</v>
          </cell>
          <cell r="M316">
            <v>1000.566770659693</v>
          </cell>
          <cell r="N316">
            <v>993.25056244955704</v>
          </cell>
          <cell r="O316">
            <v>989.32788503165523</v>
          </cell>
          <cell r="P316">
            <v>1044.2450262640532</v>
          </cell>
        </row>
      </sheetData>
      <sheetData sheetId="8">
        <row r="2">
          <cell r="A2">
            <v>1001</v>
          </cell>
          <cell r="B2" t="str">
            <v>AGLIE'</v>
          </cell>
          <cell r="I2">
            <v>236.55764406611408</v>
          </cell>
          <cell r="J2">
            <v>233.82404935294443</v>
          </cell>
          <cell r="K2">
            <v>470.66167929130143</v>
          </cell>
          <cell r="L2">
            <v>614.68305646971021</v>
          </cell>
          <cell r="M2">
            <v>681.49628123117645</v>
          </cell>
          <cell r="N2">
            <v>796.30186736600763</v>
          </cell>
          <cell r="O2">
            <v>861.30600701062349</v>
          </cell>
          <cell r="P2">
            <v>761.94838970213755</v>
          </cell>
        </row>
        <row r="3">
          <cell r="A3">
            <v>1002</v>
          </cell>
          <cell r="B3" t="str">
            <v>AIRASCA</v>
          </cell>
          <cell r="I3">
            <v>230.67686441706093</v>
          </cell>
          <cell r="J3">
            <v>224.7413226663007</v>
          </cell>
          <cell r="K3">
            <v>448.13116234566814</v>
          </cell>
          <cell r="L3">
            <v>588.61101226493804</v>
          </cell>
          <cell r="M3">
            <v>657.17726353278078</v>
          </cell>
          <cell r="N3">
            <v>756.57358705805541</v>
          </cell>
          <cell r="O3">
            <v>807.70819299233528</v>
          </cell>
          <cell r="P3">
            <v>700.07404800464849</v>
          </cell>
        </row>
        <row r="4">
          <cell r="A4">
            <v>1003</v>
          </cell>
          <cell r="B4" t="str">
            <v>ALA DI STURA</v>
          </cell>
          <cell r="I4">
            <v>17.123866822899863</v>
          </cell>
          <cell r="J4">
            <v>17.073383459200191</v>
          </cell>
          <cell r="K4">
            <v>35.058624018885403</v>
          </cell>
          <cell r="L4">
            <v>47.531402907211152</v>
          </cell>
          <cell r="M4">
            <v>51.434503517440284</v>
          </cell>
          <cell r="N4">
            <v>58.787077006174542</v>
          </cell>
          <cell r="O4">
            <v>61.961262121515915</v>
          </cell>
          <cell r="P4">
            <v>53.44208188510175</v>
          </cell>
        </row>
        <row r="5">
          <cell r="A5">
            <v>1004</v>
          </cell>
          <cell r="B5" t="str">
            <v>ALBIANO D'IVREA</v>
          </cell>
          <cell r="I5">
            <v>126.25621047530564</v>
          </cell>
          <cell r="J5">
            <v>123.19455494300847</v>
          </cell>
          <cell r="K5">
            <v>251.84511995450117</v>
          </cell>
          <cell r="L5">
            <v>336.11597832436831</v>
          </cell>
          <cell r="M5">
            <v>374.88916913399748</v>
          </cell>
          <cell r="N5">
            <v>438.03930078240319</v>
          </cell>
          <cell r="O5">
            <v>473.01279465369043</v>
          </cell>
          <cell r="P5">
            <v>419.54909191512803</v>
          </cell>
        </row>
        <row r="6">
          <cell r="A6">
            <v>1005</v>
          </cell>
          <cell r="B6" t="str">
            <v>ALICE SUPERIORE</v>
          </cell>
          <cell r="I6">
            <v>63.191884441043342</v>
          </cell>
          <cell r="J6">
            <v>64.394527438519702</v>
          </cell>
          <cell r="K6">
            <v>134.21765759065909</v>
          </cell>
          <cell r="L6">
            <v>173.1274325165148</v>
          </cell>
          <cell r="M6">
            <v>202.06031397486086</v>
          </cell>
          <cell r="N6">
            <v>235.50016167325958</v>
          </cell>
          <cell r="O6">
            <v>253.67653955190349</v>
          </cell>
          <cell r="P6">
            <v>228.52331784288586</v>
          </cell>
        </row>
        <row r="7">
          <cell r="A7">
            <v>1006</v>
          </cell>
          <cell r="B7" t="str">
            <v>ALMESE</v>
          </cell>
          <cell r="I7">
            <v>387.28130855639529</v>
          </cell>
          <cell r="J7">
            <v>385.76945033218931</v>
          </cell>
          <cell r="K7">
            <v>771.66089729380451</v>
          </cell>
          <cell r="L7">
            <v>1003.9556870906082</v>
          </cell>
          <cell r="M7">
            <v>1133.4245532326161</v>
          </cell>
          <cell r="N7">
            <v>1336.6618802226269</v>
          </cell>
          <cell r="O7">
            <v>1428.6870736533801</v>
          </cell>
          <cell r="P7">
            <v>1245.0744039163258</v>
          </cell>
        </row>
        <row r="8">
          <cell r="A8">
            <v>1007</v>
          </cell>
          <cell r="B8" t="str">
            <v>ALPETTE</v>
          </cell>
          <cell r="I8">
            <v>26.896595094410497</v>
          </cell>
          <cell r="J8">
            <v>24.866698217422506</v>
          </cell>
          <cell r="K8">
            <v>47.965154063938279</v>
          </cell>
          <cell r="L8">
            <v>63.487697822738859</v>
          </cell>
          <cell r="M8">
            <v>75.062147738633954</v>
          </cell>
          <cell r="N8">
            <v>83.43516145201076</v>
          </cell>
          <cell r="O8">
            <v>91.607779621574764</v>
          </cell>
          <cell r="P8">
            <v>88.079551154252044</v>
          </cell>
        </row>
        <row r="9">
          <cell r="A9">
            <v>1008</v>
          </cell>
          <cell r="B9" t="str">
            <v>ALPIGNANO</v>
          </cell>
          <cell r="I9">
            <v>887.91660191483982</v>
          </cell>
          <cell r="J9">
            <v>877.59145132557205</v>
          </cell>
          <cell r="K9">
            <v>1738.402517183986</v>
          </cell>
          <cell r="L9">
            <v>2241.4726684256198</v>
          </cell>
          <cell r="M9">
            <v>2482.2504764055238</v>
          </cell>
          <cell r="N9">
            <v>2838.6656802358793</v>
          </cell>
          <cell r="O9">
            <v>2982.8164547920001</v>
          </cell>
          <cell r="P9">
            <v>2584.3931633710918</v>
          </cell>
        </row>
        <row r="10">
          <cell r="A10">
            <v>1009</v>
          </cell>
          <cell r="B10" t="str">
            <v>ANDEZENO</v>
          </cell>
          <cell r="I10">
            <v>160.75483732038364</v>
          </cell>
          <cell r="J10">
            <v>158.44150497134396</v>
          </cell>
          <cell r="K10">
            <v>318.95397612459703</v>
          </cell>
          <cell r="L10">
            <v>408.03453688670731</v>
          </cell>
          <cell r="M10">
            <v>455.96394854708257</v>
          </cell>
          <cell r="N10">
            <v>544.6112614251449</v>
          </cell>
          <cell r="O10">
            <v>577.48485840598994</v>
          </cell>
          <cell r="P10">
            <v>502.24363274466913</v>
          </cell>
        </row>
        <row r="11">
          <cell r="A11">
            <v>1010</v>
          </cell>
          <cell r="B11" t="str">
            <v>ANDRATE</v>
          </cell>
          <cell r="I11">
            <v>51.782703346212664</v>
          </cell>
          <cell r="J11">
            <v>51.900058415553389</v>
          </cell>
          <cell r="K11">
            <v>105.56572402934148</v>
          </cell>
          <cell r="L11">
            <v>137.29304960127664</v>
          </cell>
          <cell r="M11">
            <v>156.39512053800806</v>
          </cell>
          <cell r="N11">
            <v>185.74690645478879</v>
          </cell>
          <cell r="O11">
            <v>194.07360904865209</v>
          </cell>
          <cell r="P11">
            <v>170.72574968276228</v>
          </cell>
        </row>
        <row r="12">
          <cell r="A12">
            <v>1011</v>
          </cell>
          <cell r="B12" t="str">
            <v>ANGROGNA</v>
          </cell>
          <cell r="I12">
            <v>65.142330390504938</v>
          </cell>
          <cell r="J12">
            <v>65.622229555113222</v>
          </cell>
          <cell r="K12">
            <v>139.25179020920433</v>
          </cell>
          <cell r="L12">
            <v>177.1841194189596</v>
          </cell>
          <cell r="M12">
            <v>202.60448569327838</v>
          </cell>
          <cell r="N12">
            <v>228.14691661806495</v>
          </cell>
          <cell r="O12">
            <v>239.32489367075027</v>
          </cell>
          <cell r="P12">
            <v>205.12830273767977</v>
          </cell>
        </row>
        <row r="13">
          <cell r="A13">
            <v>1012</v>
          </cell>
          <cell r="B13" t="str">
            <v>ARIGNANO</v>
          </cell>
          <cell r="I13">
            <v>83.589445312168806</v>
          </cell>
          <cell r="J13">
            <v>85.442060573217717</v>
          </cell>
          <cell r="K13">
            <v>180.29957566542538</v>
          </cell>
          <cell r="L13">
            <v>231.61644222545632</v>
          </cell>
          <cell r="M13">
            <v>267.42208600826757</v>
          </cell>
          <cell r="N13">
            <v>309.64224622948484</v>
          </cell>
          <cell r="O13">
            <v>331.57042440380798</v>
          </cell>
          <cell r="P13">
            <v>293.01332581233254</v>
          </cell>
        </row>
        <row r="14">
          <cell r="A14">
            <v>1013</v>
          </cell>
          <cell r="B14" t="str">
            <v>AVIGLIANA</v>
          </cell>
          <cell r="I14">
            <v>931.03258857788057</v>
          </cell>
          <cell r="J14">
            <v>945.97591695585641</v>
          </cell>
          <cell r="K14">
            <v>1914.5818807582459</v>
          </cell>
          <cell r="L14">
            <v>2485.8914046252535</v>
          </cell>
          <cell r="M14">
            <v>2753.4804202192408</v>
          </cell>
          <cell r="N14">
            <v>3177.9237911201562</v>
          </cell>
          <cell r="O14">
            <v>3391.9444002626747</v>
          </cell>
          <cell r="P14">
            <v>2950.5662001762248</v>
          </cell>
        </row>
        <row r="15">
          <cell r="A15">
            <v>1014</v>
          </cell>
          <cell r="B15" t="str">
            <v>AZEGLIO</v>
          </cell>
          <cell r="I15">
            <v>123.75459933309047</v>
          </cell>
          <cell r="J15">
            <v>123.62095558908706</v>
          </cell>
          <cell r="K15">
            <v>248.15960969778442</v>
          </cell>
          <cell r="L15">
            <v>324.88911299607514</v>
          </cell>
          <cell r="M15">
            <v>362.94216867777942</v>
          </cell>
          <cell r="N15">
            <v>426.6854603098227</v>
          </cell>
          <cell r="O15">
            <v>450.12897436884879</v>
          </cell>
          <cell r="P15">
            <v>397.35087883265214</v>
          </cell>
        </row>
        <row r="16">
          <cell r="A16">
            <v>1015</v>
          </cell>
          <cell r="B16" t="str">
            <v>BAIRO</v>
          </cell>
          <cell r="I16">
            <v>87.215885714915245</v>
          </cell>
          <cell r="J16">
            <v>87.429362632070152</v>
          </cell>
          <cell r="K16">
            <v>185.73483044491149</v>
          </cell>
          <cell r="L16">
            <v>234.77469652206872</v>
          </cell>
          <cell r="M16">
            <v>263.52872851942095</v>
          </cell>
          <cell r="N16">
            <v>309.94961490855235</v>
          </cell>
          <cell r="O16">
            <v>321.32281639338561</v>
          </cell>
          <cell r="P16">
            <v>275.95248601474316</v>
          </cell>
        </row>
        <row r="17">
          <cell r="A17">
            <v>1016</v>
          </cell>
          <cell r="B17" t="str">
            <v>BALANGERO</v>
          </cell>
          <cell r="I17">
            <v>212.08464468683277</v>
          </cell>
          <cell r="J17">
            <v>205.02944027231635</v>
          </cell>
          <cell r="K17">
            <v>407.01293357674894</v>
          </cell>
          <cell r="L17">
            <v>531.23752585023976</v>
          </cell>
          <cell r="M17">
            <v>601.5369925940131</v>
          </cell>
          <cell r="N17">
            <v>701.60720573919843</v>
          </cell>
          <cell r="O17">
            <v>751.26603520665731</v>
          </cell>
          <cell r="P17">
            <v>656.99119830777931</v>
          </cell>
        </row>
        <row r="18">
          <cell r="A18">
            <v>1017</v>
          </cell>
          <cell r="B18" t="str">
            <v>BALDISSERO CANAVESE</v>
          </cell>
          <cell r="I18">
            <v>72.000394144027467</v>
          </cell>
          <cell r="J18">
            <v>71.996538046595816</v>
          </cell>
          <cell r="K18">
            <v>137.37930365011013</v>
          </cell>
          <cell r="L18">
            <v>182.2630941965642</v>
          </cell>
          <cell r="M18">
            <v>206.54641193981129</v>
          </cell>
          <cell r="N18">
            <v>234.63828429967865</v>
          </cell>
          <cell r="O18">
            <v>244.65337111233575</v>
          </cell>
          <cell r="P18">
            <v>207.50054566055496</v>
          </cell>
        </row>
        <row r="19">
          <cell r="A19">
            <v>1018</v>
          </cell>
          <cell r="B19" t="str">
            <v>BALDISSERO TORINESE</v>
          </cell>
          <cell r="I19">
            <v>245.49479806470299</v>
          </cell>
          <cell r="J19">
            <v>244.25687381768108</v>
          </cell>
          <cell r="K19">
            <v>486.24300902048111</v>
          </cell>
          <cell r="L19">
            <v>633.64355859630712</v>
          </cell>
          <cell r="M19">
            <v>707.7146082071971</v>
          </cell>
          <cell r="N19">
            <v>826.10289087300714</v>
          </cell>
          <cell r="O19">
            <v>887.97696661280111</v>
          </cell>
          <cell r="P19">
            <v>783.08090374320079</v>
          </cell>
        </row>
        <row r="20">
          <cell r="A20">
            <v>1019</v>
          </cell>
          <cell r="B20" t="str">
            <v>BALME</v>
          </cell>
          <cell r="I20">
            <v>2.6124247122695987</v>
          </cell>
          <cell r="J20">
            <v>2.7629418244389288</v>
          </cell>
          <cell r="K20">
            <v>5.518765821579966</v>
          </cell>
          <cell r="L20">
            <v>6.3944249577113323</v>
          </cell>
          <cell r="M20">
            <v>7.3805889573324164</v>
          </cell>
          <cell r="N20">
            <v>8.8886707931656144</v>
          </cell>
          <cell r="O20">
            <v>10.283621307283271</v>
          </cell>
          <cell r="P20">
            <v>9.4589854903073203</v>
          </cell>
        </row>
        <row r="21">
          <cell r="A21">
            <v>1020</v>
          </cell>
          <cell r="B21" t="str">
            <v>BANCHETTE</v>
          </cell>
          <cell r="I21">
            <v>227.61106639570528</v>
          </cell>
          <cell r="J21">
            <v>220.20475996698613</v>
          </cell>
          <cell r="K21">
            <v>428.52889702036066</v>
          </cell>
          <cell r="L21">
            <v>549.93794899658724</v>
          </cell>
          <cell r="M21">
            <v>610.37115928345304</v>
          </cell>
          <cell r="N21">
            <v>703.10852360623255</v>
          </cell>
          <cell r="O21">
            <v>746.82924372055083</v>
          </cell>
          <cell r="P21">
            <v>659.75122291256912</v>
          </cell>
        </row>
        <row r="22">
          <cell r="A22">
            <v>1021</v>
          </cell>
          <cell r="B22" t="str">
            <v>BARBANIA</v>
          </cell>
          <cell r="I22">
            <v>122.12894422014801</v>
          </cell>
          <cell r="J22">
            <v>118.53661275013336</v>
          </cell>
          <cell r="K22">
            <v>242.17576998618307</v>
          </cell>
          <cell r="L22">
            <v>321.00869547961224</v>
          </cell>
          <cell r="M22">
            <v>365.18413744227735</v>
          </cell>
          <cell r="N22">
            <v>427.45235188360726</v>
          </cell>
          <cell r="O22">
            <v>448.26459397914846</v>
          </cell>
          <cell r="P22">
            <v>397.11050697300533</v>
          </cell>
        </row>
        <row r="23">
          <cell r="A23">
            <v>1022</v>
          </cell>
          <cell r="B23" t="str">
            <v>BARDONECCHIA</v>
          </cell>
          <cell r="I23">
            <v>295.32392637196079</v>
          </cell>
          <cell r="J23">
            <v>291.02725391815403</v>
          </cell>
          <cell r="K23">
            <v>585.11842214460728</v>
          </cell>
          <cell r="L23">
            <v>749.04005385587789</v>
          </cell>
          <cell r="M23">
            <v>841.0754811648867</v>
          </cell>
          <cell r="N23">
            <v>982.88825492935518</v>
          </cell>
          <cell r="O23">
            <v>1037.8796099035133</v>
          </cell>
          <cell r="P23">
            <v>904.64539541503746</v>
          </cell>
        </row>
        <row r="24">
          <cell r="A24">
            <v>1023</v>
          </cell>
          <cell r="B24" t="str">
            <v>BARONE CANAVESE</v>
          </cell>
          <cell r="I24">
            <v>49.613733894024485</v>
          </cell>
          <cell r="J24">
            <v>48.99921988442685</v>
          </cell>
          <cell r="K24">
            <v>96.803208528822253</v>
          </cell>
          <cell r="L24">
            <v>127.51185787202638</v>
          </cell>
          <cell r="M24">
            <v>138.16446054439595</v>
          </cell>
          <cell r="N24">
            <v>159.96111287665249</v>
          </cell>
          <cell r="O24">
            <v>168.81747378244819</v>
          </cell>
          <cell r="P24">
            <v>146.92271360196591</v>
          </cell>
        </row>
        <row r="25">
          <cell r="A25">
            <v>1024</v>
          </cell>
          <cell r="B25" t="str">
            <v>BEINASCO</v>
          </cell>
          <cell r="I25">
            <v>1273.4526279378604</v>
          </cell>
          <cell r="J25">
            <v>1233.63235974842</v>
          </cell>
          <cell r="K25">
            <v>2413.2575082352109</v>
          </cell>
          <cell r="L25">
            <v>3093.0623903709807</v>
          </cell>
          <cell r="M25">
            <v>3394.4119183643616</v>
          </cell>
          <cell r="N25">
            <v>3899.9198340463649</v>
          </cell>
          <cell r="O25">
            <v>4074.079930825962</v>
          </cell>
          <cell r="P25">
            <v>3526.3657812839147</v>
          </cell>
        </row>
        <row r="26">
          <cell r="A26">
            <v>1025</v>
          </cell>
          <cell r="B26" t="str">
            <v>BIBIANA</v>
          </cell>
          <cell r="I26">
            <v>310.28327661082665</v>
          </cell>
          <cell r="J26">
            <v>311.24338740902886</v>
          </cell>
          <cell r="K26">
            <v>639.76256818235277</v>
          </cell>
          <cell r="L26">
            <v>822.96026512545654</v>
          </cell>
          <cell r="M26">
            <v>945.70176369163335</v>
          </cell>
          <cell r="N26">
            <v>1099.7802076381984</v>
          </cell>
          <cell r="O26">
            <v>1145.4606299223331</v>
          </cell>
          <cell r="P26">
            <v>1017.3618991537794</v>
          </cell>
        </row>
        <row r="27">
          <cell r="A27">
            <v>1026</v>
          </cell>
          <cell r="B27" t="str">
            <v>BOBBIO PELLICE</v>
          </cell>
          <cell r="I27">
            <v>15.85164060128438</v>
          </cell>
          <cell r="J27">
            <v>15.085570464704183</v>
          </cell>
          <cell r="K27">
            <v>30.252037547770186</v>
          </cell>
          <cell r="L27">
            <v>39.380575674215912</v>
          </cell>
          <cell r="M27">
            <v>44.318897153809623</v>
          </cell>
          <cell r="N27">
            <v>50.571741179024329</v>
          </cell>
          <cell r="O27">
            <v>52.962442607622421</v>
          </cell>
          <cell r="P27">
            <v>45.382624132431857</v>
          </cell>
        </row>
        <row r="28">
          <cell r="A28">
            <v>1027</v>
          </cell>
          <cell r="B28" t="str">
            <v>BOLLENGO</v>
          </cell>
          <cell r="I28">
            <v>213.31307830070648</v>
          </cell>
          <cell r="J28">
            <v>208.24526128486153</v>
          </cell>
          <cell r="K28">
            <v>451.0325186199953</v>
          </cell>
          <cell r="L28">
            <v>595.39417884049624</v>
          </cell>
          <cell r="M28">
            <v>674.52675037982476</v>
          </cell>
          <cell r="N28">
            <v>791.44543633600381</v>
          </cell>
          <cell r="O28">
            <v>860.64859117950402</v>
          </cell>
          <cell r="P28">
            <v>735.96310408766692</v>
          </cell>
        </row>
        <row r="29">
          <cell r="A29">
            <v>1028</v>
          </cell>
          <cell r="B29" t="str">
            <v>BORGARO TORINESE</v>
          </cell>
          <cell r="I29">
            <v>961.13570552163844</v>
          </cell>
          <cell r="J29">
            <v>967.26930306335737</v>
          </cell>
          <cell r="K29">
            <v>1866.2657209174376</v>
          </cell>
          <cell r="L29">
            <v>2316.442835913504</v>
          </cell>
          <cell r="M29">
            <v>2475.6792412442192</v>
          </cell>
          <cell r="N29">
            <v>2832.9559623324076</v>
          </cell>
          <cell r="O29">
            <v>2857.3820497719844</v>
          </cell>
          <cell r="P29">
            <v>2663.680830376637</v>
          </cell>
        </row>
        <row r="30">
          <cell r="A30">
            <v>1029</v>
          </cell>
          <cell r="B30" t="str">
            <v>BORGIALLO</v>
          </cell>
          <cell r="I30">
            <v>48.681236783463419</v>
          </cell>
          <cell r="J30">
            <v>46.98882307395759</v>
          </cell>
          <cell r="K30">
            <v>99.723648879879491</v>
          </cell>
          <cell r="L30">
            <v>136.53435060478773</v>
          </cell>
          <cell r="M30">
            <v>152.48796461847891</v>
          </cell>
          <cell r="N30">
            <v>181.47345383946603</v>
          </cell>
          <cell r="O30">
            <v>191.75835382355871</v>
          </cell>
          <cell r="P30">
            <v>165.27043140742845</v>
          </cell>
        </row>
        <row r="31">
          <cell r="A31">
            <v>1030</v>
          </cell>
          <cell r="B31" t="str">
            <v>BORGOFRANCO D'IVREA</v>
          </cell>
          <cell r="I31">
            <v>332.29305457696677</v>
          </cell>
          <cell r="J31">
            <v>327.51548105458193</v>
          </cell>
          <cell r="K31">
            <v>666.1008884803465</v>
          </cell>
          <cell r="L31">
            <v>875.1116364059003</v>
          </cell>
          <cell r="M31">
            <v>979.02857348085649</v>
          </cell>
          <cell r="N31">
            <v>1137.0551740117244</v>
          </cell>
          <cell r="O31">
            <v>1202.3650053580955</v>
          </cell>
          <cell r="P31">
            <v>1027.355844736398</v>
          </cell>
        </row>
        <row r="32">
          <cell r="A32">
            <v>1031</v>
          </cell>
          <cell r="B32" t="str">
            <v>BORGOMASINO</v>
          </cell>
          <cell r="I32">
            <v>55.899591752937305</v>
          </cell>
          <cell r="J32">
            <v>55.910616319917224</v>
          </cell>
          <cell r="K32">
            <v>114.66765586506608</v>
          </cell>
          <cell r="L32">
            <v>155.79638527888554</v>
          </cell>
          <cell r="M32">
            <v>176.50400605536197</v>
          </cell>
          <cell r="N32">
            <v>199.91811639815228</v>
          </cell>
          <cell r="O32">
            <v>209.65315646313317</v>
          </cell>
          <cell r="P32">
            <v>176.068384184764</v>
          </cell>
        </row>
        <row r="33">
          <cell r="A33">
            <v>1032</v>
          </cell>
          <cell r="B33" t="str">
            <v>BORGONE SUSA</v>
          </cell>
          <cell r="I33">
            <v>261.60652715533752</v>
          </cell>
          <cell r="J33">
            <v>261.43617150164624</v>
          </cell>
          <cell r="K33">
            <v>511.3612264375314</v>
          </cell>
          <cell r="L33">
            <v>660.77142366486692</v>
          </cell>
          <cell r="M33">
            <v>749.7064598017464</v>
          </cell>
          <cell r="N33">
            <v>857.64576003242053</v>
          </cell>
          <cell r="O33">
            <v>913.09435301602264</v>
          </cell>
          <cell r="P33">
            <v>810.87372045126926</v>
          </cell>
        </row>
        <row r="34">
          <cell r="A34">
            <v>1033</v>
          </cell>
          <cell r="B34" t="str">
            <v>BOSCONERO</v>
          </cell>
          <cell r="I34">
            <v>227.23077438634886</v>
          </cell>
          <cell r="J34">
            <v>221.13656384453199</v>
          </cell>
          <cell r="K34">
            <v>446.00617882285866</v>
          </cell>
          <cell r="L34">
            <v>581.7013323324594</v>
          </cell>
          <cell r="M34">
            <v>653.68475414038426</v>
          </cell>
          <cell r="N34">
            <v>765.53533562012137</v>
          </cell>
          <cell r="O34">
            <v>806.35633848961993</v>
          </cell>
          <cell r="P34">
            <v>706.21444969132426</v>
          </cell>
        </row>
        <row r="35">
          <cell r="A35">
            <v>1034</v>
          </cell>
          <cell r="B35" t="str">
            <v>BRANDIZZO</v>
          </cell>
          <cell r="I35">
            <v>589.10119735740989</v>
          </cell>
          <cell r="J35">
            <v>588.17203836745477</v>
          </cell>
          <cell r="K35">
            <v>1187.8410636986243</v>
          </cell>
          <cell r="L35">
            <v>1563.3345505060456</v>
          </cell>
          <cell r="M35">
            <v>1745.2715215852968</v>
          </cell>
          <cell r="N35">
            <v>2062.6120564644998</v>
          </cell>
          <cell r="O35">
            <v>2199.5273672116241</v>
          </cell>
          <cell r="P35">
            <v>1921.0736356639122</v>
          </cell>
        </row>
        <row r="36">
          <cell r="A36">
            <v>1035</v>
          </cell>
          <cell r="B36" t="str">
            <v>BRICHERASIO</v>
          </cell>
          <cell r="I36">
            <v>425.03186295863452</v>
          </cell>
          <cell r="J36">
            <v>416.52007790255885</v>
          </cell>
          <cell r="K36">
            <v>839.20185457736636</v>
          </cell>
          <cell r="L36">
            <v>1114.8130247830175</v>
          </cell>
          <cell r="M36">
            <v>1260.2704647266189</v>
          </cell>
          <cell r="N36">
            <v>1466.3874901606725</v>
          </cell>
          <cell r="O36">
            <v>1555.0204579243721</v>
          </cell>
          <cell r="P36">
            <v>1365.2151121890547</v>
          </cell>
        </row>
        <row r="37">
          <cell r="A37">
            <v>1036</v>
          </cell>
          <cell r="B37" t="str">
            <v>BROSSO</v>
          </cell>
          <cell r="I37">
            <v>31.133219587765197</v>
          </cell>
          <cell r="J37">
            <v>31.766976034164045</v>
          </cell>
          <cell r="K37">
            <v>64.718607012473683</v>
          </cell>
          <cell r="L37">
            <v>84.917011786487009</v>
          </cell>
          <cell r="M37">
            <v>96.452402252725861</v>
          </cell>
          <cell r="N37">
            <v>111.4518029917087</v>
          </cell>
          <cell r="O37">
            <v>115.66853572272345</v>
          </cell>
          <cell r="P37">
            <v>101.89626277730117</v>
          </cell>
        </row>
        <row r="38">
          <cell r="A38">
            <v>1037</v>
          </cell>
          <cell r="B38" t="str">
            <v>BROZOLO</v>
          </cell>
          <cell r="I38">
            <v>38.289692772187486</v>
          </cell>
          <cell r="J38">
            <v>38.270096771716915</v>
          </cell>
          <cell r="K38">
            <v>78.379896600465514</v>
          </cell>
          <cell r="L38">
            <v>99.04326973819272</v>
          </cell>
          <cell r="M38">
            <v>108.52280361989187</v>
          </cell>
          <cell r="N38">
            <v>129.77596047052958</v>
          </cell>
          <cell r="O38">
            <v>135.67754419700788</v>
          </cell>
          <cell r="P38">
            <v>119.83354603356076</v>
          </cell>
        </row>
        <row r="39">
          <cell r="A39">
            <v>1038</v>
          </cell>
          <cell r="B39" t="str">
            <v>BRUINO</v>
          </cell>
          <cell r="I39">
            <v>597.29387509516698</v>
          </cell>
          <cell r="J39">
            <v>596.65688646132321</v>
          </cell>
          <cell r="K39">
            <v>1192.3136721111428</v>
          </cell>
          <cell r="L39">
            <v>1536.5184906515183</v>
          </cell>
          <cell r="M39">
            <v>1719.0992686380198</v>
          </cell>
          <cell r="N39">
            <v>1957.1430659190182</v>
          </cell>
          <cell r="O39">
            <v>2078.4511318643554</v>
          </cell>
          <cell r="P39">
            <v>1777.6809889430674</v>
          </cell>
        </row>
        <row r="40">
          <cell r="A40">
            <v>1039</v>
          </cell>
          <cell r="B40" t="str">
            <v>BRUSASCO</v>
          </cell>
          <cell r="I40">
            <v>96.120496481140094</v>
          </cell>
          <cell r="J40">
            <v>93.865359117581917</v>
          </cell>
          <cell r="K40">
            <v>186.90155247374452</v>
          </cell>
          <cell r="L40">
            <v>243.60793983131913</v>
          </cell>
          <cell r="M40">
            <v>269.06605109723927</v>
          </cell>
          <cell r="N40">
            <v>318.22135042944006</v>
          </cell>
          <cell r="O40">
            <v>337.42682689332952</v>
          </cell>
          <cell r="P40">
            <v>291.92561259087188</v>
          </cell>
        </row>
        <row r="41">
          <cell r="A41">
            <v>1040</v>
          </cell>
          <cell r="B41" t="str">
            <v>BRUZOLO</v>
          </cell>
          <cell r="I41">
            <v>107.89799171960819</v>
          </cell>
          <cell r="J41">
            <v>105.94454919544921</v>
          </cell>
          <cell r="K41">
            <v>224.14675685282469</v>
          </cell>
          <cell r="L41">
            <v>287.73147401245126</v>
          </cell>
          <cell r="M41">
            <v>319.32696810006922</v>
          </cell>
          <cell r="N41">
            <v>367.02284365861647</v>
          </cell>
          <cell r="O41">
            <v>387.07125729057145</v>
          </cell>
          <cell r="P41">
            <v>342.4046160317119</v>
          </cell>
        </row>
        <row r="42">
          <cell r="A42">
            <v>1041</v>
          </cell>
          <cell r="B42" t="str">
            <v>BURIASCO</v>
          </cell>
          <cell r="I42">
            <v>105.5809900164281</v>
          </cell>
          <cell r="J42">
            <v>104.6984845443958</v>
          </cell>
          <cell r="K42">
            <v>213.71767464182983</v>
          </cell>
          <cell r="L42">
            <v>277.15614526844274</v>
          </cell>
          <cell r="M42">
            <v>311.96501022289448</v>
          </cell>
          <cell r="N42">
            <v>359.17829266777289</v>
          </cell>
          <cell r="O42">
            <v>388.01590884549984</v>
          </cell>
          <cell r="P42">
            <v>341.47693239607253</v>
          </cell>
        </row>
        <row r="43">
          <cell r="A43">
            <v>1042</v>
          </cell>
          <cell r="B43" t="str">
            <v>BUROLO</v>
          </cell>
          <cell r="I43">
            <v>251.05143275211245</v>
          </cell>
          <cell r="J43">
            <v>245.23958457571914</v>
          </cell>
          <cell r="K43">
            <v>451.01867130006696</v>
          </cell>
          <cell r="L43">
            <v>599.95871690642934</v>
          </cell>
          <cell r="M43">
            <v>664.83241746614351</v>
          </cell>
          <cell r="N43">
            <v>741.97746922222768</v>
          </cell>
          <cell r="O43">
            <v>791.20854415235499</v>
          </cell>
          <cell r="P43">
            <v>695.74609810934408</v>
          </cell>
        </row>
        <row r="44">
          <cell r="A44">
            <v>1043</v>
          </cell>
          <cell r="B44" t="str">
            <v>BUSANO</v>
          </cell>
          <cell r="I44">
            <v>166.70878889668097</v>
          </cell>
          <cell r="J44">
            <v>165.45717621808654</v>
          </cell>
          <cell r="K44">
            <v>333.33596354268582</v>
          </cell>
          <cell r="L44">
            <v>446.58870370465945</v>
          </cell>
          <cell r="M44">
            <v>488.35186975067461</v>
          </cell>
          <cell r="N44">
            <v>568.08176330612082</v>
          </cell>
          <cell r="O44">
            <v>603.02956083523941</v>
          </cell>
          <cell r="P44">
            <v>520.4914785975875</v>
          </cell>
        </row>
        <row r="45">
          <cell r="A45">
            <v>1044</v>
          </cell>
          <cell r="B45" t="str">
            <v>BUSSOLENO</v>
          </cell>
          <cell r="I45">
            <v>344.33382758841543</v>
          </cell>
          <cell r="J45">
            <v>345.13682156722928</v>
          </cell>
          <cell r="K45">
            <v>705.88283722126369</v>
          </cell>
          <cell r="L45">
            <v>905.78575903729381</v>
          </cell>
          <cell r="M45">
            <v>1018.204486991165</v>
          </cell>
          <cell r="N45">
            <v>1186.8752130170128</v>
          </cell>
          <cell r="O45">
            <v>1254.6207989930624</v>
          </cell>
          <cell r="P45">
            <v>1085.1462106737063</v>
          </cell>
        </row>
        <row r="46">
          <cell r="A46">
            <v>1045</v>
          </cell>
          <cell r="B46" t="str">
            <v>BUTTIGLIERA ALTA</v>
          </cell>
          <cell r="I46">
            <v>538.03458159208969</v>
          </cell>
          <cell r="J46">
            <v>521.64877784109922</v>
          </cell>
          <cell r="K46">
            <v>1012.4278605540239</v>
          </cell>
          <cell r="L46">
            <v>1303.9702593849474</v>
          </cell>
          <cell r="M46">
            <v>1451.335987954403</v>
          </cell>
          <cell r="N46">
            <v>1654.741684276705</v>
          </cell>
          <cell r="O46">
            <v>1737.9825425431613</v>
          </cell>
          <cell r="P46">
            <v>1522.2791780882885</v>
          </cell>
        </row>
        <row r="47">
          <cell r="A47">
            <v>1046</v>
          </cell>
          <cell r="B47" t="str">
            <v>CAFASSE</v>
          </cell>
          <cell r="I47">
            <v>298.22132521467989</v>
          </cell>
          <cell r="J47">
            <v>296.75211845867597</v>
          </cell>
          <cell r="K47">
            <v>591.56722273801881</v>
          </cell>
          <cell r="L47">
            <v>742.01157325555698</v>
          </cell>
          <cell r="M47">
            <v>835.88129836198061</v>
          </cell>
          <cell r="N47">
            <v>971.73457483116874</v>
          </cell>
          <cell r="O47">
            <v>1037.4743090843176</v>
          </cell>
          <cell r="P47">
            <v>886.84511599686903</v>
          </cell>
        </row>
        <row r="48">
          <cell r="A48">
            <v>1047</v>
          </cell>
          <cell r="B48" t="str">
            <v>CALUSO</v>
          </cell>
          <cell r="I48">
            <v>532.07212869307318</v>
          </cell>
          <cell r="J48">
            <v>519.60925523943331</v>
          </cell>
          <cell r="K48">
            <v>1038.334296878885</v>
          </cell>
          <cell r="L48">
            <v>1349.4560210218585</v>
          </cell>
          <cell r="M48">
            <v>1527.9560432964497</v>
          </cell>
          <cell r="N48">
            <v>1783.6364366741118</v>
          </cell>
          <cell r="O48">
            <v>1914.7144517175739</v>
          </cell>
          <cell r="P48">
            <v>1659.8310985946075</v>
          </cell>
        </row>
        <row r="49">
          <cell r="A49">
            <v>1048</v>
          </cell>
          <cell r="B49" t="str">
            <v>CAMBIANO</v>
          </cell>
          <cell r="I49">
            <v>546.2382483215805</v>
          </cell>
          <cell r="J49">
            <v>554.36373151159364</v>
          </cell>
          <cell r="K49">
            <v>1097.2915075883789</v>
          </cell>
          <cell r="L49">
            <v>1419.0244549144802</v>
          </cell>
          <cell r="M49">
            <v>1586.7847037748456</v>
          </cell>
          <cell r="N49">
            <v>1826.103860779675</v>
          </cell>
          <cell r="O49">
            <v>1887.8467242081201</v>
          </cell>
          <cell r="P49">
            <v>1584.9241213333414</v>
          </cell>
        </row>
        <row r="50">
          <cell r="A50">
            <v>1049</v>
          </cell>
          <cell r="B50" t="str">
            <v>CAMPIGLIONE FENILE</v>
          </cell>
          <cell r="I50">
            <v>147.91812258438648</v>
          </cell>
          <cell r="J50">
            <v>148.11856267840514</v>
          </cell>
          <cell r="K50">
            <v>293.40760860423637</v>
          </cell>
          <cell r="L50">
            <v>374.48755244783285</v>
          </cell>
          <cell r="M50">
            <v>412.92008339965548</v>
          </cell>
          <cell r="N50">
            <v>478.41570281385395</v>
          </cell>
          <cell r="O50">
            <v>505.35997791770188</v>
          </cell>
          <cell r="P50">
            <v>445.90729750895326</v>
          </cell>
        </row>
        <row r="51">
          <cell r="A51">
            <v>1050</v>
          </cell>
          <cell r="B51" t="str">
            <v>CANDIA CANAVESE</v>
          </cell>
          <cell r="I51">
            <v>111.44338947665437</v>
          </cell>
          <cell r="J51">
            <v>110.16935928150905</v>
          </cell>
          <cell r="K51">
            <v>219.95099023777664</v>
          </cell>
          <cell r="L51">
            <v>288.43595984610471</v>
          </cell>
          <cell r="M51">
            <v>328.23690153184361</v>
          </cell>
          <cell r="N51">
            <v>382.2424886751607</v>
          </cell>
          <cell r="O51">
            <v>409.41707111837866</v>
          </cell>
          <cell r="P51">
            <v>347.24459628323166</v>
          </cell>
        </row>
        <row r="52">
          <cell r="A52">
            <v>1051</v>
          </cell>
          <cell r="B52" t="str">
            <v>CANDIOLO</v>
          </cell>
          <cell r="I52">
            <v>364.53198240613915</v>
          </cell>
          <cell r="J52">
            <v>364.64899964745433</v>
          </cell>
          <cell r="K52">
            <v>735.10075023307741</v>
          </cell>
          <cell r="L52">
            <v>945.25502545753375</v>
          </cell>
          <cell r="M52">
            <v>1055.4475890683582</v>
          </cell>
          <cell r="N52">
            <v>1219.8302439735301</v>
          </cell>
          <cell r="O52">
            <v>1274.0511918753584</v>
          </cell>
          <cell r="P52">
            <v>1118.774409830984</v>
          </cell>
        </row>
        <row r="53">
          <cell r="A53">
            <v>1052</v>
          </cell>
          <cell r="B53" t="str">
            <v>CANISCHIO</v>
          </cell>
          <cell r="I53">
            <v>25.543761960039848</v>
          </cell>
          <cell r="J53">
            <v>25.181745834368975</v>
          </cell>
          <cell r="K53">
            <v>56.156799141565969</v>
          </cell>
          <cell r="L53">
            <v>71.321190944260138</v>
          </cell>
          <cell r="M53">
            <v>80.20021911288076</v>
          </cell>
          <cell r="N53">
            <v>93.838111684832072</v>
          </cell>
          <cell r="O53">
            <v>99.701073918555409</v>
          </cell>
          <cell r="P53">
            <v>85.789662442502831</v>
          </cell>
        </row>
        <row r="54">
          <cell r="A54">
            <v>1053</v>
          </cell>
          <cell r="B54" t="str">
            <v>CANTALUPA</v>
          </cell>
          <cell r="I54">
            <v>240.74177258993106</v>
          </cell>
          <cell r="J54">
            <v>240.4780174764104</v>
          </cell>
          <cell r="K54">
            <v>482.59814275941841</v>
          </cell>
          <cell r="L54">
            <v>639.34912791599027</v>
          </cell>
          <cell r="M54">
            <v>704.69189538462786</v>
          </cell>
          <cell r="N54">
            <v>831.62838422108177</v>
          </cell>
          <cell r="O54">
            <v>879.82251928383971</v>
          </cell>
          <cell r="P54">
            <v>768.26708985728521</v>
          </cell>
        </row>
        <row r="55">
          <cell r="A55">
            <v>1054</v>
          </cell>
          <cell r="B55" t="str">
            <v>CANTOIRA</v>
          </cell>
          <cell r="I55">
            <v>50.453195821106945</v>
          </cell>
          <cell r="J55">
            <v>49.139061146421135</v>
          </cell>
          <cell r="K55">
            <v>101.2840847436043</v>
          </cell>
          <cell r="L55">
            <v>130.71627093584632</v>
          </cell>
          <cell r="M55">
            <v>146.47383141592772</v>
          </cell>
          <cell r="N55">
            <v>172.06247275366772</v>
          </cell>
          <cell r="O55">
            <v>178.57194616716578</v>
          </cell>
          <cell r="P55">
            <v>155.05639020896882</v>
          </cell>
        </row>
        <row r="56">
          <cell r="A56">
            <v>1055</v>
          </cell>
          <cell r="B56" t="str">
            <v>CAPRIE</v>
          </cell>
          <cell r="I56">
            <v>147.51182825186527</v>
          </cell>
          <cell r="J56">
            <v>146.45130208372018</v>
          </cell>
          <cell r="K56">
            <v>292.34081258089924</v>
          </cell>
          <cell r="L56">
            <v>382.48212049703864</v>
          </cell>
          <cell r="M56">
            <v>432.90511995202502</v>
          </cell>
          <cell r="N56">
            <v>508.32331097589173</v>
          </cell>
          <cell r="O56">
            <v>535.2241697292161</v>
          </cell>
          <cell r="P56">
            <v>467.14303881848883</v>
          </cell>
        </row>
        <row r="57">
          <cell r="A57">
            <v>1056</v>
          </cell>
          <cell r="B57" t="str">
            <v>CARAVINO</v>
          </cell>
          <cell r="I57">
            <v>93.783195977299499</v>
          </cell>
          <cell r="J57">
            <v>93.61590826728812</v>
          </cell>
          <cell r="K57">
            <v>183.22913636856092</v>
          </cell>
          <cell r="L57">
            <v>239.84311072027822</v>
          </cell>
          <cell r="M57">
            <v>270.53048946302204</v>
          </cell>
          <cell r="N57">
            <v>313.22393271914541</v>
          </cell>
          <cell r="O57">
            <v>324.7569390837063</v>
          </cell>
          <cell r="P57">
            <v>277.24137552137796</v>
          </cell>
        </row>
        <row r="58">
          <cell r="A58">
            <v>1057</v>
          </cell>
          <cell r="B58" t="str">
            <v>CAREMA</v>
          </cell>
          <cell r="I58">
            <v>78.948463071907454</v>
          </cell>
          <cell r="J58">
            <v>77.373592124601345</v>
          </cell>
          <cell r="K58">
            <v>155.46359217242488</v>
          </cell>
          <cell r="L58">
            <v>206.67319733229269</v>
          </cell>
          <cell r="M58">
            <v>234.81941231059952</v>
          </cell>
          <cell r="N58">
            <v>283.44586858266416</v>
          </cell>
          <cell r="O58">
            <v>299.99072947669066</v>
          </cell>
          <cell r="P58">
            <v>274.26194859916814</v>
          </cell>
        </row>
        <row r="59">
          <cell r="A59">
            <v>1058</v>
          </cell>
          <cell r="B59" t="str">
            <v>CARIGNANO</v>
          </cell>
          <cell r="I59">
            <v>669.36939019761803</v>
          </cell>
          <cell r="J59">
            <v>662.60459044071445</v>
          </cell>
          <cell r="K59">
            <v>1302.3264327339411</v>
          </cell>
          <cell r="L59">
            <v>1674.1613360690419</v>
          </cell>
          <cell r="M59">
            <v>1894.4373562623332</v>
          </cell>
          <cell r="N59">
            <v>2203.0383046064048</v>
          </cell>
          <cell r="O59">
            <v>2323.081338782838</v>
          </cell>
          <cell r="P59">
            <v>2000.6445138337831</v>
          </cell>
        </row>
        <row r="60">
          <cell r="A60">
            <v>1059</v>
          </cell>
          <cell r="B60" t="str">
            <v>CARMAGNOLA</v>
          </cell>
          <cell r="I60">
            <v>2033.3746992421168</v>
          </cell>
          <cell r="J60">
            <v>2068.4063231603363</v>
          </cell>
          <cell r="K60">
            <v>4166.4692916446793</v>
          </cell>
          <cell r="L60">
            <v>5484.7480272031853</v>
          </cell>
          <cell r="M60">
            <v>6150.8168371148849</v>
          </cell>
          <cell r="N60">
            <v>7184.0273461310471</v>
          </cell>
          <cell r="O60">
            <v>7668.8366568845231</v>
          </cell>
          <cell r="P60">
            <v>6697.5569299230438</v>
          </cell>
        </row>
        <row r="61">
          <cell r="A61">
            <v>1060</v>
          </cell>
          <cell r="B61" t="str">
            <v>CASALBORGONE</v>
          </cell>
          <cell r="I61">
            <v>169.90858705505755</v>
          </cell>
          <cell r="J61">
            <v>167.77372164998337</v>
          </cell>
          <cell r="K61">
            <v>342.60776291996808</v>
          </cell>
          <cell r="L61">
            <v>447.24559840633333</v>
          </cell>
          <cell r="M61">
            <v>502.11543389898583</v>
          </cell>
          <cell r="N61">
            <v>588.15964487098461</v>
          </cell>
          <cell r="O61">
            <v>622.5341657858869</v>
          </cell>
          <cell r="P61">
            <v>538.20286911990922</v>
          </cell>
        </row>
        <row r="62">
          <cell r="A62">
            <v>1061</v>
          </cell>
          <cell r="B62" t="str">
            <v>CASCINETTE D'IVREA</v>
          </cell>
          <cell r="I62">
            <v>135.75690986560429</v>
          </cell>
          <cell r="J62">
            <v>135.11404365428177</v>
          </cell>
          <cell r="K62">
            <v>267.01850688462133</v>
          </cell>
          <cell r="L62">
            <v>338.88467293115394</v>
          </cell>
          <cell r="M62">
            <v>374.3856722407134</v>
          </cell>
          <cell r="N62">
            <v>441.31604993663484</v>
          </cell>
          <cell r="O62">
            <v>462.65275301902346</v>
          </cell>
          <cell r="P62">
            <v>399.31794931572216</v>
          </cell>
        </row>
        <row r="63">
          <cell r="A63">
            <v>1062</v>
          </cell>
          <cell r="B63" t="str">
            <v>CASELETTE</v>
          </cell>
          <cell r="I63">
            <v>224.11464959946301</v>
          </cell>
          <cell r="J63">
            <v>219.9405592953467</v>
          </cell>
          <cell r="K63">
            <v>449.14684075249329</v>
          </cell>
          <cell r="L63">
            <v>573.91148908605612</v>
          </cell>
          <cell r="M63">
            <v>643.31721927309593</v>
          </cell>
          <cell r="N63">
            <v>745.27504216312957</v>
          </cell>
          <cell r="O63">
            <v>791.51507670105809</v>
          </cell>
          <cell r="P63">
            <v>696.63411622283854</v>
          </cell>
        </row>
        <row r="64">
          <cell r="A64">
            <v>1063</v>
          </cell>
          <cell r="B64" t="str">
            <v>CASELLE TORINESE</v>
          </cell>
          <cell r="I64">
            <v>1256.3816716311342</v>
          </cell>
          <cell r="J64">
            <v>1245.3230411974416</v>
          </cell>
          <cell r="K64">
            <v>2478.1444531658108</v>
          </cell>
          <cell r="L64">
            <v>3226.8008962831468</v>
          </cell>
          <cell r="M64">
            <v>3647.3157229882427</v>
          </cell>
          <cell r="N64">
            <v>4290.8897486097649</v>
          </cell>
          <cell r="O64">
            <v>4528.0394715639022</v>
          </cell>
          <cell r="P64">
            <v>3955.0296132232329</v>
          </cell>
        </row>
        <row r="65">
          <cell r="A65">
            <v>1064</v>
          </cell>
          <cell r="B65" t="str">
            <v>CASTAGNETO PO</v>
          </cell>
          <cell r="I65">
            <v>152.68460031383387</v>
          </cell>
          <cell r="J65">
            <v>157.56671126376827</v>
          </cell>
          <cell r="K65">
            <v>318.1786483794599</v>
          </cell>
          <cell r="L65">
            <v>439.36106154388932</v>
          </cell>
          <cell r="M65">
            <v>503.28454864219071</v>
          </cell>
          <cell r="N65">
            <v>589.60681270191128</v>
          </cell>
          <cell r="O65">
            <v>632.11624079324622</v>
          </cell>
          <cell r="P65">
            <v>538.4774135237775</v>
          </cell>
        </row>
        <row r="66">
          <cell r="A66">
            <v>1065</v>
          </cell>
          <cell r="B66" t="str">
            <v>CASTAGNOLE PIEMONTE</v>
          </cell>
          <cell r="I66">
            <v>134.28636361441713</v>
          </cell>
          <cell r="J66">
            <v>132.72340938989703</v>
          </cell>
          <cell r="K66">
            <v>276.66055595381084</v>
          </cell>
          <cell r="L66">
            <v>363.33615700745804</v>
          </cell>
          <cell r="M66">
            <v>416.97602948697596</v>
          </cell>
          <cell r="N66">
            <v>493.75410408877667</v>
          </cell>
          <cell r="O66">
            <v>529.683983108544</v>
          </cell>
          <cell r="P66">
            <v>466.72667872697491</v>
          </cell>
        </row>
        <row r="67">
          <cell r="A67">
            <v>1066</v>
          </cell>
          <cell r="B67" t="str">
            <v>CASTELLAMONTE</v>
          </cell>
          <cell r="I67">
            <v>857.98308575845408</v>
          </cell>
          <cell r="J67">
            <v>855.66023317895747</v>
          </cell>
          <cell r="K67">
            <v>1770.5901022089431</v>
          </cell>
          <cell r="L67">
            <v>2308.7066695363064</v>
          </cell>
          <cell r="M67">
            <v>2609.5109407403206</v>
          </cell>
          <cell r="N67">
            <v>3066.290165735013</v>
          </cell>
          <cell r="O67">
            <v>3271.8888321604381</v>
          </cell>
          <cell r="P67">
            <v>2832.2350863598849</v>
          </cell>
        </row>
        <row r="68">
          <cell r="A68">
            <v>1067</v>
          </cell>
          <cell r="B68" t="str">
            <v>CASTELNUOVO NIGRA</v>
          </cell>
          <cell r="I68">
            <v>34.646164043108008</v>
          </cell>
          <cell r="J68">
            <v>34.640069292074649</v>
          </cell>
          <cell r="K68">
            <v>69.652937389224476</v>
          </cell>
          <cell r="L68">
            <v>90.284134984180426</v>
          </cell>
          <cell r="M68">
            <v>105.29218216069955</v>
          </cell>
          <cell r="N68">
            <v>123.27039471377903</v>
          </cell>
          <cell r="O68">
            <v>130.99051280765323</v>
          </cell>
          <cell r="P68">
            <v>115.53460286697036</v>
          </cell>
        </row>
        <row r="69">
          <cell r="A69">
            <v>1068</v>
          </cell>
          <cell r="B69" t="str">
            <v>CASTIGLIONE TORINESE</v>
          </cell>
          <cell r="I69">
            <v>543.75257314684086</v>
          </cell>
          <cell r="J69">
            <v>536.89466438956549</v>
          </cell>
          <cell r="K69">
            <v>1073.5621932464651</v>
          </cell>
          <cell r="L69">
            <v>1411.985490927204</v>
          </cell>
          <cell r="M69">
            <v>1606.4958157778883</v>
          </cell>
          <cell r="N69">
            <v>1900.2979606466472</v>
          </cell>
          <cell r="O69">
            <v>1992.4058089241919</v>
          </cell>
          <cell r="P69">
            <v>1722.4100987223471</v>
          </cell>
        </row>
        <row r="70">
          <cell r="A70">
            <v>1069</v>
          </cell>
          <cell r="B70" t="str">
            <v>CAVAGNOLO</v>
          </cell>
          <cell r="I70">
            <v>185.37746398071516</v>
          </cell>
          <cell r="J70">
            <v>180.48419647973213</v>
          </cell>
          <cell r="K70">
            <v>363.55518959444493</v>
          </cell>
          <cell r="L70">
            <v>478.0317939007881</v>
          </cell>
          <cell r="M70">
            <v>519.07197415987343</v>
          </cell>
          <cell r="N70">
            <v>597.75784231290743</v>
          </cell>
          <cell r="O70">
            <v>625.47513764442488</v>
          </cell>
          <cell r="P70">
            <v>541.03268188324319</v>
          </cell>
        </row>
        <row r="71">
          <cell r="A71">
            <v>1070</v>
          </cell>
          <cell r="B71" t="str">
            <v>CAVOUR</v>
          </cell>
          <cell r="I71">
            <v>575.81949945607846</v>
          </cell>
          <cell r="J71">
            <v>561.60815628474654</v>
          </cell>
          <cell r="K71">
            <v>1131.6812481420384</v>
          </cell>
          <cell r="L71">
            <v>1446.4674344472119</v>
          </cell>
          <cell r="M71">
            <v>1612.0580948162851</v>
          </cell>
          <cell r="N71">
            <v>1878.8303116810509</v>
          </cell>
          <cell r="O71">
            <v>1991.4834848098599</v>
          </cell>
          <cell r="P71">
            <v>1747.6934646365748</v>
          </cell>
        </row>
        <row r="72">
          <cell r="A72">
            <v>1071</v>
          </cell>
          <cell r="B72" t="str">
            <v>CERCENASCO</v>
          </cell>
          <cell r="I72">
            <v>140.52160780857304</v>
          </cell>
          <cell r="J72">
            <v>138.38868048886846</v>
          </cell>
          <cell r="K72">
            <v>270.12792937973563</v>
          </cell>
          <cell r="L72">
            <v>348.88112151886588</v>
          </cell>
          <cell r="M72">
            <v>390.02025494285891</v>
          </cell>
          <cell r="N72">
            <v>450.71619441323509</v>
          </cell>
          <cell r="O72">
            <v>477.48334288465423</v>
          </cell>
          <cell r="P72">
            <v>416.14591303474811</v>
          </cell>
        </row>
        <row r="73">
          <cell r="A73">
            <v>1072</v>
          </cell>
          <cell r="B73" t="str">
            <v>CERES</v>
          </cell>
          <cell r="I73">
            <v>97.080820713848894</v>
          </cell>
          <cell r="J73">
            <v>94.215820800209571</v>
          </cell>
          <cell r="K73">
            <v>191.18227279410212</v>
          </cell>
          <cell r="L73">
            <v>252.39396240664843</v>
          </cell>
          <cell r="M73">
            <v>276.04543520503159</v>
          </cell>
          <cell r="N73">
            <v>325.76277640496193</v>
          </cell>
          <cell r="O73">
            <v>335.19539510417349</v>
          </cell>
          <cell r="P73">
            <v>285.52428120712983</v>
          </cell>
        </row>
        <row r="74">
          <cell r="A74">
            <v>1073</v>
          </cell>
          <cell r="B74" t="str">
            <v>CERESOLE REALE</v>
          </cell>
          <cell r="I74">
            <v>6.8440407694327563</v>
          </cell>
          <cell r="J74">
            <v>6.8156786647571721</v>
          </cell>
          <cell r="K74">
            <v>13.35463142636398</v>
          </cell>
          <cell r="L74">
            <v>17.75093293542152</v>
          </cell>
          <cell r="M74">
            <v>20.410604961154874</v>
          </cell>
          <cell r="N74">
            <v>23.689874984312539</v>
          </cell>
          <cell r="O74">
            <v>25.730785053054472</v>
          </cell>
          <cell r="P74">
            <v>21.504298493486132</v>
          </cell>
        </row>
        <row r="75">
          <cell r="A75">
            <v>1074</v>
          </cell>
          <cell r="B75" t="str">
            <v>CESANA TORINESE</v>
          </cell>
          <cell r="I75">
            <v>192.07613020464282</v>
          </cell>
          <cell r="J75">
            <v>187.09374489797486</v>
          </cell>
          <cell r="K75">
            <v>373.2713950191997</v>
          </cell>
          <cell r="L75">
            <v>478.50199085575264</v>
          </cell>
          <cell r="M75">
            <v>543.29498558105013</v>
          </cell>
          <cell r="N75">
            <v>624.04572653643027</v>
          </cell>
          <cell r="O75">
            <v>662.99985455998876</v>
          </cell>
          <cell r="P75">
            <v>573.50392035576374</v>
          </cell>
        </row>
        <row r="76">
          <cell r="A76">
            <v>1075</v>
          </cell>
          <cell r="B76" t="str">
            <v>CHIALAMBERTO</v>
          </cell>
          <cell r="I76">
            <v>29.951655555046926</v>
          </cell>
          <cell r="J76">
            <v>28.593330086069727</v>
          </cell>
          <cell r="K76">
            <v>56.654460529079245</v>
          </cell>
          <cell r="L76">
            <v>74.681521754123608</v>
          </cell>
          <cell r="M76">
            <v>85.597814965240843</v>
          </cell>
          <cell r="N76">
            <v>100.72550516616616</v>
          </cell>
          <cell r="O76">
            <v>104.4535456975162</v>
          </cell>
          <cell r="P76">
            <v>93.763246752120324</v>
          </cell>
        </row>
        <row r="77">
          <cell r="A77">
            <v>1076</v>
          </cell>
          <cell r="B77" t="str">
            <v>CHIANOCCO</v>
          </cell>
          <cell r="I77">
            <v>141.22483253305677</v>
          </cell>
          <cell r="J77">
            <v>139.51058974019753</v>
          </cell>
          <cell r="K77">
            <v>282.79758294958765</v>
          </cell>
          <cell r="L77">
            <v>366.26444530596979</v>
          </cell>
          <cell r="M77">
            <v>400.50096848357526</v>
          </cell>
          <cell r="N77">
            <v>466.12746003829221</v>
          </cell>
          <cell r="O77">
            <v>492.63897716032847</v>
          </cell>
          <cell r="P77">
            <v>435.63175566303187</v>
          </cell>
        </row>
        <row r="78">
          <cell r="A78">
            <v>1077</v>
          </cell>
          <cell r="B78" t="str">
            <v>CHIAVERANO</v>
          </cell>
          <cell r="I78">
            <v>231.00595268874045</v>
          </cell>
          <cell r="J78">
            <v>227.41407210513387</v>
          </cell>
          <cell r="K78">
            <v>450.67036351049057</v>
          </cell>
          <cell r="L78">
            <v>575.00437919595163</v>
          </cell>
          <cell r="M78">
            <v>649.38079223949148</v>
          </cell>
          <cell r="N78">
            <v>736.91887713639244</v>
          </cell>
          <cell r="O78">
            <v>749.19228266152197</v>
          </cell>
          <cell r="P78">
            <v>659.14268884370483</v>
          </cell>
        </row>
        <row r="79">
          <cell r="A79">
            <v>1078</v>
          </cell>
          <cell r="B79" t="str">
            <v>CHIERI</v>
          </cell>
          <cell r="I79">
            <v>2286.4511959147635</v>
          </cell>
          <cell r="J79">
            <v>2236.7091166035034</v>
          </cell>
          <cell r="K79">
            <v>4446.9512418622853</v>
          </cell>
          <cell r="L79">
            <v>5771.6666209945697</v>
          </cell>
          <cell r="M79">
            <v>6490.0762027002038</v>
          </cell>
          <cell r="N79">
            <v>7472.2135253617189</v>
          </cell>
          <cell r="O79">
            <v>7915.5515712993756</v>
          </cell>
          <cell r="P79">
            <v>6875.1214298876575</v>
          </cell>
        </row>
        <row r="80">
          <cell r="A80">
            <v>1079</v>
          </cell>
          <cell r="B80" t="str">
            <v>CHIESANUOVA</v>
          </cell>
          <cell r="I80">
            <v>29.234440116270363</v>
          </cell>
          <cell r="J80">
            <v>29.668864562317339</v>
          </cell>
          <cell r="K80">
            <v>62.414296972621415</v>
          </cell>
          <cell r="L80">
            <v>79.288882086143374</v>
          </cell>
          <cell r="M80">
            <v>92.50393344874314</v>
          </cell>
          <cell r="N80">
            <v>108.58701004029976</v>
          </cell>
          <cell r="O80">
            <v>108.12947130900328</v>
          </cell>
          <cell r="P80">
            <v>98.463716834669157</v>
          </cell>
        </row>
        <row r="81">
          <cell r="A81">
            <v>1080</v>
          </cell>
          <cell r="B81" t="str">
            <v>CHIOMONTE</v>
          </cell>
          <cell r="I81">
            <v>89.579189968001387</v>
          </cell>
          <cell r="J81">
            <v>94.665131167187795</v>
          </cell>
          <cell r="K81">
            <v>194.6735130162196</v>
          </cell>
          <cell r="L81">
            <v>249.48129523937962</v>
          </cell>
          <cell r="M81">
            <v>278.5404751549126</v>
          </cell>
          <cell r="N81">
            <v>343.78415793404145</v>
          </cell>
          <cell r="O81">
            <v>379.67700390195682</v>
          </cell>
          <cell r="P81">
            <v>335.95593669214276</v>
          </cell>
        </row>
        <row r="82">
          <cell r="A82">
            <v>1081</v>
          </cell>
          <cell r="B82" t="str">
            <v>CHIUSA DI SAN MICHELE</v>
          </cell>
          <cell r="I82">
            <v>148.18091319503279</v>
          </cell>
          <cell r="J82">
            <v>140.69816640052136</v>
          </cell>
          <cell r="K82">
            <v>269.51791199389658</v>
          </cell>
          <cell r="L82">
            <v>349.75785416132243</v>
          </cell>
          <cell r="M82">
            <v>386.69634436053337</v>
          </cell>
          <cell r="N82">
            <v>442.77249171968708</v>
          </cell>
          <cell r="O82">
            <v>477.40755097172422</v>
          </cell>
          <cell r="P82">
            <v>421.71019620434078</v>
          </cell>
        </row>
        <row r="83">
          <cell r="A83">
            <v>1082</v>
          </cell>
          <cell r="B83" t="str">
            <v>CHIVASSO</v>
          </cell>
          <cell r="I83">
            <v>1860.5587812951592</v>
          </cell>
          <cell r="J83">
            <v>1828.1430308339743</v>
          </cell>
          <cell r="K83">
            <v>3662.8285014828803</v>
          </cell>
          <cell r="L83">
            <v>4828.6276491354029</v>
          </cell>
          <cell r="M83">
            <v>5528.0715792669453</v>
          </cell>
          <cell r="N83">
            <v>6487.5712497343111</v>
          </cell>
          <cell r="O83">
            <v>6903.8270986846883</v>
          </cell>
          <cell r="P83">
            <v>6031.5939164680549</v>
          </cell>
        </row>
        <row r="84">
          <cell r="A84">
            <v>1083</v>
          </cell>
          <cell r="B84" t="str">
            <v>CICONIO</v>
          </cell>
          <cell r="I84">
            <v>28.251124609934909</v>
          </cell>
          <cell r="J84">
            <v>28.993034749050558</v>
          </cell>
          <cell r="K84">
            <v>60.224490730146812</v>
          </cell>
          <cell r="L84">
            <v>80.129963122465114</v>
          </cell>
          <cell r="M84">
            <v>89.777907690324398</v>
          </cell>
          <cell r="N84">
            <v>107.94872374231797</v>
          </cell>
          <cell r="O84">
            <v>119.3257285270104</v>
          </cell>
          <cell r="P84">
            <v>102.27133106403176</v>
          </cell>
        </row>
        <row r="85">
          <cell r="A85">
            <v>1084</v>
          </cell>
          <cell r="B85" t="str">
            <v>CINTANO</v>
          </cell>
          <cell r="I85">
            <v>26.716273776840968</v>
          </cell>
          <cell r="J85">
            <v>28.046455247572904</v>
          </cell>
          <cell r="K85">
            <v>56.353078011467026</v>
          </cell>
          <cell r="L85">
            <v>75.47764053885426</v>
          </cell>
          <cell r="M85">
            <v>87.037874757328964</v>
          </cell>
          <cell r="N85">
            <v>97.216348104259708</v>
          </cell>
          <cell r="O85">
            <v>102.42626494725103</v>
          </cell>
          <cell r="P85">
            <v>89.466193180247103</v>
          </cell>
        </row>
        <row r="86">
          <cell r="A86">
            <v>1085</v>
          </cell>
          <cell r="B86" t="str">
            <v>CINZANO</v>
          </cell>
          <cell r="I86">
            <v>32.844573099537854</v>
          </cell>
          <cell r="J86">
            <v>33.092374815378477</v>
          </cell>
          <cell r="K86">
            <v>65.055780364686413</v>
          </cell>
          <cell r="L86">
            <v>89.226771017230021</v>
          </cell>
          <cell r="M86">
            <v>100.71500464883994</v>
          </cell>
          <cell r="N86">
            <v>122.60457406713176</v>
          </cell>
          <cell r="O86">
            <v>129.47377130856307</v>
          </cell>
          <cell r="P86">
            <v>113.77155030601945</v>
          </cell>
        </row>
        <row r="87">
          <cell r="A87">
            <v>1086</v>
          </cell>
          <cell r="B87" t="str">
            <v>CIRIE'</v>
          </cell>
          <cell r="I87">
            <v>1789.3226513940385</v>
          </cell>
          <cell r="J87">
            <v>1733.1681624297089</v>
          </cell>
          <cell r="K87">
            <v>3440.5980804573046</v>
          </cell>
          <cell r="L87">
            <v>4451.6723607387585</v>
          </cell>
          <cell r="M87">
            <v>4982.0646878781163</v>
          </cell>
          <cell r="N87">
            <v>5683.2226168439493</v>
          </cell>
          <cell r="O87">
            <v>5984.0198978338121</v>
          </cell>
          <cell r="P87">
            <v>5180.8422666460747</v>
          </cell>
        </row>
        <row r="88">
          <cell r="A88">
            <v>1087</v>
          </cell>
          <cell r="B88" t="str">
            <v>CLAVIERE</v>
          </cell>
          <cell r="I88">
            <v>48.586139848477451</v>
          </cell>
          <cell r="J88">
            <v>51.629034893138694</v>
          </cell>
          <cell r="K88">
            <v>101.78775833320168</v>
          </cell>
          <cell r="L88">
            <v>128.2683927853858</v>
          </cell>
          <cell r="M88">
            <v>128.77462435235284</v>
          </cell>
          <cell r="N88">
            <v>155.35448466321333</v>
          </cell>
          <cell r="O88">
            <v>159.44093464566023</v>
          </cell>
          <cell r="P88">
            <v>141.98518546500537</v>
          </cell>
        </row>
        <row r="89">
          <cell r="A89">
            <v>1088</v>
          </cell>
          <cell r="B89" t="str">
            <v>COASSOLO TORINESE</v>
          </cell>
          <cell r="I89">
            <v>157.76438457521317</v>
          </cell>
          <cell r="J89">
            <v>156.43768752734269</v>
          </cell>
          <cell r="K89">
            <v>324.38221379352581</v>
          </cell>
          <cell r="L89">
            <v>428.28732944145042</v>
          </cell>
          <cell r="M89">
            <v>476.89639125345275</v>
          </cell>
          <cell r="N89">
            <v>551.80458935450929</v>
          </cell>
          <cell r="O89">
            <v>586.9001024091848</v>
          </cell>
          <cell r="P89">
            <v>507.30016000092849</v>
          </cell>
        </row>
        <row r="90">
          <cell r="A90">
            <v>1089</v>
          </cell>
          <cell r="B90" t="str">
            <v>COAZZE</v>
          </cell>
          <cell r="I90">
            <v>200.24900436890843</v>
          </cell>
          <cell r="J90">
            <v>202.14455512107835</v>
          </cell>
          <cell r="K90">
            <v>414.26131566076629</v>
          </cell>
          <cell r="L90">
            <v>553.12041148623791</v>
          </cell>
          <cell r="M90">
            <v>614.56722413674788</v>
          </cell>
          <cell r="N90">
            <v>724.03367534186589</v>
          </cell>
          <cell r="O90">
            <v>769.78019175323197</v>
          </cell>
          <cell r="P90">
            <v>672.15447368740558</v>
          </cell>
        </row>
        <row r="91">
          <cell r="A91">
            <v>1090</v>
          </cell>
          <cell r="B91" t="str">
            <v>COLLEGNO</v>
          </cell>
          <cell r="I91">
            <v>2824.7495960230367</v>
          </cell>
          <cell r="J91">
            <v>2763.8387667557504</v>
          </cell>
          <cell r="K91">
            <v>5437.3406528120304</v>
          </cell>
          <cell r="L91">
            <v>6929.8585003960361</v>
          </cell>
          <cell r="M91">
            <v>7667.7332025097985</v>
          </cell>
          <cell r="N91">
            <v>8837.2484985928404</v>
          </cell>
          <cell r="O91">
            <v>9300.9550367719512</v>
          </cell>
          <cell r="P91">
            <v>8079.9572111906327</v>
          </cell>
        </row>
        <row r="92">
          <cell r="A92">
            <v>1091</v>
          </cell>
          <cell r="B92" t="str">
            <v>COLLERETTO CASTELNUOVO</v>
          </cell>
          <cell r="I92">
            <v>46.77724824615585</v>
          </cell>
          <cell r="J92">
            <v>47.052941046758136</v>
          </cell>
          <cell r="K92">
            <v>97.926189250704653</v>
          </cell>
          <cell r="L92">
            <v>129.79415323147123</v>
          </cell>
          <cell r="M92">
            <v>146.38273568166935</v>
          </cell>
          <cell r="N92">
            <v>168.57236174849365</v>
          </cell>
          <cell r="O92">
            <v>181.83796451891695</v>
          </cell>
          <cell r="P92">
            <v>160.94200772995509</v>
          </cell>
        </row>
        <row r="93">
          <cell r="A93">
            <v>1092</v>
          </cell>
          <cell r="B93" t="str">
            <v>COLLERETTO GIACOSA</v>
          </cell>
          <cell r="I93">
            <v>93.209553786154686</v>
          </cell>
          <cell r="J93">
            <v>93.861671737572919</v>
          </cell>
          <cell r="K93">
            <v>190.04293243749544</v>
          </cell>
          <cell r="L93">
            <v>243.29632226052928</v>
          </cell>
          <cell r="M93">
            <v>270.37495388711051</v>
          </cell>
          <cell r="N93">
            <v>310.74217172988887</v>
          </cell>
          <cell r="O93">
            <v>335.15393446565241</v>
          </cell>
          <cell r="P93">
            <v>297.49772800569122</v>
          </cell>
        </row>
        <row r="94">
          <cell r="A94">
            <v>1093</v>
          </cell>
          <cell r="B94" t="str">
            <v>CONDOVE</v>
          </cell>
          <cell r="I94">
            <v>259.54855543664604</v>
          </cell>
          <cell r="J94">
            <v>257.8102562491693</v>
          </cell>
          <cell r="K94">
            <v>514.13754073849236</v>
          </cell>
          <cell r="L94">
            <v>672.11165903537869</v>
          </cell>
          <cell r="M94">
            <v>767.28001529438166</v>
          </cell>
          <cell r="N94">
            <v>899.86177651695186</v>
          </cell>
          <cell r="O94">
            <v>955.71017245190137</v>
          </cell>
          <cell r="P94">
            <v>828.68724318390491</v>
          </cell>
        </row>
        <row r="95">
          <cell r="A95">
            <v>1094</v>
          </cell>
          <cell r="B95" t="str">
            <v>CORIO</v>
          </cell>
          <cell r="I95">
            <v>313.74337513800521</v>
          </cell>
          <cell r="J95">
            <v>308.69473142070615</v>
          </cell>
          <cell r="K95">
            <v>632.41973360862698</v>
          </cell>
          <cell r="L95">
            <v>817.92745574244123</v>
          </cell>
          <cell r="M95">
            <v>916.93960220862039</v>
          </cell>
          <cell r="N95">
            <v>1061.7723326307666</v>
          </cell>
          <cell r="O95">
            <v>1126.3009515260185</v>
          </cell>
          <cell r="P95">
            <v>966.70500179282919</v>
          </cell>
        </row>
        <row r="96">
          <cell r="A96">
            <v>1095</v>
          </cell>
          <cell r="B96" t="str">
            <v>COSSANO CANAVESE</v>
          </cell>
          <cell r="I96">
            <v>61.993104297299041</v>
          </cell>
          <cell r="J96">
            <v>62.849987852355532</v>
          </cell>
          <cell r="K96">
            <v>125.21073778964006</v>
          </cell>
          <cell r="L96">
            <v>168.07802891588028</v>
          </cell>
          <cell r="M96">
            <v>183.47391980265235</v>
          </cell>
          <cell r="N96">
            <v>210.93019673048764</v>
          </cell>
          <cell r="O96">
            <v>224.65980887416168</v>
          </cell>
          <cell r="P96">
            <v>197.15510848981671</v>
          </cell>
        </row>
        <row r="97">
          <cell r="A97">
            <v>1096</v>
          </cell>
          <cell r="B97" t="str">
            <v>CUCEGLIO</v>
          </cell>
          <cell r="I97">
            <v>106.64714336975995</v>
          </cell>
          <cell r="J97">
            <v>105.26914397588313</v>
          </cell>
          <cell r="K97">
            <v>216.69855117023661</v>
          </cell>
          <cell r="L97">
            <v>278.74850757959604</v>
          </cell>
          <cell r="M97">
            <v>312.16158690011702</v>
          </cell>
          <cell r="N97">
            <v>365.30314145089187</v>
          </cell>
          <cell r="O97">
            <v>394.20869544805322</v>
          </cell>
          <cell r="P97">
            <v>332.20894741825794</v>
          </cell>
        </row>
        <row r="98">
          <cell r="A98">
            <v>1097</v>
          </cell>
          <cell r="B98" t="str">
            <v>CUMIANA</v>
          </cell>
          <cell r="I98">
            <v>610.90179426487975</v>
          </cell>
          <cell r="J98">
            <v>614.52207355376515</v>
          </cell>
          <cell r="K98">
            <v>1226.0834953399899</v>
          </cell>
          <cell r="L98">
            <v>1605.2496253276036</v>
          </cell>
          <cell r="M98">
            <v>1814.4679532650314</v>
          </cell>
          <cell r="N98">
            <v>2122.3555862343765</v>
          </cell>
          <cell r="O98">
            <v>2237.7864452390959</v>
          </cell>
          <cell r="P98">
            <v>1939.3373274696089</v>
          </cell>
        </row>
        <row r="99">
          <cell r="A99">
            <v>1098</v>
          </cell>
          <cell r="B99" t="str">
            <v>CUORGNE'</v>
          </cell>
          <cell r="I99">
            <v>958.87124281930539</v>
          </cell>
          <cell r="J99">
            <v>939.85397911784389</v>
          </cell>
          <cell r="K99">
            <v>1873.9868353662719</v>
          </cell>
          <cell r="L99">
            <v>2434.2135866033627</v>
          </cell>
          <cell r="M99">
            <v>2686.7313613574938</v>
          </cell>
          <cell r="N99">
            <v>3119.8859113302706</v>
          </cell>
          <cell r="O99">
            <v>3323.8912973331107</v>
          </cell>
          <cell r="P99">
            <v>2899.257542949927</v>
          </cell>
        </row>
        <row r="100">
          <cell r="A100">
            <v>1099</v>
          </cell>
          <cell r="B100" t="str">
            <v>DRUENTO</v>
          </cell>
          <cell r="I100">
            <v>557.35878143178024</v>
          </cell>
          <cell r="J100">
            <v>547.53429216287418</v>
          </cell>
          <cell r="K100">
            <v>1088.9943791656194</v>
          </cell>
          <cell r="L100">
            <v>1405.0951917059554</v>
          </cell>
          <cell r="M100">
            <v>1557.9456023526805</v>
          </cell>
          <cell r="N100">
            <v>1827.7850347131678</v>
          </cell>
          <cell r="O100">
            <v>1922.1841696994697</v>
          </cell>
          <cell r="P100">
            <v>1675.1962795916406</v>
          </cell>
        </row>
        <row r="101">
          <cell r="A101">
            <v>1100</v>
          </cell>
          <cell r="B101" t="str">
            <v>EXILLES</v>
          </cell>
          <cell r="I101">
            <v>20.696957318234471</v>
          </cell>
          <cell r="J101">
            <v>20.425716224121597</v>
          </cell>
          <cell r="K101">
            <v>41.240953177137364</v>
          </cell>
          <cell r="L101">
            <v>52.137607533387246</v>
          </cell>
          <cell r="M101">
            <v>57.730923288474543</v>
          </cell>
          <cell r="N101">
            <v>67.344750119304152</v>
          </cell>
          <cell r="O101">
            <v>71.560738738601231</v>
          </cell>
          <cell r="P101">
            <v>63.230323736434237</v>
          </cell>
        </row>
        <row r="102">
          <cell r="A102">
            <v>1101</v>
          </cell>
          <cell r="B102" t="str">
            <v>FAVRIA</v>
          </cell>
          <cell r="I102">
            <v>336.54834953053484</v>
          </cell>
          <cell r="J102">
            <v>339.62488044549798</v>
          </cell>
          <cell r="K102">
            <v>697.79559531811162</v>
          </cell>
          <cell r="L102">
            <v>922.7869844670056</v>
          </cell>
          <cell r="M102">
            <v>1033.0488838192034</v>
          </cell>
          <cell r="N102">
            <v>1216.647650916238</v>
          </cell>
          <cell r="O102">
            <v>1302.6533981351702</v>
          </cell>
          <cell r="P102">
            <v>1132.307186805471</v>
          </cell>
        </row>
        <row r="103">
          <cell r="A103">
            <v>1102</v>
          </cell>
          <cell r="B103" t="str">
            <v>FELETTO</v>
          </cell>
          <cell r="I103">
            <v>210.13780575740202</v>
          </cell>
          <cell r="J103">
            <v>207.45097465650784</v>
          </cell>
          <cell r="K103">
            <v>424.06668609995387</v>
          </cell>
          <cell r="L103">
            <v>544.56629148893694</v>
          </cell>
          <cell r="M103">
            <v>605.39211514339684</v>
          </cell>
          <cell r="N103">
            <v>683.37522517254536</v>
          </cell>
          <cell r="O103">
            <v>730.46107516492066</v>
          </cell>
          <cell r="P103">
            <v>631.59765903975835</v>
          </cell>
        </row>
        <row r="104">
          <cell r="A104">
            <v>1103</v>
          </cell>
          <cell r="B104" t="str">
            <v>FENESTRELLE</v>
          </cell>
          <cell r="I104">
            <v>61.852200931470072</v>
          </cell>
          <cell r="J104">
            <v>61.698376733303249</v>
          </cell>
          <cell r="K104">
            <v>124.54528726323497</v>
          </cell>
          <cell r="L104">
            <v>160.1592476025283</v>
          </cell>
          <cell r="M104">
            <v>174.29828909995564</v>
          </cell>
          <cell r="N104">
            <v>204.61336434767108</v>
          </cell>
          <cell r="O104">
            <v>221.17698864056078</v>
          </cell>
          <cell r="P104">
            <v>189.9287295976348</v>
          </cell>
        </row>
        <row r="105">
          <cell r="A105">
            <v>1104</v>
          </cell>
          <cell r="B105" t="str">
            <v>FIANO</v>
          </cell>
          <cell r="I105">
            <v>283.81248434173767</v>
          </cell>
          <cell r="J105">
            <v>278.07376081908376</v>
          </cell>
          <cell r="K105">
            <v>547.07528409076781</v>
          </cell>
          <cell r="L105">
            <v>691.08271229863226</v>
          </cell>
          <cell r="M105">
            <v>774.51229546952254</v>
          </cell>
          <cell r="N105">
            <v>880.84906687666376</v>
          </cell>
          <cell r="O105">
            <v>923.07638429152144</v>
          </cell>
          <cell r="P105">
            <v>804.6960444605038</v>
          </cell>
        </row>
        <row r="106">
          <cell r="A106">
            <v>1105</v>
          </cell>
          <cell r="B106" t="str">
            <v>FIORANO CANAVESE</v>
          </cell>
          <cell r="I106">
            <v>91.558376712363668</v>
          </cell>
          <cell r="J106">
            <v>90.073178599134266</v>
          </cell>
          <cell r="K106">
            <v>175.68867274698039</v>
          </cell>
          <cell r="L106">
            <v>227.32059608080687</v>
          </cell>
          <cell r="M106">
            <v>253.73937616095094</v>
          </cell>
          <cell r="N106">
            <v>291.44324379380163</v>
          </cell>
          <cell r="O106">
            <v>306.91822982469353</v>
          </cell>
          <cell r="P106">
            <v>269.77057775762165</v>
          </cell>
        </row>
        <row r="107">
          <cell r="A107">
            <v>1106</v>
          </cell>
          <cell r="B107" t="str">
            <v>FOGLIZZO</v>
          </cell>
          <cell r="I107">
            <v>166.44046432277793</v>
          </cell>
          <cell r="J107">
            <v>168.27824911616401</v>
          </cell>
          <cell r="K107">
            <v>340.01221599366613</v>
          </cell>
          <cell r="L107">
            <v>444.90626432101323</v>
          </cell>
          <cell r="M107">
            <v>495.68037237515733</v>
          </cell>
          <cell r="N107">
            <v>608.02227761908011</v>
          </cell>
          <cell r="O107">
            <v>648.13792268726172</v>
          </cell>
          <cell r="P107">
            <v>569.01345190283894</v>
          </cell>
        </row>
        <row r="108">
          <cell r="A108">
            <v>1107</v>
          </cell>
          <cell r="B108" t="str">
            <v>FORNO CANAVESE</v>
          </cell>
          <cell r="I108">
            <v>336.84066669148785</v>
          </cell>
          <cell r="J108">
            <v>331.23795222904056</v>
          </cell>
          <cell r="K108">
            <v>670.64071354912323</v>
          </cell>
          <cell r="L108">
            <v>872.65140025195365</v>
          </cell>
          <cell r="M108">
            <v>945.63218665985903</v>
          </cell>
          <cell r="N108">
            <v>1098.8776435994989</v>
          </cell>
          <cell r="O108">
            <v>1163.4419092736443</v>
          </cell>
          <cell r="P108">
            <v>997.37191853294223</v>
          </cell>
        </row>
        <row r="109">
          <cell r="A109">
            <v>1108</v>
          </cell>
          <cell r="B109" t="str">
            <v>FRASSINETTO</v>
          </cell>
          <cell r="I109">
            <v>17.51170991663788</v>
          </cell>
          <cell r="J109">
            <v>18.105652691422257</v>
          </cell>
          <cell r="K109">
            <v>37.92344754153347</v>
          </cell>
          <cell r="L109">
            <v>51.287976984578158</v>
          </cell>
          <cell r="M109">
            <v>56.657672371708443</v>
          </cell>
          <cell r="N109">
            <v>67.042492298840244</v>
          </cell>
          <cell r="O109">
            <v>71.677565828446035</v>
          </cell>
          <cell r="P109">
            <v>62.797142822476403</v>
          </cell>
        </row>
        <row r="110">
          <cell r="A110">
            <v>1109</v>
          </cell>
          <cell r="B110" t="str">
            <v>FRONT</v>
          </cell>
          <cell r="I110">
            <v>161.6420495670842</v>
          </cell>
          <cell r="J110">
            <v>163.93178217153778</v>
          </cell>
          <cell r="K110">
            <v>337.7446989881401</v>
          </cell>
          <cell r="L110">
            <v>441.20647077514263</v>
          </cell>
          <cell r="M110">
            <v>479.36095299734876</v>
          </cell>
          <cell r="N110">
            <v>547.76920255856294</v>
          </cell>
          <cell r="O110">
            <v>575.16094853699929</v>
          </cell>
          <cell r="P110">
            <v>504.70799697934586</v>
          </cell>
        </row>
        <row r="111">
          <cell r="A111">
            <v>1110</v>
          </cell>
          <cell r="B111" t="str">
            <v>FROSSASCO</v>
          </cell>
          <cell r="I111">
            <v>313.07910859837648</v>
          </cell>
          <cell r="J111">
            <v>303.60474615867548</v>
          </cell>
          <cell r="K111">
            <v>582.27660654438375</v>
          </cell>
          <cell r="L111">
            <v>753.98677167705523</v>
          </cell>
          <cell r="M111">
            <v>838.33659560483318</v>
          </cell>
          <cell r="N111">
            <v>971.83577507469488</v>
          </cell>
          <cell r="O111">
            <v>1031.4675809860655</v>
          </cell>
          <cell r="P111">
            <v>899.9289843474088</v>
          </cell>
        </row>
        <row r="112">
          <cell r="A112">
            <v>1111</v>
          </cell>
          <cell r="B112" t="str">
            <v>GARZIGLIANA</v>
          </cell>
          <cell r="I112">
            <v>63.258955532635774</v>
          </cell>
          <cell r="J112">
            <v>63.491670646890384</v>
          </cell>
          <cell r="K112">
            <v>127.14298847151545</v>
          </cell>
          <cell r="L112">
            <v>167.76899399324913</v>
          </cell>
          <cell r="M112">
            <v>191.24122392743197</v>
          </cell>
          <cell r="N112">
            <v>225.15355901932671</v>
          </cell>
          <cell r="O112">
            <v>240.89782084658509</v>
          </cell>
          <cell r="P112">
            <v>222.22515637032063</v>
          </cell>
        </row>
        <row r="113">
          <cell r="A113">
            <v>1112</v>
          </cell>
          <cell r="B113" t="str">
            <v>GASSINO TORINESE</v>
          </cell>
          <cell r="I113">
            <v>620.75570185694062</v>
          </cell>
          <cell r="J113">
            <v>614.12915256517567</v>
          </cell>
          <cell r="K113">
            <v>1220.8700448062359</v>
          </cell>
          <cell r="L113">
            <v>1577.9005774939967</v>
          </cell>
          <cell r="M113">
            <v>1763.0090034709287</v>
          </cell>
          <cell r="N113">
            <v>2029.1410124793827</v>
          </cell>
          <cell r="O113">
            <v>2141.0712082867371</v>
          </cell>
          <cell r="P113">
            <v>1861.1266090011914</v>
          </cell>
        </row>
        <row r="114">
          <cell r="A114">
            <v>1113</v>
          </cell>
          <cell r="B114" t="str">
            <v>GERMAGNANO</v>
          </cell>
          <cell r="I114">
            <v>107.8563649629027</v>
          </cell>
          <cell r="J114">
            <v>106.22804867589952</v>
          </cell>
          <cell r="K114">
            <v>218.1753168540919</v>
          </cell>
          <cell r="L114">
            <v>282.15018484733366</v>
          </cell>
          <cell r="M114">
            <v>310.34034490540995</v>
          </cell>
          <cell r="N114">
            <v>357.04431825602336</v>
          </cell>
          <cell r="O114">
            <v>371.6136035311925</v>
          </cell>
          <cell r="P114">
            <v>320.85372530667081</v>
          </cell>
        </row>
        <row r="115">
          <cell r="A115">
            <v>1114</v>
          </cell>
          <cell r="B115" t="str">
            <v>GIAGLIONE</v>
          </cell>
          <cell r="I115">
            <v>52.607349746161709</v>
          </cell>
          <cell r="J115">
            <v>50.680716950093839</v>
          </cell>
          <cell r="K115">
            <v>103.43926159209772</v>
          </cell>
          <cell r="L115">
            <v>130.37527299333297</v>
          </cell>
          <cell r="M115">
            <v>146.21777210481056</v>
          </cell>
          <cell r="N115">
            <v>172.32528303070984</v>
          </cell>
          <cell r="O115">
            <v>177.86258786318152</v>
          </cell>
          <cell r="P115">
            <v>157.30848005013908</v>
          </cell>
        </row>
        <row r="116">
          <cell r="A116">
            <v>1115</v>
          </cell>
          <cell r="B116" t="str">
            <v>GIAVENO</v>
          </cell>
          <cell r="I116">
            <v>1065.4963526490903</v>
          </cell>
          <cell r="J116">
            <v>1061.1021185812197</v>
          </cell>
          <cell r="K116">
            <v>2154.6488740232235</v>
          </cell>
          <cell r="L116">
            <v>2828.5330661265407</v>
          </cell>
          <cell r="M116">
            <v>3205.9465385865724</v>
          </cell>
          <cell r="N116">
            <v>3777.6034807950859</v>
          </cell>
          <cell r="O116">
            <v>3994.2160650837895</v>
          </cell>
          <cell r="P116">
            <v>3472.1155527987144</v>
          </cell>
        </row>
        <row r="117">
          <cell r="A117">
            <v>1116</v>
          </cell>
          <cell r="B117" t="str">
            <v>GIVOLETTO</v>
          </cell>
          <cell r="I117">
            <v>293.55896778470373</v>
          </cell>
          <cell r="J117">
            <v>303.15428944762783</v>
          </cell>
          <cell r="K117">
            <v>644.55520745409319</v>
          </cell>
          <cell r="L117">
            <v>851.39056339223464</v>
          </cell>
          <cell r="M117">
            <v>999.55809994318702</v>
          </cell>
          <cell r="N117">
            <v>1213.7546166371449</v>
          </cell>
          <cell r="O117">
            <v>1319.9857186804131</v>
          </cell>
          <cell r="P117">
            <v>1189.6727883405515</v>
          </cell>
        </row>
        <row r="118">
          <cell r="A118">
            <v>1117</v>
          </cell>
          <cell r="B118" t="str">
            <v>GRAVERE</v>
          </cell>
          <cell r="I118">
            <v>105.54016681778641</v>
          </cell>
          <cell r="J118">
            <v>105.63043913822595</v>
          </cell>
          <cell r="K118">
            <v>211.91370929718778</v>
          </cell>
          <cell r="L118">
            <v>268.78156979565694</v>
          </cell>
          <cell r="M118">
            <v>306.33733143959267</v>
          </cell>
          <cell r="N118">
            <v>358.42246571378166</v>
          </cell>
          <cell r="O118">
            <v>366.22743683173258</v>
          </cell>
          <cell r="P118">
            <v>302.14170952660845</v>
          </cell>
        </row>
        <row r="119">
          <cell r="A119">
            <v>1118</v>
          </cell>
          <cell r="B119" t="str">
            <v>GROSCAVALLO</v>
          </cell>
          <cell r="I119">
            <v>12.681120210693228</v>
          </cell>
          <cell r="J119">
            <v>12.865874489951466</v>
          </cell>
          <cell r="K119">
            <v>24.53181116849008</v>
          </cell>
          <cell r="L119">
            <v>32.359148655478478</v>
          </cell>
          <cell r="M119">
            <v>35.410600455700262</v>
          </cell>
          <cell r="N119">
            <v>41.445244668060795</v>
          </cell>
          <cell r="O119">
            <v>43.721425944698645</v>
          </cell>
          <cell r="P119">
            <v>37.766389670415052</v>
          </cell>
        </row>
        <row r="120">
          <cell r="A120">
            <v>1119</v>
          </cell>
          <cell r="B120" t="str">
            <v>GROSSO</v>
          </cell>
          <cell r="I120">
            <v>138.44120247396174</v>
          </cell>
          <cell r="J120">
            <v>136.16941092725702</v>
          </cell>
          <cell r="K120">
            <v>279.84200629221431</v>
          </cell>
          <cell r="L120">
            <v>353.32675660722992</v>
          </cell>
          <cell r="M120">
            <v>394.1660039457073</v>
          </cell>
          <cell r="N120">
            <v>450.148336157855</v>
          </cell>
          <cell r="O120">
            <v>467.25787938739251</v>
          </cell>
          <cell r="P120">
            <v>407.78082291715242</v>
          </cell>
        </row>
        <row r="121">
          <cell r="A121">
            <v>1120</v>
          </cell>
          <cell r="B121" t="str">
            <v>GRUGLIASCO</v>
          </cell>
          <cell r="I121">
            <v>2498.4776303203321</v>
          </cell>
          <cell r="J121">
            <v>2429.4122145717811</v>
          </cell>
          <cell r="K121">
            <v>4738.4477165049948</v>
          </cell>
          <cell r="L121">
            <v>6154.5834065285762</v>
          </cell>
          <cell r="M121">
            <v>6778.0610995078414</v>
          </cell>
          <cell r="N121">
            <v>7848.2798868215132</v>
          </cell>
          <cell r="O121">
            <v>8299.0872705866623</v>
          </cell>
          <cell r="P121">
            <v>7240.3119041017653</v>
          </cell>
        </row>
        <row r="122">
          <cell r="A122">
            <v>1121</v>
          </cell>
          <cell r="B122" t="str">
            <v>INGRIA</v>
          </cell>
          <cell r="I122">
            <v>3.8312312383717746</v>
          </cell>
          <cell r="J122">
            <v>3.9565585130654517</v>
          </cell>
          <cell r="K122">
            <v>8.5999870792905231</v>
          </cell>
          <cell r="L122">
            <v>11.163376026179252</v>
          </cell>
          <cell r="M122">
            <v>12.848646982477597</v>
          </cell>
          <cell r="N122">
            <v>16.754597947493554</v>
          </cell>
          <cell r="O122">
            <v>18.140396103743175</v>
          </cell>
          <cell r="P122">
            <v>16.214397863280222</v>
          </cell>
        </row>
        <row r="123">
          <cell r="A123">
            <v>1122</v>
          </cell>
          <cell r="B123" t="str">
            <v>INVERSO PINASCA</v>
          </cell>
          <cell r="I123">
            <v>79.588201009818704</v>
          </cell>
          <cell r="J123">
            <v>79.508344509695334</v>
          </cell>
          <cell r="K123">
            <v>158.47888144852271</v>
          </cell>
          <cell r="L123">
            <v>204.43769452022559</v>
          </cell>
          <cell r="M123">
            <v>231.88099605730815</v>
          </cell>
          <cell r="N123">
            <v>272.93064944245214</v>
          </cell>
          <cell r="O123">
            <v>289.39143758318812</v>
          </cell>
          <cell r="P123">
            <v>251.49592070751387</v>
          </cell>
        </row>
        <row r="124">
          <cell r="A124">
            <v>1123</v>
          </cell>
          <cell r="B124" t="str">
            <v>ISOLABELLA</v>
          </cell>
          <cell r="I124">
            <v>37.538350051618529</v>
          </cell>
          <cell r="J124">
            <v>34.728035922954</v>
          </cell>
          <cell r="K124">
            <v>69.565841831110575</v>
          </cell>
          <cell r="L124">
            <v>85.754870957246709</v>
          </cell>
          <cell r="M124">
            <v>102.07287103428241</v>
          </cell>
          <cell r="N124">
            <v>117.4346521995006</v>
          </cell>
          <cell r="O124">
            <v>120.55716560834584</v>
          </cell>
          <cell r="P124">
            <v>105.8647161827779</v>
          </cell>
        </row>
        <row r="125">
          <cell r="A125">
            <v>1124</v>
          </cell>
          <cell r="B125" t="str">
            <v>ISSIGLIO</v>
          </cell>
          <cell r="I125">
            <v>45.691275694422075</v>
          </cell>
          <cell r="J125">
            <v>44.526062817806185</v>
          </cell>
          <cell r="K125">
            <v>91.746977489733624</v>
          </cell>
          <cell r="L125">
            <v>119.92553965625768</v>
          </cell>
          <cell r="M125">
            <v>136.69104190814704</v>
          </cell>
          <cell r="N125">
            <v>166.76112576352847</v>
          </cell>
          <cell r="O125">
            <v>170.38116047683792</v>
          </cell>
          <cell r="P125">
            <v>148.91764964877191</v>
          </cell>
        </row>
        <row r="126">
          <cell r="A126">
            <v>1125</v>
          </cell>
          <cell r="B126" t="str">
            <v>IVREA</v>
          </cell>
          <cell r="I126">
            <v>2217.4952470242706</v>
          </cell>
          <cell r="J126">
            <v>2154.9891225025181</v>
          </cell>
          <cell r="K126">
            <v>4275.5035474661463</v>
          </cell>
          <cell r="L126">
            <v>5467.6930575026245</v>
          </cell>
          <cell r="M126">
            <v>6007.2523079980056</v>
          </cell>
          <cell r="N126">
            <v>6945.4640088132464</v>
          </cell>
          <cell r="O126">
            <v>7331.544703774849</v>
          </cell>
          <cell r="P126">
            <v>6370.5542532002255</v>
          </cell>
        </row>
        <row r="127">
          <cell r="A127">
            <v>1126</v>
          </cell>
          <cell r="B127" t="str">
            <v>LA CASSA</v>
          </cell>
          <cell r="I127">
            <v>178.75145938173179</v>
          </cell>
          <cell r="J127">
            <v>187.57392487535552</v>
          </cell>
          <cell r="K127">
            <v>382.47933891672125</v>
          </cell>
          <cell r="L127">
            <v>500.87698864097808</v>
          </cell>
          <cell r="M127">
            <v>573.69333536401723</v>
          </cell>
          <cell r="N127">
            <v>671.76047043455128</v>
          </cell>
          <cell r="O127">
            <v>712.44686518040396</v>
          </cell>
          <cell r="P127">
            <v>608.58693999900891</v>
          </cell>
        </row>
        <row r="128">
          <cell r="A128">
            <v>1127</v>
          </cell>
          <cell r="B128" t="str">
            <v>LA LOGGIA</v>
          </cell>
          <cell r="I128">
            <v>632.67711673409951</v>
          </cell>
          <cell r="J128">
            <v>629.19447753428631</v>
          </cell>
          <cell r="K128">
            <v>1265.0297874057765</v>
          </cell>
          <cell r="L128">
            <v>1668.0227144776577</v>
          </cell>
          <cell r="M128">
            <v>1945.4410629176919</v>
          </cell>
          <cell r="N128">
            <v>2321.459610240262</v>
          </cell>
          <cell r="O128">
            <v>2510.0781566277278</v>
          </cell>
          <cell r="P128">
            <v>2207.2232111659837</v>
          </cell>
        </row>
        <row r="129">
          <cell r="A129">
            <v>1128</v>
          </cell>
          <cell r="B129" t="str">
            <v>LANZO TORINESE</v>
          </cell>
          <cell r="I129">
            <v>620.01581878371826</v>
          </cell>
          <cell r="J129">
            <v>606.28109829252912</v>
          </cell>
          <cell r="K129">
            <v>1209.1752582574968</v>
          </cell>
          <cell r="L129">
            <v>1560.0269909393642</v>
          </cell>
          <cell r="M129">
            <v>1716.7167742088805</v>
          </cell>
          <cell r="N129">
            <v>1999.5541473469609</v>
          </cell>
          <cell r="O129">
            <v>2111.5888857053365</v>
          </cell>
          <cell r="P129">
            <v>1847.1121151703405</v>
          </cell>
        </row>
        <row r="130">
          <cell r="A130">
            <v>1129</v>
          </cell>
          <cell r="B130" t="str">
            <v>LAURIANO</v>
          </cell>
          <cell r="I130">
            <v>122.04513751991738</v>
          </cell>
          <cell r="J130">
            <v>123.14920521040956</v>
          </cell>
          <cell r="K130">
            <v>249.185188682909</v>
          </cell>
          <cell r="L130">
            <v>336.05518586251884</v>
          </cell>
          <cell r="M130">
            <v>376.35762759107035</v>
          </cell>
          <cell r="N130">
            <v>434.04482541893128</v>
          </cell>
          <cell r="O130">
            <v>463.1361033517822</v>
          </cell>
          <cell r="P130">
            <v>405.46186173051422</v>
          </cell>
        </row>
        <row r="131">
          <cell r="A131">
            <v>1130</v>
          </cell>
          <cell r="B131" t="str">
            <v>LEINI'</v>
          </cell>
          <cell r="I131">
            <v>1539.1477167731944</v>
          </cell>
          <cell r="J131">
            <v>1578.6859313958514</v>
          </cell>
          <cell r="K131">
            <v>3200.8860784088006</v>
          </cell>
          <cell r="L131">
            <v>4216.7222007777209</v>
          </cell>
          <cell r="M131">
            <v>4752.9932549003115</v>
          </cell>
          <cell r="N131">
            <v>5608.6098002927392</v>
          </cell>
          <cell r="O131">
            <v>5948.8192707265698</v>
          </cell>
          <cell r="P131">
            <v>5195.0351399546325</v>
          </cell>
        </row>
        <row r="132">
          <cell r="A132">
            <v>1131</v>
          </cell>
          <cell r="B132" t="str">
            <v>LEMIE</v>
          </cell>
          <cell r="I132">
            <v>19.767839920103281</v>
          </cell>
          <cell r="J132">
            <v>18.929922879376985</v>
          </cell>
          <cell r="K132">
            <v>36.699898918566369</v>
          </cell>
          <cell r="L132">
            <v>48.365415746348255</v>
          </cell>
          <cell r="M132">
            <v>50.816869887072087</v>
          </cell>
          <cell r="N132">
            <v>59.342841774131685</v>
          </cell>
          <cell r="O132">
            <v>66.871753687106391</v>
          </cell>
          <cell r="P132">
            <v>54.123459090134787</v>
          </cell>
        </row>
        <row r="133">
          <cell r="A133">
            <v>1132</v>
          </cell>
          <cell r="B133" t="str">
            <v>LESSOLO</v>
          </cell>
          <cell r="I133">
            <v>287.74464248801337</v>
          </cell>
          <cell r="J133">
            <v>285.92926687426871</v>
          </cell>
          <cell r="K133">
            <v>587.80091293161615</v>
          </cell>
          <cell r="L133">
            <v>761.95302560351774</v>
          </cell>
          <cell r="M133">
            <v>851.12097235757358</v>
          </cell>
          <cell r="N133">
            <v>974.00115596994181</v>
          </cell>
          <cell r="O133">
            <v>1037.0315433692763</v>
          </cell>
          <cell r="P133">
            <v>896.08385143753776</v>
          </cell>
        </row>
        <row r="134">
          <cell r="A134">
            <v>1133</v>
          </cell>
          <cell r="B134" t="str">
            <v>LEVONE</v>
          </cell>
          <cell r="I134">
            <v>58.575955051217555</v>
          </cell>
          <cell r="J134">
            <v>56.620843682044324</v>
          </cell>
          <cell r="K134">
            <v>111.93495605490709</v>
          </cell>
          <cell r="L134">
            <v>147.08835835186119</v>
          </cell>
          <cell r="M134">
            <v>163.30680587620793</v>
          </cell>
          <cell r="N134">
            <v>183.32511798083448</v>
          </cell>
          <cell r="O134">
            <v>198.53233060470336</v>
          </cell>
          <cell r="P134">
            <v>176.89542078724156</v>
          </cell>
        </row>
        <row r="135">
          <cell r="A135">
            <v>1134</v>
          </cell>
          <cell r="B135" t="str">
            <v>LOCANA</v>
          </cell>
          <cell r="I135">
            <v>75.192657713932931</v>
          </cell>
          <cell r="J135">
            <v>75.684566795871618</v>
          </cell>
          <cell r="K135">
            <v>149.73165067839452</v>
          </cell>
          <cell r="L135">
            <v>194.02614104501203</v>
          </cell>
          <cell r="M135">
            <v>215.3983607468347</v>
          </cell>
          <cell r="N135">
            <v>247.91406416376392</v>
          </cell>
          <cell r="O135">
            <v>262.9651227528737</v>
          </cell>
          <cell r="P135">
            <v>228.75993926222279</v>
          </cell>
        </row>
        <row r="136">
          <cell r="A136">
            <v>1135</v>
          </cell>
          <cell r="B136" t="str">
            <v>LOMBARDORE</v>
          </cell>
          <cell r="I136">
            <v>176.05612086584955</v>
          </cell>
          <cell r="J136">
            <v>173.46975140766168</v>
          </cell>
          <cell r="K136">
            <v>345.78227521813852</v>
          </cell>
          <cell r="L136">
            <v>432.23806731690843</v>
          </cell>
          <cell r="M136">
            <v>526.72442840418694</v>
          </cell>
          <cell r="N136">
            <v>617.0939905082389</v>
          </cell>
          <cell r="O136">
            <v>660.69505299752473</v>
          </cell>
          <cell r="P136">
            <v>572.62752408938468</v>
          </cell>
        </row>
        <row r="137">
          <cell r="A137">
            <v>1136</v>
          </cell>
          <cell r="B137" t="str">
            <v>LOMBRIASCO</v>
          </cell>
          <cell r="I137">
            <v>91.614319527134981</v>
          </cell>
          <cell r="J137">
            <v>88.062318173057179</v>
          </cell>
          <cell r="K137">
            <v>178.96534447592404</v>
          </cell>
          <cell r="L137">
            <v>232.30174502295375</v>
          </cell>
          <cell r="M137">
            <v>259.32057061478434</v>
          </cell>
          <cell r="N137">
            <v>298.86290207496626</v>
          </cell>
          <cell r="O137">
            <v>321.45757525510453</v>
          </cell>
          <cell r="P137">
            <v>285.25828084569133</v>
          </cell>
        </row>
        <row r="138">
          <cell r="A138">
            <v>1137</v>
          </cell>
          <cell r="B138" t="str">
            <v>LORANZE'</v>
          </cell>
          <cell r="I138">
            <v>103.59957441027174</v>
          </cell>
          <cell r="J138">
            <v>103.13833449019452</v>
          </cell>
          <cell r="K138">
            <v>207.79720468540552</v>
          </cell>
          <cell r="L138">
            <v>268.5963281328211</v>
          </cell>
          <cell r="M138">
            <v>298.61088522353759</v>
          </cell>
          <cell r="N138">
            <v>355.97388246056704</v>
          </cell>
          <cell r="O138">
            <v>379.33440621701868</v>
          </cell>
          <cell r="P138">
            <v>332.20698124731786</v>
          </cell>
        </row>
        <row r="139">
          <cell r="A139">
            <v>1138</v>
          </cell>
          <cell r="B139" t="str">
            <v>LUGNACCO</v>
          </cell>
          <cell r="I139">
            <v>39.987599967656351</v>
          </cell>
          <cell r="J139">
            <v>39.313380465009317</v>
          </cell>
          <cell r="K139">
            <v>79.299923896933592</v>
          </cell>
          <cell r="L139">
            <v>104.95067632259828</v>
          </cell>
          <cell r="M139">
            <v>117.80687952254054</v>
          </cell>
          <cell r="N139">
            <v>136.7909292571205</v>
          </cell>
          <cell r="O139">
            <v>141.55674807459414</v>
          </cell>
          <cell r="P139">
            <v>125.02485497795972</v>
          </cell>
        </row>
        <row r="140">
          <cell r="A140">
            <v>1139</v>
          </cell>
          <cell r="B140" t="str">
            <v>LUSERNA SAN GIOVANNI</v>
          </cell>
          <cell r="I140">
            <v>812.42848750723408</v>
          </cell>
          <cell r="J140">
            <v>787.8453555210524</v>
          </cell>
          <cell r="K140">
            <v>1569.6047991543339</v>
          </cell>
          <cell r="L140">
            <v>1999.2728013668875</v>
          </cell>
          <cell r="M140">
            <v>2241.8497037251273</v>
          </cell>
          <cell r="N140">
            <v>2561.0832968819745</v>
          </cell>
          <cell r="O140">
            <v>2687.8566442918582</v>
          </cell>
          <cell r="P140">
            <v>2309.1883581892212</v>
          </cell>
        </row>
        <row r="141">
          <cell r="A141">
            <v>1140</v>
          </cell>
          <cell r="B141" t="str">
            <v>LUSERNETTA</v>
          </cell>
          <cell r="I141">
            <v>67.502111019100852</v>
          </cell>
          <cell r="J141">
            <v>67.769903084094295</v>
          </cell>
          <cell r="K141">
            <v>133.47952958409127</v>
          </cell>
          <cell r="L141">
            <v>173.36591557354768</v>
          </cell>
          <cell r="M141">
            <v>201.03228566184723</v>
          </cell>
          <cell r="N141">
            <v>234.26769460086177</v>
          </cell>
          <cell r="O141">
            <v>242.54950569248768</v>
          </cell>
          <cell r="P141">
            <v>207.92787761248852</v>
          </cell>
        </row>
        <row r="142">
          <cell r="A142">
            <v>1141</v>
          </cell>
          <cell r="B142" t="str">
            <v>LUSIGLIE'</v>
          </cell>
          <cell r="I142">
            <v>50.007248778002008</v>
          </cell>
          <cell r="J142">
            <v>50.08012106336529</v>
          </cell>
          <cell r="K142">
            <v>101.33629592345483</v>
          </cell>
          <cell r="L142">
            <v>133.23578767189849</v>
          </cell>
          <cell r="M142">
            <v>150.39039204108121</v>
          </cell>
          <cell r="N142">
            <v>180.10004634638804</v>
          </cell>
          <cell r="O142">
            <v>189.02391058537034</v>
          </cell>
          <cell r="P142">
            <v>167.64546748502798</v>
          </cell>
        </row>
        <row r="143">
          <cell r="A143">
            <v>1142</v>
          </cell>
          <cell r="B143" t="str">
            <v>MACELLO</v>
          </cell>
          <cell r="I143">
            <v>112.68435827983731</v>
          </cell>
          <cell r="J143">
            <v>114.65200396106464</v>
          </cell>
          <cell r="K143">
            <v>235.13789519388149</v>
          </cell>
          <cell r="L143">
            <v>314.70345614056487</v>
          </cell>
          <cell r="M143">
            <v>353.75993768998148</v>
          </cell>
          <cell r="N143">
            <v>414.52649355971226</v>
          </cell>
          <cell r="O143">
            <v>445.33224551070197</v>
          </cell>
          <cell r="P143">
            <v>383.84278139983252</v>
          </cell>
        </row>
        <row r="144">
          <cell r="A144">
            <v>1143</v>
          </cell>
          <cell r="B144" t="str">
            <v>MAGLIONE</v>
          </cell>
          <cell r="I144">
            <v>58.395899083470596</v>
          </cell>
          <cell r="J144">
            <v>56.426793363467169</v>
          </cell>
          <cell r="K144">
            <v>114.08604428366606</v>
          </cell>
          <cell r="L144">
            <v>148.63017487573555</v>
          </cell>
          <cell r="M144">
            <v>169.564920357913</v>
          </cell>
          <cell r="N144">
            <v>189.28358470834578</v>
          </cell>
          <cell r="O144">
            <v>191.20157469409824</v>
          </cell>
          <cell r="P144">
            <v>163.21539502751168</v>
          </cell>
        </row>
        <row r="145">
          <cell r="A145">
            <v>1144</v>
          </cell>
          <cell r="B145" t="str">
            <v>MARENTINO</v>
          </cell>
          <cell r="I145">
            <v>154.96351361434765</v>
          </cell>
          <cell r="J145">
            <v>157.8492833870778</v>
          </cell>
          <cell r="K145">
            <v>317.91943910076384</v>
          </cell>
          <cell r="L145">
            <v>412.1500218140834</v>
          </cell>
          <cell r="M145">
            <v>459.42569953341848</v>
          </cell>
          <cell r="N145">
            <v>535.64835955947319</v>
          </cell>
          <cell r="O145">
            <v>563.95741441675807</v>
          </cell>
          <cell r="P145">
            <v>478.34840708242319</v>
          </cell>
        </row>
        <row r="146">
          <cell r="A146">
            <v>1145</v>
          </cell>
          <cell r="B146" t="str">
            <v>MASSELLO</v>
          </cell>
          <cell r="I146">
            <v>5.137859315017586</v>
          </cell>
          <cell r="J146">
            <v>5.5050371187054701</v>
          </cell>
          <cell r="K146">
            <v>11.853473035574753</v>
          </cell>
          <cell r="L146">
            <v>14.971112383356658</v>
          </cell>
          <cell r="M146">
            <v>17.672280598266475</v>
          </cell>
          <cell r="N146">
            <v>19.268091621476454</v>
          </cell>
          <cell r="O146">
            <v>20.377445591395901</v>
          </cell>
          <cell r="P146">
            <v>17.403205012171192</v>
          </cell>
        </row>
        <row r="147">
          <cell r="A147">
            <v>1146</v>
          </cell>
          <cell r="B147" t="str">
            <v>MATHI</v>
          </cell>
          <cell r="I147">
            <v>371.88220248835592</v>
          </cell>
          <cell r="J147">
            <v>366.01369862076331</v>
          </cell>
          <cell r="K147">
            <v>733.07125745155361</v>
          </cell>
          <cell r="L147">
            <v>942.62970456372227</v>
          </cell>
          <cell r="M147">
            <v>1046.9713493134338</v>
          </cell>
          <cell r="N147">
            <v>1208.7265580243002</v>
          </cell>
          <cell r="O147">
            <v>1278.4322998806385</v>
          </cell>
          <cell r="P147">
            <v>1113.1758479334369</v>
          </cell>
        </row>
        <row r="148">
          <cell r="A148">
            <v>1147</v>
          </cell>
          <cell r="B148" t="str">
            <v>MATTIE</v>
          </cell>
          <cell r="I148">
            <v>47.968512187692554</v>
          </cell>
          <cell r="J148">
            <v>44.849288832442205</v>
          </cell>
          <cell r="K148">
            <v>86.852327451838832</v>
          </cell>
          <cell r="L148">
            <v>110.62946516157047</v>
          </cell>
          <cell r="M148">
            <v>119.77100986668154</v>
          </cell>
          <cell r="N148">
            <v>134.29049065758969</v>
          </cell>
          <cell r="O148">
            <v>138.1621748091338</v>
          </cell>
          <cell r="P148">
            <v>121.24946235210258</v>
          </cell>
        </row>
        <row r="149">
          <cell r="A149">
            <v>1148</v>
          </cell>
          <cell r="B149" t="str">
            <v>MAZZE'</v>
          </cell>
          <cell r="I149">
            <v>368.58766071589662</v>
          </cell>
          <cell r="J149">
            <v>367.18183188344346</v>
          </cell>
          <cell r="K149">
            <v>752.34514803269099</v>
          </cell>
          <cell r="L149">
            <v>985.41522755919004</v>
          </cell>
          <cell r="M149">
            <v>1096.2281665021294</v>
          </cell>
          <cell r="N149">
            <v>1264.6076474800293</v>
          </cell>
          <cell r="O149">
            <v>1355.287278368696</v>
          </cell>
          <cell r="P149">
            <v>1184.4586762174292</v>
          </cell>
        </row>
        <row r="150">
          <cell r="A150">
            <v>1149</v>
          </cell>
          <cell r="B150" t="str">
            <v>MEANA DI SUSA</v>
          </cell>
          <cell r="I150">
            <v>81.858832345175614</v>
          </cell>
          <cell r="J150">
            <v>81.710499047587462</v>
          </cell>
          <cell r="K150">
            <v>165.4439464092566</v>
          </cell>
          <cell r="L150">
            <v>214.245659922654</v>
          </cell>
          <cell r="M150">
            <v>237.07472970268154</v>
          </cell>
          <cell r="N150">
            <v>269.0489511354823</v>
          </cell>
          <cell r="O150">
            <v>285.61501925670854</v>
          </cell>
          <cell r="P150">
            <v>242.68214883688609</v>
          </cell>
        </row>
        <row r="151">
          <cell r="A151">
            <v>1150</v>
          </cell>
          <cell r="B151" t="str">
            <v>MERCENASCO</v>
          </cell>
          <cell r="I151">
            <v>139.40154921599205</v>
          </cell>
          <cell r="J151">
            <v>137.11419423311673</v>
          </cell>
          <cell r="K151">
            <v>279.06694856373002</v>
          </cell>
          <cell r="L151">
            <v>372.29487565734547</v>
          </cell>
          <cell r="M151">
            <v>411.575862119546</v>
          </cell>
          <cell r="N151">
            <v>493.17678602797127</v>
          </cell>
          <cell r="O151">
            <v>519.39576530107797</v>
          </cell>
          <cell r="P151">
            <v>451.85277236146771</v>
          </cell>
        </row>
        <row r="152">
          <cell r="A152">
            <v>1151</v>
          </cell>
          <cell r="B152" t="str">
            <v>MEUGLIANO</v>
          </cell>
          <cell r="I152">
            <v>15.631576961944376</v>
          </cell>
          <cell r="J152">
            <v>14.41452845638519</v>
          </cell>
          <cell r="K152">
            <v>31.042997748561255</v>
          </cell>
          <cell r="L152">
            <v>38.662012554554131</v>
          </cell>
          <cell r="M152">
            <v>46.404292331418574</v>
          </cell>
          <cell r="N152">
            <v>51.367579218528121</v>
          </cell>
          <cell r="O152">
            <v>53.876826654290824</v>
          </cell>
          <cell r="P152">
            <v>44.949370342335335</v>
          </cell>
        </row>
        <row r="153">
          <cell r="A153">
            <v>1152</v>
          </cell>
          <cell r="B153" t="str">
            <v>MEZZENILE</v>
          </cell>
          <cell r="I153">
            <v>77.149831759969061</v>
          </cell>
          <cell r="J153">
            <v>75.039459138597891</v>
          </cell>
          <cell r="K153">
            <v>152.56145111646089</v>
          </cell>
          <cell r="L153">
            <v>198.83658937204166</v>
          </cell>
          <cell r="M153">
            <v>222.19912135135573</v>
          </cell>
          <cell r="N153">
            <v>258.71762134556923</v>
          </cell>
          <cell r="O153">
            <v>273.86071574451262</v>
          </cell>
          <cell r="P153">
            <v>238.34310419506161</v>
          </cell>
        </row>
        <row r="154">
          <cell r="A154">
            <v>1153</v>
          </cell>
          <cell r="B154" t="str">
            <v>MOMBELLO DI TORINO</v>
          </cell>
          <cell r="I154">
            <v>35.651507516631071</v>
          </cell>
          <cell r="J154">
            <v>34.643758826152059</v>
          </cell>
          <cell r="K154">
            <v>70.016032575525358</v>
          </cell>
          <cell r="L154">
            <v>95.387574213024308</v>
          </cell>
          <cell r="M154">
            <v>110.68984156717481</v>
          </cell>
          <cell r="N154">
            <v>127.88011630768426</v>
          </cell>
          <cell r="O154">
            <v>132.82105274308566</v>
          </cell>
          <cell r="P154">
            <v>116.09871758960551</v>
          </cell>
        </row>
        <row r="155">
          <cell r="A155">
            <v>1154</v>
          </cell>
          <cell r="B155" t="str">
            <v>MOMPANTERO</v>
          </cell>
          <cell r="I155">
            <v>54.08369139618879</v>
          </cell>
          <cell r="J155">
            <v>54.163684002065096</v>
          </cell>
          <cell r="K155">
            <v>109.59449544723353</v>
          </cell>
          <cell r="L155">
            <v>145.02330540328205</v>
          </cell>
          <cell r="M155">
            <v>164.12330993704805</v>
          </cell>
          <cell r="N155">
            <v>188.02041151903796</v>
          </cell>
          <cell r="O155">
            <v>203.14501520490137</v>
          </cell>
          <cell r="P155">
            <v>168.97075840200279</v>
          </cell>
        </row>
        <row r="156">
          <cell r="A156">
            <v>1155</v>
          </cell>
          <cell r="B156" t="str">
            <v>MONASTERO DI LANZO</v>
          </cell>
          <cell r="I156">
            <v>68.637682804292339</v>
          </cell>
          <cell r="J156">
            <v>67.698540518482062</v>
          </cell>
          <cell r="K156">
            <v>137.98483419663305</v>
          </cell>
          <cell r="L156">
            <v>177.58739782939938</v>
          </cell>
          <cell r="M156">
            <v>198.01080611614623</v>
          </cell>
          <cell r="N156">
            <v>227.55375338643091</v>
          </cell>
          <cell r="O156">
            <v>245.36158503709521</v>
          </cell>
          <cell r="P156">
            <v>217.26698095782467</v>
          </cell>
        </row>
        <row r="157">
          <cell r="A157">
            <v>1156</v>
          </cell>
          <cell r="B157" t="str">
            <v>MONCALIERI</v>
          </cell>
          <cell r="I157">
            <v>5144.4214682649999</v>
          </cell>
          <cell r="J157">
            <v>5061.0888664882477</v>
          </cell>
          <cell r="K157">
            <v>9935.6744576128876</v>
          </cell>
          <cell r="L157">
            <v>12976.576229288583</v>
          </cell>
          <cell r="M157">
            <v>14049.652802471024</v>
          </cell>
          <cell r="N157">
            <v>16040.312222635272</v>
          </cell>
          <cell r="O157">
            <v>16891.045234969515</v>
          </cell>
          <cell r="P157">
            <v>14707.589851182016</v>
          </cell>
        </row>
        <row r="158">
          <cell r="A158">
            <v>1157</v>
          </cell>
          <cell r="B158" t="str">
            <v>MONCENISIO</v>
          </cell>
          <cell r="I158">
            <v>3.8761214195693126</v>
          </cell>
          <cell r="J158">
            <v>3.870678003744866</v>
          </cell>
          <cell r="K158">
            <v>8.4126888718491095</v>
          </cell>
          <cell r="L158">
            <v>8.7252232282692095</v>
          </cell>
          <cell r="M158">
            <v>11.114373777671837</v>
          </cell>
          <cell r="N158">
            <v>13.5506305088796</v>
          </cell>
          <cell r="O158">
            <v>14.196393853787967</v>
          </cell>
          <cell r="P158">
            <v>10.939549923206815</v>
          </cell>
        </row>
        <row r="159">
          <cell r="A159">
            <v>1158</v>
          </cell>
          <cell r="B159" t="str">
            <v>MONTALDO TORINESE</v>
          </cell>
          <cell r="I159">
            <v>70.735090074548395</v>
          </cell>
          <cell r="J159">
            <v>71.498058426894787</v>
          </cell>
          <cell r="K159">
            <v>146.02476698955863</v>
          </cell>
          <cell r="L159">
            <v>192.42736811722813</v>
          </cell>
          <cell r="M159">
            <v>220.5510631624729</v>
          </cell>
          <cell r="N159">
            <v>259.45914779078709</v>
          </cell>
          <cell r="O159">
            <v>280.38923502919897</v>
          </cell>
          <cell r="P159">
            <v>248.53105303969087</v>
          </cell>
        </row>
        <row r="160">
          <cell r="A160">
            <v>1159</v>
          </cell>
          <cell r="B160" t="str">
            <v>MONTALENGHE</v>
          </cell>
          <cell r="I160">
            <v>110.52151732700793</v>
          </cell>
          <cell r="J160">
            <v>106.76391391402211</v>
          </cell>
          <cell r="K160">
            <v>221.88309982794712</v>
          </cell>
          <cell r="L160">
            <v>288.25560840193816</v>
          </cell>
          <cell r="M160">
            <v>317.19066732872932</v>
          </cell>
          <cell r="N160">
            <v>379.59525041996631</v>
          </cell>
          <cell r="O160">
            <v>410.88319145254252</v>
          </cell>
          <cell r="P160">
            <v>350.90817769716466</v>
          </cell>
        </row>
        <row r="161">
          <cell r="A161">
            <v>1160</v>
          </cell>
          <cell r="B161" t="str">
            <v>MONTALTO DORA</v>
          </cell>
          <cell r="I161">
            <v>319.41752279920149</v>
          </cell>
          <cell r="J161">
            <v>310.54944895198014</v>
          </cell>
          <cell r="K161">
            <v>621.8245422579671</v>
          </cell>
          <cell r="L161">
            <v>800.05997182460283</v>
          </cell>
          <cell r="M161">
            <v>896.82170943586198</v>
          </cell>
          <cell r="N161">
            <v>1039.5887883616233</v>
          </cell>
          <cell r="O161">
            <v>1090.8072190062721</v>
          </cell>
          <cell r="P161">
            <v>950.50820477734476</v>
          </cell>
        </row>
        <row r="162">
          <cell r="A162">
            <v>1161</v>
          </cell>
          <cell r="B162" t="str">
            <v>MONTANARO</v>
          </cell>
          <cell r="I162">
            <v>391.10251564309152</v>
          </cell>
          <cell r="J162">
            <v>389.82161150835805</v>
          </cell>
          <cell r="K162">
            <v>776.73174371411687</v>
          </cell>
          <cell r="L162">
            <v>993.64167882479182</v>
          </cell>
          <cell r="M162">
            <v>1100.6293610404784</v>
          </cell>
          <cell r="N162">
            <v>1277.9626375250318</v>
          </cell>
          <cell r="O162">
            <v>1356.8788554479772</v>
          </cell>
          <cell r="P162">
            <v>1188.2063968784194</v>
          </cell>
        </row>
        <row r="163">
          <cell r="A163">
            <v>1162</v>
          </cell>
          <cell r="B163" t="str">
            <v>MONTEU DA PO</v>
          </cell>
          <cell r="I163">
            <v>66.260760617724245</v>
          </cell>
          <cell r="J163">
            <v>67.585014127207231</v>
          </cell>
          <cell r="K163">
            <v>136.38912720391741</v>
          </cell>
          <cell r="L163">
            <v>179.90563260501148</v>
          </cell>
          <cell r="M163">
            <v>205.59145175817565</v>
          </cell>
          <cell r="N163">
            <v>237.20188906488241</v>
          </cell>
          <cell r="O163">
            <v>256.44634978524641</v>
          </cell>
          <cell r="P163">
            <v>221.83976184284671</v>
          </cell>
        </row>
        <row r="164">
          <cell r="A164">
            <v>1163</v>
          </cell>
          <cell r="B164" t="str">
            <v>MORIONDO TORINESE</v>
          </cell>
          <cell r="I164">
            <v>76.905479393036074</v>
          </cell>
          <cell r="J164">
            <v>77.283051777229574</v>
          </cell>
          <cell r="K164">
            <v>155.83011815717609</v>
          </cell>
          <cell r="L164">
            <v>203.68343363079839</v>
          </cell>
          <cell r="M164">
            <v>232.67759104058135</v>
          </cell>
          <cell r="N164">
            <v>278.09966068070179</v>
          </cell>
          <cell r="O164">
            <v>295.9106482911713</v>
          </cell>
          <cell r="P164">
            <v>258.44312051511707</v>
          </cell>
        </row>
        <row r="165">
          <cell r="A165">
            <v>1164</v>
          </cell>
          <cell r="B165" t="str">
            <v>NICHELINO</v>
          </cell>
          <cell r="I165">
            <v>2502.0835233484636</v>
          </cell>
          <cell r="J165">
            <v>2433.2234256604474</v>
          </cell>
          <cell r="K165">
            <v>4791.0129310908378</v>
          </cell>
          <cell r="L165">
            <v>6173.1878458353294</v>
          </cell>
          <cell r="M165">
            <v>6803.876342857302</v>
          </cell>
          <cell r="N165">
            <v>7768.3104810814339</v>
          </cell>
          <cell r="O165">
            <v>8116.2436498482084</v>
          </cell>
          <cell r="P165">
            <v>6973.8505256423759</v>
          </cell>
        </row>
        <row r="166">
          <cell r="A166">
            <v>1165</v>
          </cell>
          <cell r="B166" t="str">
            <v>NOASCA</v>
          </cell>
          <cell r="I166">
            <v>4.788423400755522</v>
          </cell>
          <cell r="J166">
            <v>5.0884330584231456</v>
          </cell>
          <cell r="K166">
            <v>10.116145512465508</v>
          </cell>
          <cell r="L166">
            <v>12.486308513461971</v>
          </cell>
          <cell r="M166">
            <v>14.143307622771252</v>
          </cell>
          <cell r="N166">
            <v>16.312470194479442</v>
          </cell>
          <cell r="O166">
            <v>16.749312315374279</v>
          </cell>
          <cell r="P166">
            <v>14.678222379508544</v>
          </cell>
        </row>
        <row r="167">
          <cell r="A167">
            <v>1166</v>
          </cell>
          <cell r="B167" t="str">
            <v>NOLE</v>
          </cell>
          <cell r="I167">
            <v>608.82420830226033</v>
          </cell>
          <cell r="J167">
            <v>602.82408496032156</v>
          </cell>
          <cell r="K167">
            <v>1223.2138571263513</v>
          </cell>
          <cell r="L167">
            <v>1587.8209514977661</v>
          </cell>
          <cell r="M167">
            <v>1783.1342090796932</v>
          </cell>
          <cell r="N167">
            <v>2062.4264929527149</v>
          </cell>
          <cell r="O167">
            <v>2188.2175697258749</v>
          </cell>
          <cell r="P167">
            <v>1921.4553499399553</v>
          </cell>
        </row>
        <row r="168">
          <cell r="A168">
            <v>1167</v>
          </cell>
          <cell r="B168" t="str">
            <v>NOMAGLIO</v>
          </cell>
          <cell r="I168">
            <v>35.546372895938894</v>
          </cell>
          <cell r="J168">
            <v>34.608538831945147</v>
          </cell>
          <cell r="K168">
            <v>68.230540798554443</v>
          </cell>
          <cell r="L168">
            <v>87.250886759041578</v>
          </cell>
          <cell r="M168">
            <v>94.855702629398735</v>
          </cell>
          <cell r="N168">
            <v>113.63430457529623</v>
          </cell>
          <cell r="O168">
            <v>125.99034864818063</v>
          </cell>
          <cell r="P168">
            <v>107.91822779782929</v>
          </cell>
        </row>
        <row r="169">
          <cell r="A169">
            <v>1168</v>
          </cell>
          <cell r="B169" t="str">
            <v>NONE</v>
          </cell>
          <cell r="I169">
            <v>603.10556058055602</v>
          </cell>
          <cell r="J169">
            <v>584.11509772223781</v>
          </cell>
          <cell r="K169">
            <v>1180.0410609819683</v>
          </cell>
          <cell r="L169">
            <v>1488.2898519851253</v>
          </cell>
          <cell r="M169">
            <v>1674.8105572000227</v>
          </cell>
          <cell r="N169">
            <v>1939.2561677861793</v>
          </cell>
          <cell r="O169">
            <v>2069.0040359575819</v>
          </cell>
          <cell r="P169">
            <v>1750.086098794508</v>
          </cell>
        </row>
        <row r="170">
          <cell r="A170">
            <v>1169</v>
          </cell>
          <cell r="B170" t="str">
            <v>NOVALESA</v>
          </cell>
          <cell r="I170">
            <v>32.072098739820795</v>
          </cell>
          <cell r="J170">
            <v>31.529593244952604</v>
          </cell>
          <cell r="K170">
            <v>64.39324165108664</v>
          </cell>
          <cell r="L170">
            <v>84.71684697180298</v>
          </cell>
          <cell r="M170">
            <v>96.282821588383143</v>
          </cell>
          <cell r="N170">
            <v>112.95696845807156</v>
          </cell>
          <cell r="O170">
            <v>116.49475621051558</v>
          </cell>
          <cell r="P170">
            <v>97.302465288012826</v>
          </cell>
        </row>
        <row r="171">
          <cell r="A171">
            <v>1170</v>
          </cell>
          <cell r="B171" t="str">
            <v>OGLIANICO</v>
          </cell>
          <cell r="I171">
            <v>131.88614157610371</v>
          </cell>
          <cell r="J171">
            <v>131.04767961197314</v>
          </cell>
          <cell r="K171">
            <v>266.5835724748199</v>
          </cell>
          <cell r="L171">
            <v>335.97220299884174</v>
          </cell>
          <cell r="M171">
            <v>378.72838237598245</v>
          </cell>
          <cell r="N171">
            <v>451.87498803274957</v>
          </cell>
          <cell r="O171">
            <v>482.80347533384668</v>
          </cell>
          <cell r="P171">
            <v>424.26937748790107</v>
          </cell>
        </row>
        <row r="172">
          <cell r="A172">
            <v>1171</v>
          </cell>
          <cell r="B172" t="str">
            <v>ORBASSANO</v>
          </cell>
          <cell r="I172">
            <v>1975.4447128981067</v>
          </cell>
          <cell r="J172">
            <v>1949.4788048127964</v>
          </cell>
          <cell r="K172">
            <v>3853.5696416823557</v>
          </cell>
          <cell r="L172">
            <v>4889.831446322386</v>
          </cell>
          <cell r="M172">
            <v>5438.3254053417086</v>
          </cell>
          <cell r="N172">
            <v>6256.1973763384458</v>
          </cell>
          <cell r="O172">
            <v>6708.2827863382017</v>
          </cell>
          <cell r="P172">
            <v>5840.8774483131874</v>
          </cell>
        </row>
        <row r="173">
          <cell r="A173">
            <v>1172</v>
          </cell>
          <cell r="B173" t="str">
            <v>ORIO CANAVESE</v>
          </cell>
          <cell r="I173">
            <v>97.627417364913569</v>
          </cell>
          <cell r="J173">
            <v>98.438996819445748</v>
          </cell>
          <cell r="K173">
            <v>196.85295949450082</v>
          </cell>
          <cell r="L173">
            <v>248.59712778331564</v>
          </cell>
          <cell r="M173">
            <v>289.24816555516685</v>
          </cell>
          <cell r="N173">
            <v>334.52590565746942</v>
          </cell>
          <cell r="O173">
            <v>347.50363649384929</v>
          </cell>
          <cell r="P173">
            <v>303.31012744851824</v>
          </cell>
        </row>
        <row r="174">
          <cell r="A174">
            <v>1173</v>
          </cell>
          <cell r="B174" t="str">
            <v>OSASCO</v>
          </cell>
          <cell r="I174">
            <v>125.27184452297428</v>
          </cell>
          <cell r="J174">
            <v>125.81168814097423</v>
          </cell>
          <cell r="K174">
            <v>262.6068902672647</v>
          </cell>
          <cell r="L174">
            <v>331.6568814575275</v>
          </cell>
          <cell r="M174">
            <v>370.51391939542299</v>
          </cell>
          <cell r="N174">
            <v>430.95583228702748</v>
          </cell>
          <cell r="O174">
            <v>450.92596812330851</v>
          </cell>
          <cell r="P174">
            <v>401.61718247442519</v>
          </cell>
        </row>
        <row r="175">
          <cell r="A175">
            <v>1174</v>
          </cell>
          <cell r="B175" t="str">
            <v>OSASIO</v>
          </cell>
          <cell r="I175">
            <v>68.863687443149345</v>
          </cell>
          <cell r="J175">
            <v>66.604753231836156</v>
          </cell>
          <cell r="K175">
            <v>132.72669663633485</v>
          </cell>
          <cell r="L175">
            <v>175.40744895842195</v>
          </cell>
          <cell r="M175">
            <v>210.65141199059579</v>
          </cell>
          <cell r="N175">
            <v>245.35433674288731</v>
          </cell>
          <cell r="O175">
            <v>267.06356128989364</v>
          </cell>
          <cell r="P175">
            <v>232.54680242402245</v>
          </cell>
        </row>
        <row r="176">
          <cell r="A176">
            <v>1175</v>
          </cell>
          <cell r="B176" t="str">
            <v>OULX</v>
          </cell>
          <cell r="I176">
            <v>304.47139334505823</v>
          </cell>
          <cell r="J176">
            <v>300.41762453073648</v>
          </cell>
          <cell r="K176">
            <v>611.7140627945297</v>
          </cell>
          <cell r="L176">
            <v>813.94965788021784</v>
          </cell>
          <cell r="M176">
            <v>909.95703548114432</v>
          </cell>
          <cell r="N176">
            <v>1062.9631444122535</v>
          </cell>
          <cell r="O176">
            <v>1122.5314807494105</v>
          </cell>
          <cell r="P176">
            <v>978.75294439009565</v>
          </cell>
        </row>
        <row r="177">
          <cell r="A177">
            <v>1176</v>
          </cell>
          <cell r="B177" t="str">
            <v>OZEGNA</v>
          </cell>
          <cell r="I177">
            <v>158.14597710903601</v>
          </cell>
          <cell r="J177">
            <v>155.35893250631403</v>
          </cell>
          <cell r="K177">
            <v>317.05336350741845</v>
          </cell>
          <cell r="L177">
            <v>412.66911981157335</v>
          </cell>
          <cell r="M177">
            <v>456.06306005091994</v>
          </cell>
          <cell r="N177">
            <v>518.01643897098859</v>
          </cell>
          <cell r="O177">
            <v>548.91895126074235</v>
          </cell>
          <cell r="P177">
            <v>472.70638698985135</v>
          </cell>
        </row>
        <row r="178">
          <cell r="A178">
            <v>1177</v>
          </cell>
          <cell r="B178" t="str">
            <v>PALAZZO CANAVESE</v>
          </cell>
          <cell r="I178">
            <v>98.880073007010836</v>
          </cell>
          <cell r="J178">
            <v>96.041738151389481</v>
          </cell>
          <cell r="K178">
            <v>194.0775542796278</v>
          </cell>
          <cell r="L178">
            <v>249.95717997024485</v>
          </cell>
          <cell r="M178">
            <v>282.24652303712401</v>
          </cell>
          <cell r="N178">
            <v>324.33147213741387</v>
          </cell>
          <cell r="O178">
            <v>349.62773997720706</v>
          </cell>
          <cell r="P178">
            <v>309.15889677319916</v>
          </cell>
        </row>
        <row r="179">
          <cell r="A179">
            <v>1178</v>
          </cell>
          <cell r="B179" t="str">
            <v>PANCALIERI</v>
          </cell>
          <cell r="I179">
            <v>136.95185520976779</v>
          </cell>
          <cell r="J179">
            <v>134.84009386447858</v>
          </cell>
          <cell r="K179">
            <v>272.39381327466339</v>
          </cell>
          <cell r="L179">
            <v>355.37136639797774</v>
          </cell>
          <cell r="M179">
            <v>390.85673896116498</v>
          </cell>
          <cell r="N179">
            <v>455.47041231159733</v>
          </cell>
          <cell r="O179">
            <v>489.85223226095087</v>
          </cell>
          <cell r="P179">
            <v>418.66860015023559</v>
          </cell>
        </row>
        <row r="180">
          <cell r="A180">
            <v>1179</v>
          </cell>
          <cell r="B180" t="str">
            <v>PARELLA</v>
          </cell>
          <cell r="I180">
            <v>62.008093723255172</v>
          </cell>
          <cell r="J180">
            <v>58.561020943444802</v>
          </cell>
          <cell r="K180">
            <v>118.49629474780247</v>
          </cell>
          <cell r="L180">
            <v>148.77845837867076</v>
          </cell>
          <cell r="M180">
            <v>172.83379715637827</v>
          </cell>
          <cell r="N180">
            <v>201.0008992240862</v>
          </cell>
          <cell r="O180">
            <v>213.15979519335954</v>
          </cell>
          <cell r="P180">
            <v>187.87694462240194</v>
          </cell>
        </row>
        <row r="181">
          <cell r="A181">
            <v>1180</v>
          </cell>
          <cell r="B181" t="str">
            <v>PAVAROLO</v>
          </cell>
          <cell r="I181">
            <v>130.81897983409547</v>
          </cell>
          <cell r="J181">
            <v>131.68329083726371</v>
          </cell>
          <cell r="K181">
            <v>269.0528283052297</v>
          </cell>
          <cell r="L181">
            <v>357.80332652795295</v>
          </cell>
          <cell r="M181">
            <v>407.304430807252</v>
          </cell>
          <cell r="N181">
            <v>474.67552015588882</v>
          </cell>
          <cell r="O181">
            <v>503.56714985384599</v>
          </cell>
          <cell r="P181">
            <v>435.88952886115823</v>
          </cell>
        </row>
        <row r="182">
          <cell r="A182">
            <v>1181</v>
          </cell>
          <cell r="B182" t="str">
            <v>PAVONE CANAVESE</v>
          </cell>
          <cell r="I182">
            <v>440.34003006807944</v>
          </cell>
          <cell r="J182">
            <v>441.46791178518993</v>
          </cell>
          <cell r="K182">
            <v>870.14803992941711</v>
          </cell>
          <cell r="L182">
            <v>1108.7628771776533</v>
          </cell>
          <cell r="M182">
            <v>1247.0166863175555</v>
          </cell>
          <cell r="N182">
            <v>1465.1379552481085</v>
          </cell>
          <cell r="O182">
            <v>1534.9732090606321</v>
          </cell>
          <cell r="P182">
            <v>1349.4776088574217</v>
          </cell>
        </row>
        <row r="183">
          <cell r="A183">
            <v>1182</v>
          </cell>
          <cell r="B183" t="str">
            <v>PECCO</v>
          </cell>
          <cell r="I183">
            <v>29.744474679823242</v>
          </cell>
          <cell r="J183">
            <v>30.11918994831791</v>
          </cell>
          <cell r="K183">
            <v>61.521441105228007</v>
          </cell>
          <cell r="L183">
            <v>78.822526447113489</v>
          </cell>
          <cell r="M183">
            <v>88.591826896159176</v>
          </cell>
          <cell r="N183">
            <v>99.098424936755876</v>
          </cell>
          <cell r="O183">
            <v>106.64962520883189</v>
          </cell>
          <cell r="P183">
            <v>90.87288958140843</v>
          </cell>
        </row>
        <row r="184">
          <cell r="A184">
            <v>1183</v>
          </cell>
          <cell r="B184" t="str">
            <v>PECETTO TORINESE</v>
          </cell>
          <cell r="I184">
            <v>411.22739456722559</v>
          </cell>
          <cell r="J184">
            <v>411.41846727973217</v>
          </cell>
          <cell r="K184">
            <v>833.05534468400538</v>
          </cell>
          <cell r="L184">
            <v>1053.5666794386366</v>
          </cell>
          <cell r="M184">
            <v>1166.0990836445044</v>
          </cell>
          <cell r="N184">
            <v>1361.8203979094819</v>
          </cell>
          <cell r="O184">
            <v>1450.4873882737922</v>
          </cell>
          <cell r="P184">
            <v>1246.7593183429849</v>
          </cell>
        </row>
        <row r="185">
          <cell r="A185">
            <v>1184</v>
          </cell>
          <cell r="B185" t="str">
            <v>PEROSA ARGENTINA</v>
          </cell>
          <cell r="I185">
            <v>217.31798149018928</v>
          </cell>
          <cell r="J185">
            <v>213.51184247194556</v>
          </cell>
          <cell r="K185">
            <v>411.8098167149713</v>
          </cell>
          <cell r="L185">
            <v>543.63917117674941</v>
          </cell>
          <cell r="M185">
            <v>594.96876134215529</v>
          </cell>
          <cell r="N185">
            <v>690.92075352341215</v>
          </cell>
          <cell r="O185">
            <v>736.12533784442803</v>
          </cell>
          <cell r="P185">
            <v>648.92964687401945</v>
          </cell>
        </row>
        <row r="186">
          <cell r="A186">
            <v>1185</v>
          </cell>
          <cell r="B186" t="str">
            <v>PEROSA CANAVESE</v>
          </cell>
          <cell r="I186">
            <v>64.115477511459233</v>
          </cell>
          <cell r="J186">
            <v>64.019648532414493</v>
          </cell>
          <cell r="K186">
            <v>131.05789301035529</v>
          </cell>
          <cell r="L186">
            <v>169.26318515355553</v>
          </cell>
          <cell r="M186">
            <v>186.52382961172228</v>
          </cell>
          <cell r="N186">
            <v>208.60852198060326</v>
          </cell>
          <cell r="O186">
            <v>227.07725162827708</v>
          </cell>
          <cell r="P186">
            <v>190.12463628076941</v>
          </cell>
        </row>
        <row r="187">
          <cell r="A187">
            <v>1186</v>
          </cell>
          <cell r="B187" t="str">
            <v>PERRERO</v>
          </cell>
          <cell r="I187">
            <v>54.171218953861143</v>
          </cell>
          <cell r="J187">
            <v>53.740304467654603</v>
          </cell>
          <cell r="K187">
            <v>105.68339284764235</v>
          </cell>
          <cell r="L187">
            <v>138.20269042961021</v>
          </cell>
          <cell r="M187">
            <v>155.65720529317326</v>
          </cell>
          <cell r="N187">
            <v>181.02197906506572</v>
          </cell>
          <cell r="O187">
            <v>189.91313187464542</v>
          </cell>
          <cell r="P187">
            <v>169.13278476005317</v>
          </cell>
        </row>
        <row r="188">
          <cell r="A188">
            <v>1187</v>
          </cell>
          <cell r="B188" t="str">
            <v>PERTUSIO</v>
          </cell>
          <cell r="I188">
            <v>88.754538110323097</v>
          </cell>
          <cell r="J188">
            <v>89.70069383451299</v>
          </cell>
          <cell r="K188">
            <v>187.86475926324383</v>
          </cell>
          <cell r="L188">
            <v>243.69456356439701</v>
          </cell>
          <cell r="M188">
            <v>281.2240242869002</v>
          </cell>
          <cell r="N188">
            <v>322.42285142398816</v>
          </cell>
          <cell r="O188">
            <v>356.35479366258903</v>
          </cell>
          <cell r="P188">
            <v>311.13828209988606</v>
          </cell>
        </row>
        <row r="189">
          <cell r="A189">
            <v>1188</v>
          </cell>
          <cell r="B189" t="str">
            <v>PESSINETTO</v>
          </cell>
          <cell r="I189">
            <v>103.06648750316221</v>
          </cell>
          <cell r="J189">
            <v>100.56771047258664</v>
          </cell>
          <cell r="K189">
            <v>200.51782198179285</v>
          </cell>
          <cell r="L189">
            <v>252.61546439666873</v>
          </cell>
          <cell r="M189">
            <v>281.23842551739818</v>
          </cell>
          <cell r="N189">
            <v>323.01666205821965</v>
          </cell>
          <cell r="O189">
            <v>328.92854178780095</v>
          </cell>
          <cell r="P189">
            <v>285.881578929076</v>
          </cell>
        </row>
        <row r="190">
          <cell r="A190">
            <v>1189</v>
          </cell>
          <cell r="B190" t="str">
            <v>PIANEZZA</v>
          </cell>
          <cell r="I190">
            <v>1068.3474835063782</v>
          </cell>
          <cell r="J190">
            <v>1074.1655878879949</v>
          </cell>
          <cell r="K190">
            <v>2197.794321547311</v>
          </cell>
          <cell r="L190">
            <v>2956.5513693582316</v>
          </cell>
          <cell r="M190">
            <v>3434.8559377466022</v>
          </cell>
          <cell r="N190">
            <v>4005.9229288640181</v>
          </cell>
          <cell r="O190">
            <v>4292.7144772160555</v>
          </cell>
          <cell r="P190">
            <v>3863.6256143532519</v>
          </cell>
        </row>
        <row r="191">
          <cell r="A191">
            <v>1190</v>
          </cell>
          <cell r="B191" t="str">
            <v>PINASCA</v>
          </cell>
          <cell r="I191">
            <v>234.0614130725713</v>
          </cell>
          <cell r="J191">
            <v>232.35633073722769</v>
          </cell>
          <cell r="K191">
            <v>473.72822142280035</v>
          </cell>
          <cell r="L191">
            <v>610.2208246798491</v>
          </cell>
          <cell r="M191">
            <v>687.41062164475238</v>
          </cell>
          <cell r="N191">
            <v>807.76778591699838</v>
          </cell>
          <cell r="O191">
            <v>854.99085285084152</v>
          </cell>
          <cell r="P191">
            <v>754.54957464038182</v>
          </cell>
        </row>
        <row r="192">
          <cell r="A192">
            <v>1191</v>
          </cell>
          <cell r="B192" t="str">
            <v>PINEROLO</v>
          </cell>
          <cell r="I192">
            <v>2892.1209441790261</v>
          </cell>
          <cell r="J192">
            <v>2836.5353173638637</v>
          </cell>
          <cell r="K192">
            <v>5672.530734579298</v>
          </cell>
          <cell r="L192">
            <v>7264.6415333377709</v>
          </cell>
          <cell r="M192">
            <v>8152.1452723681514</v>
          </cell>
          <cell r="N192">
            <v>9516.5378335776986</v>
          </cell>
          <cell r="O192">
            <v>10057.897619489946</v>
          </cell>
          <cell r="P192">
            <v>8723.0005928343635</v>
          </cell>
        </row>
        <row r="193">
          <cell r="A193">
            <v>1192</v>
          </cell>
          <cell r="B193" t="str">
            <v>PINO TORINESE</v>
          </cell>
          <cell r="I193">
            <v>725.34624033058992</v>
          </cell>
          <cell r="J193">
            <v>694.51325028504186</v>
          </cell>
          <cell r="K193">
            <v>1370.9937065397953</v>
          </cell>
          <cell r="L193">
            <v>1727.5485474318182</v>
          </cell>
          <cell r="M193">
            <v>1947.4031062784352</v>
          </cell>
          <cell r="N193">
            <v>2208.8717145201636</v>
          </cell>
          <cell r="O193">
            <v>2326.1155827146777</v>
          </cell>
          <cell r="P193">
            <v>2001.9518037851062</v>
          </cell>
        </row>
        <row r="194">
          <cell r="A194">
            <v>1193</v>
          </cell>
          <cell r="B194" t="str">
            <v>PIOBESI TORINESE</v>
          </cell>
          <cell r="I194">
            <v>267.50040942270994</v>
          </cell>
          <cell r="J194">
            <v>267.84147384166437</v>
          </cell>
          <cell r="K194">
            <v>520.35280945745069</v>
          </cell>
          <cell r="L194">
            <v>683.70310722315639</v>
          </cell>
          <cell r="M194">
            <v>754.8121957687822</v>
          </cell>
          <cell r="N194">
            <v>874.82734268797708</v>
          </cell>
          <cell r="O194">
            <v>940.16502731347157</v>
          </cell>
          <cell r="P194">
            <v>820.66845503470051</v>
          </cell>
        </row>
        <row r="195">
          <cell r="A195">
            <v>1194</v>
          </cell>
          <cell r="B195" t="str">
            <v>PIOSSASCO</v>
          </cell>
          <cell r="I195">
            <v>1017.5903667208761</v>
          </cell>
          <cell r="J195">
            <v>1005.5762825795344</v>
          </cell>
          <cell r="K195">
            <v>1990.5582774547499</v>
          </cell>
          <cell r="L195">
            <v>2647.6983308226922</v>
          </cell>
          <cell r="M195">
            <v>2971.8326041007203</v>
          </cell>
          <cell r="N195">
            <v>3472.8811519502838</v>
          </cell>
          <cell r="O195">
            <v>3707.5592247828163</v>
          </cell>
          <cell r="P195">
            <v>3255.1111428014287</v>
          </cell>
        </row>
        <row r="196">
          <cell r="A196">
            <v>1195</v>
          </cell>
          <cell r="B196" t="str">
            <v>PISCINA</v>
          </cell>
          <cell r="I196">
            <v>294.61492604514171</v>
          </cell>
          <cell r="J196">
            <v>293.22816816388149</v>
          </cell>
          <cell r="K196">
            <v>593.51882922623656</v>
          </cell>
          <cell r="L196">
            <v>781.85023834225808</v>
          </cell>
          <cell r="M196">
            <v>876.83929330031958</v>
          </cell>
          <cell r="N196">
            <v>1019.1290635405604</v>
          </cell>
          <cell r="O196">
            <v>1085.8304143065516</v>
          </cell>
          <cell r="P196">
            <v>956.14530629491856</v>
          </cell>
        </row>
        <row r="197">
          <cell r="A197">
            <v>1196</v>
          </cell>
          <cell r="B197" t="str">
            <v>PIVERONE</v>
          </cell>
          <cell r="I197">
            <v>154.08369646217977</v>
          </cell>
          <cell r="J197">
            <v>155.22732021331962</v>
          </cell>
          <cell r="K197">
            <v>311.83906148672628</v>
          </cell>
          <cell r="L197">
            <v>412.49510749371979</v>
          </cell>
          <cell r="M197">
            <v>455.28501127683126</v>
          </cell>
          <cell r="N197">
            <v>529.27744194142554</v>
          </cell>
          <cell r="O197">
            <v>558.06001317477637</v>
          </cell>
          <cell r="P197">
            <v>491.10391853170728</v>
          </cell>
        </row>
        <row r="198">
          <cell r="A198">
            <v>1197</v>
          </cell>
          <cell r="B198" t="str">
            <v>POIRINO</v>
          </cell>
          <cell r="I198">
            <v>697.86144308000894</v>
          </cell>
          <cell r="J198">
            <v>703.09309350388276</v>
          </cell>
          <cell r="K198">
            <v>1418.5092807186252</v>
          </cell>
          <cell r="L198">
            <v>1887.1100676405586</v>
          </cell>
          <cell r="M198">
            <v>2130.6206569706196</v>
          </cell>
          <cell r="N198">
            <v>2497.7734828962748</v>
          </cell>
          <cell r="O198">
            <v>2670.4571558402413</v>
          </cell>
          <cell r="P198">
            <v>2317.3031432285511</v>
          </cell>
        </row>
        <row r="199">
          <cell r="A199">
            <v>1198</v>
          </cell>
          <cell r="B199" t="str">
            <v>POMARETTO</v>
          </cell>
          <cell r="I199">
            <v>62.560855538401974</v>
          </cell>
          <cell r="J199">
            <v>62.64771331222903</v>
          </cell>
          <cell r="K199">
            <v>124.9727648860647</v>
          </cell>
          <cell r="L199">
            <v>161.01110641321614</v>
          </cell>
          <cell r="M199">
            <v>179.46599590670294</v>
          </cell>
          <cell r="N199">
            <v>204.42039889409639</v>
          </cell>
          <cell r="O199">
            <v>212.33952965394107</v>
          </cell>
          <cell r="P199">
            <v>181.34962523998746</v>
          </cell>
        </row>
        <row r="200">
          <cell r="A200">
            <v>1199</v>
          </cell>
          <cell r="B200" t="str">
            <v>PONT CANAVESE</v>
          </cell>
          <cell r="I200">
            <v>291.17812081504599</v>
          </cell>
          <cell r="J200">
            <v>282.71184084404064</v>
          </cell>
          <cell r="K200">
            <v>566.69633624820051</v>
          </cell>
          <cell r="L200">
            <v>745.0141134738775</v>
          </cell>
          <cell r="M200">
            <v>819.95281862220941</v>
          </cell>
          <cell r="N200">
            <v>942.12302727389124</v>
          </cell>
          <cell r="O200">
            <v>1001.3354111724161</v>
          </cell>
          <cell r="P200">
            <v>867.12115064581917</v>
          </cell>
        </row>
        <row r="201">
          <cell r="A201">
            <v>1200</v>
          </cell>
          <cell r="B201" t="str">
            <v>PORTE</v>
          </cell>
          <cell r="I201">
            <v>110.01600675799989</v>
          </cell>
          <cell r="J201">
            <v>107.74795520433622</v>
          </cell>
          <cell r="K201">
            <v>222.13369054493205</v>
          </cell>
          <cell r="L201">
            <v>284.2746287681631</v>
          </cell>
          <cell r="M201">
            <v>326.9790182461079</v>
          </cell>
          <cell r="N201">
            <v>376.49528286927222</v>
          </cell>
          <cell r="O201">
            <v>407.87977652876003</v>
          </cell>
          <cell r="P201">
            <v>366.77056363504954</v>
          </cell>
        </row>
        <row r="202">
          <cell r="A202">
            <v>1201</v>
          </cell>
          <cell r="B202" t="str">
            <v>PRAGELATO</v>
          </cell>
          <cell r="I202">
            <v>126.1065446190822</v>
          </cell>
          <cell r="J202">
            <v>131.15208204938011</v>
          </cell>
          <cell r="K202">
            <v>272.88603601927747</v>
          </cell>
          <cell r="L202">
            <v>358.33940886907294</v>
          </cell>
          <cell r="M202">
            <v>399.29585939867849</v>
          </cell>
          <cell r="N202">
            <v>470.11756054475046</v>
          </cell>
          <cell r="O202">
            <v>501.78967555801705</v>
          </cell>
          <cell r="P202">
            <v>439.62794088930599</v>
          </cell>
        </row>
        <row r="203">
          <cell r="A203">
            <v>1202</v>
          </cell>
          <cell r="B203" t="str">
            <v>PRALI</v>
          </cell>
          <cell r="I203">
            <v>36.135989781682909</v>
          </cell>
          <cell r="J203">
            <v>37.778083134561157</v>
          </cell>
          <cell r="K203">
            <v>74.219565958057203</v>
          </cell>
          <cell r="L203">
            <v>99.03891067947815</v>
          </cell>
          <cell r="M203">
            <v>108.1274487692276</v>
          </cell>
          <cell r="N203">
            <v>125.81125655232471</v>
          </cell>
          <cell r="O203">
            <v>136.83577111277597</v>
          </cell>
          <cell r="P203">
            <v>119.86319627054776</v>
          </cell>
        </row>
        <row r="204">
          <cell r="A204">
            <v>1203</v>
          </cell>
          <cell r="B204" t="str">
            <v>PRALORMO</v>
          </cell>
          <cell r="I204">
            <v>140.86857747267121</v>
          </cell>
          <cell r="J204">
            <v>139.78322927352093</v>
          </cell>
          <cell r="K204">
            <v>282.89949945321354</v>
          </cell>
          <cell r="L204">
            <v>372.5380090173619</v>
          </cell>
          <cell r="M204">
            <v>416.92092385099994</v>
          </cell>
          <cell r="N204">
            <v>496.46859087774038</v>
          </cell>
          <cell r="O204">
            <v>522.51679560249124</v>
          </cell>
          <cell r="P204">
            <v>454.86018145606596</v>
          </cell>
        </row>
        <row r="205">
          <cell r="A205">
            <v>1204</v>
          </cell>
          <cell r="B205" t="str">
            <v>PRAMOLLO</v>
          </cell>
          <cell r="I205">
            <v>28.475361694878792</v>
          </cell>
          <cell r="J205">
            <v>26.857313202131763</v>
          </cell>
          <cell r="K205">
            <v>56.715521953735291</v>
          </cell>
          <cell r="L205">
            <v>76.679591453126832</v>
          </cell>
          <cell r="M205">
            <v>84.238489584854165</v>
          </cell>
          <cell r="N205">
            <v>98.382587986495423</v>
          </cell>
          <cell r="O205">
            <v>107.42887346233131</v>
          </cell>
          <cell r="P205">
            <v>91.161799847785161</v>
          </cell>
        </row>
        <row r="206">
          <cell r="A206">
            <v>1205</v>
          </cell>
          <cell r="B206" t="str">
            <v>PRAROSTINO</v>
          </cell>
          <cell r="I206">
            <v>177.02836951702162</v>
          </cell>
          <cell r="J206">
            <v>174.3219407842362</v>
          </cell>
          <cell r="K206">
            <v>345.50443287548916</v>
          </cell>
          <cell r="L206">
            <v>449.85233715429274</v>
          </cell>
          <cell r="M206">
            <v>510.97580126872759</v>
          </cell>
          <cell r="N206">
            <v>600.48150471921963</v>
          </cell>
          <cell r="O206">
            <v>639.27036692746071</v>
          </cell>
          <cell r="P206">
            <v>567.07223926920358</v>
          </cell>
        </row>
        <row r="207">
          <cell r="A207">
            <v>1206</v>
          </cell>
          <cell r="B207" t="str">
            <v>PRASCORSANO</v>
          </cell>
          <cell r="I207">
            <v>112.20072861945444</v>
          </cell>
          <cell r="J207">
            <v>110.45769269279253</v>
          </cell>
          <cell r="K207">
            <v>225.1288152858819</v>
          </cell>
          <cell r="L207">
            <v>295.5675781424024</v>
          </cell>
          <cell r="M207">
            <v>330.16302469167101</v>
          </cell>
          <cell r="N207">
            <v>381.43238683851882</v>
          </cell>
          <cell r="O207">
            <v>402.68294727102739</v>
          </cell>
          <cell r="P207">
            <v>352.79267853812922</v>
          </cell>
        </row>
        <row r="208">
          <cell r="A208">
            <v>1207</v>
          </cell>
          <cell r="B208" t="str">
            <v>PRATIGLIONE</v>
          </cell>
          <cell r="I208">
            <v>80.743806586737392</v>
          </cell>
          <cell r="J208">
            <v>78.475373553539683</v>
          </cell>
          <cell r="K208">
            <v>159.0421792287581</v>
          </cell>
          <cell r="L208">
            <v>208.98557594694492</v>
          </cell>
          <cell r="M208">
            <v>226.45425575289801</v>
          </cell>
          <cell r="N208">
            <v>263.44688255100954</v>
          </cell>
          <cell r="O208">
            <v>280.89774996844466</v>
          </cell>
          <cell r="P208">
            <v>243.64709919249901</v>
          </cell>
        </row>
        <row r="209">
          <cell r="A209">
            <v>1208</v>
          </cell>
          <cell r="B209" t="str">
            <v>QUAGLIUZZO</v>
          </cell>
          <cell r="I209">
            <v>40.49156892128547</v>
          </cell>
          <cell r="J209">
            <v>41.07035385105619</v>
          </cell>
          <cell r="K209">
            <v>83.064352990330306</v>
          </cell>
          <cell r="L209">
            <v>99.966495457284609</v>
          </cell>
          <cell r="M209">
            <v>115.00358914182681</v>
          </cell>
          <cell r="N209">
            <v>132.18848475419506</v>
          </cell>
          <cell r="O209">
            <v>138.56437388563393</v>
          </cell>
          <cell r="P209">
            <v>118.80364048373943</v>
          </cell>
        </row>
        <row r="210">
          <cell r="A210">
            <v>1209</v>
          </cell>
          <cell r="B210" t="str">
            <v>QUASSOLO</v>
          </cell>
          <cell r="I210">
            <v>55.220844022362364</v>
          </cell>
          <cell r="J210">
            <v>49.106873036441101</v>
          </cell>
          <cell r="K210">
            <v>97.014258682881774</v>
          </cell>
          <cell r="L210">
            <v>124.11978077717961</v>
          </cell>
          <cell r="M210">
            <v>146.8540009201709</v>
          </cell>
          <cell r="N210">
            <v>164.22743293113268</v>
          </cell>
          <cell r="O210">
            <v>172.48787709533858</v>
          </cell>
          <cell r="P210">
            <v>153.41365749110523</v>
          </cell>
        </row>
        <row r="211">
          <cell r="A211">
            <v>1210</v>
          </cell>
          <cell r="B211" t="str">
            <v>QUINCINETTO</v>
          </cell>
          <cell r="I211">
            <v>127.47971414761716</v>
          </cell>
          <cell r="J211">
            <v>125.9454254423043</v>
          </cell>
          <cell r="K211">
            <v>250.63819445974354</v>
          </cell>
          <cell r="L211">
            <v>324.46650874178431</v>
          </cell>
          <cell r="M211">
            <v>376.39234122933391</v>
          </cell>
          <cell r="N211">
            <v>435.38566347538773</v>
          </cell>
          <cell r="O211">
            <v>458.95515764483213</v>
          </cell>
          <cell r="P211">
            <v>382.5242440028224</v>
          </cell>
        </row>
        <row r="212">
          <cell r="A212">
            <v>1211</v>
          </cell>
          <cell r="B212" t="str">
            <v>REANO</v>
          </cell>
          <cell r="I212">
            <v>168.18040734111761</v>
          </cell>
          <cell r="J212">
            <v>168.27374261114889</v>
          </cell>
          <cell r="K212">
            <v>336.1772248663251</v>
          </cell>
          <cell r="L212">
            <v>434.25773558832839</v>
          </cell>
          <cell r="M212">
            <v>488.92408379685759</v>
          </cell>
          <cell r="N212">
            <v>565.31342499793266</v>
          </cell>
          <cell r="O212">
            <v>614.33016216574572</v>
          </cell>
          <cell r="P212">
            <v>539.46027185573064</v>
          </cell>
        </row>
        <row r="213">
          <cell r="A213">
            <v>1212</v>
          </cell>
          <cell r="B213" t="str">
            <v>RIBORDONE</v>
          </cell>
          <cell r="I213">
            <v>8.1423016459823394</v>
          </cell>
          <cell r="J213">
            <v>7.3153978598052811</v>
          </cell>
          <cell r="K213">
            <v>14.645489530266417</v>
          </cell>
          <cell r="L213">
            <v>18.794409158622059</v>
          </cell>
          <cell r="M213">
            <v>19.885864348766376</v>
          </cell>
          <cell r="N213">
            <v>22.385036359450915</v>
          </cell>
          <cell r="O213">
            <v>24.217549495262158</v>
          </cell>
          <cell r="P213">
            <v>20.096136290661722</v>
          </cell>
        </row>
        <row r="214">
          <cell r="A214">
            <v>1215</v>
          </cell>
          <cell r="B214" t="str">
            <v>RIVA PRESSO CHIERI</v>
          </cell>
          <cell r="I214">
            <v>272.04341545620099</v>
          </cell>
          <cell r="J214">
            <v>264.38432648593005</v>
          </cell>
          <cell r="K214">
            <v>537.76689193592586</v>
          </cell>
          <cell r="L214">
            <v>697.10505508363406</v>
          </cell>
          <cell r="M214">
            <v>798.79979743768035</v>
          </cell>
          <cell r="N214">
            <v>934.88306392159757</v>
          </cell>
          <cell r="O214">
            <v>1013.7276711145851</v>
          </cell>
          <cell r="P214">
            <v>908.96992692728588</v>
          </cell>
        </row>
        <row r="215">
          <cell r="A215">
            <v>1213</v>
          </cell>
          <cell r="B215" t="str">
            <v>RIVALBA</v>
          </cell>
          <cell r="I215">
            <v>120.66179816537797</v>
          </cell>
          <cell r="J215">
            <v>122.52985373542269</v>
          </cell>
          <cell r="K215">
            <v>249.06076840559609</v>
          </cell>
          <cell r="L215">
            <v>321.98838913125513</v>
          </cell>
          <cell r="M215">
            <v>383.87500976956676</v>
          </cell>
          <cell r="N215">
            <v>452.26620721640279</v>
          </cell>
          <cell r="O215">
            <v>492.87972189715902</v>
          </cell>
          <cell r="P215">
            <v>423.22457947232488</v>
          </cell>
        </row>
        <row r="216">
          <cell r="A216">
            <v>1214</v>
          </cell>
          <cell r="B216" t="str">
            <v>RIVALTA DI TORINO</v>
          </cell>
          <cell r="I216">
            <v>1608.885244425391</v>
          </cell>
          <cell r="J216">
            <v>1589.6220534174574</v>
          </cell>
          <cell r="K216">
            <v>3166.4153096563336</v>
          </cell>
          <cell r="L216">
            <v>4131.5075865060808</v>
          </cell>
          <cell r="M216">
            <v>4679.5306156511442</v>
          </cell>
          <cell r="N216">
            <v>5471.8718781979969</v>
          </cell>
          <cell r="O216">
            <v>5799.2471341982791</v>
          </cell>
          <cell r="P216">
            <v>5044.1294477311703</v>
          </cell>
        </row>
        <row r="217">
          <cell r="A217">
            <v>1216</v>
          </cell>
          <cell r="B217" t="str">
            <v>RIVARA</v>
          </cell>
          <cell r="I217">
            <v>299.90683998645551</v>
          </cell>
          <cell r="J217">
            <v>294.46589151095435</v>
          </cell>
          <cell r="K217">
            <v>598.90137860814309</v>
          </cell>
          <cell r="L217">
            <v>772.58122992698122</v>
          </cell>
          <cell r="M217">
            <v>851.47470279847278</v>
          </cell>
          <cell r="N217">
            <v>981.15523190186968</v>
          </cell>
          <cell r="O217">
            <v>1045.031751837131</v>
          </cell>
          <cell r="P217">
            <v>919.46112727241575</v>
          </cell>
        </row>
        <row r="218">
          <cell r="A218">
            <v>1217</v>
          </cell>
          <cell r="B218" t="str">
            <v>RIVAROLO CANAVESE</v>
          </cell>
          <cell r="I218">
            <v>1037.6122691683113</v>
          </cell>
          <cell r="J218">
            <v>1019.8136998157921</v>
          </cell>
          <cell r="K218">
            <v>2028.990254551652</v>
          </cell>
          <cell r="L218">
            <v>2651.701816419165</v>
          </cell>
          <cell r="M218">
            <v>2960.3900644221389</v>
          </cell>
          <cell r="N218">
            <v>3414.2339952476109</v>
          </cell>
          <cell r="O218">
            <v>3611.3352484182092</v>
          </cell>
          <cell r="P218">
            <v>3169.3346098952011</v>
          </cell>
        </row>
        <row r="219">
          <cell r="A219">
            <v>1218</v>
          </cell>
          <cell r="B219" t="str">
            <v>RIVAROSSA</v>
          </cell>
          <cell r="I219">
            <v>128.04963660190271</v>
          </cell>
          <cell r="J219">
            <v>129.40760875671216</v>
          </cell>
          <cell r="K219">
            <v>269.16812946403832</v>
          </cell>
          <cell r="L219">
            <v>356.06670591570759</v>
          </cell>
          <cell r="M219">
            <v>405.54347932712346</v>
          </cell>
          <cell r="N219">
            <v>465.68676414234864</v>
          </cell>
          <cell r="O219">
            <v>485.67470292035858</v>
          </cell>
          <cell r="P219">
            <v>418.30725493199702</v>
          </cell>
        </row>
        <row r="220">
          <cell r="A220">
            <v>1219</v>
          </cell>
          <cell r="B220" t="str">
            <v>RIVOLI</v>
          </cell>
          <cell r="I220">
            <v>3646.9255797930446</v>
          </cell>
          <cell r="J220">
            <v>3559.5801473149863</v>
          </cell>
          <cell r="K220">
            <v>7026.4798570406274</v>
          </cell>
          <cell r="L220">
            <v>8956.0618939623564</v>
          </cell>
          <cell r="M220">
            <v>9910.9547368994281</v>
          </cell>
          <cell r="N220">
            <v>11459.365577596873</v>
          </cell>
          <cell r="O220">
            <v>12135.67546701949</v>
          </cell>
          <cell r="P220">
            <v>10495.840576498236</v>
          </cell>
        </row>
        <row r="221">
          <cell r="A221">
            <v>1220</v>
          </cell>
          <cell r="B221" t="str">
            <v>ROBASSOMERO</v>
          </cell>
          <cell r="I221">
            <v>358.44269051767617</v>
          </cell>
          <cell r="J221">
            <v>350.34178757383302</v>
          </cell>
          <cell r="K221">
            <v>704.69026042755866</v>
          </cell>
          <cell r="L221">
            <v>897.18814909515982</v>
          </cell>
          <cell r="M221">
            <v>998.64517810819063</v>
          </cell>
          <cell r="N221">
            <v>1185.4860576064889</v>
          </cell>
          <cell r="O221">
            <v>1243.3672126899573</v>
          </cell>
          <cell r="P221">
            <v>1105.474630899552</v>
          </cell>
        </row>
        <row r="222">
          <cell r="A222">
            <v>1221</v>
          </cell>
          <cell r="B222" t="str">
            <v>ROCCA CANAVESE</v>
          </cell>
          <cell r="I222">
            <v>225.79747548242244</v>
          </cell>
          <cell r="J222">
            <v>220.06857398845645</v>
          </cell>
          <cell r="K222">
            <v>451.56846853253955</v>
          </cell>
          <cell r="L222">
            <v>603.0912253243805</v>
          </cell>
          <cell r="M222">
            <v>685.27958640876886</v>
          </cell>
          <cell r="N222">
            <v>815.52246329769434</v>
          </cell>
          <cell r="O222">
            <v>867.91836566016025</v>
          </cell>
          <cell r="P222">
            <v>753.22334116372735</v>
          </cell>
        </row>
        <row r="223">
          <cell r="A223">
            <v>1222</v>
          </cell>
          <cell r="B223" t="str">
            <v>ROLETTO</v>
          </cell>
          <cell r="I223">
            <v>297.33727815589111</v>
          </cell>
          <cell r="J223">
            <v>290.62082248256559</v>
          </cell>
          <cell r="K223">
            <v>578.02843129972416</v>
          </cell>
          <cell r="L223">
            <v>736.07512735394641</v>
          </cell>
          <cell r="M223">
            <v>791.81817118511287</v>
          </cell>
          <cell r="N223">
            <v>903.86375220153661</v>
          </cell>
          <cell r="O223">
            <v>946.00913220081225</v>
          </cell>
          <cell r="P223">
            <v>826.92907352773318</v>
          </cell>
        </row>
        <row r="224">
          <cell r="A224">
            <v>1223</v>
          </cell>
          <cell r="B224" t="str">
            <v>ROMANO CANAVESE</v>
          </cell>
          <cell r="I224">
            <v>303.43191424112104</v>
          </cell>
          <cell r="J224">
            <v>307.90413481495119</v>
          </cell>
          <cell r="K224">
            <v>607.38784379244089</v>
          </cell>
          <cell r="L224">
            <v>765.83661536013119</v>
          </cell>
          <cell r="M224">
            <v>861.07108658599179</v>
          </cell>
          <cell r="N224">
            <v>963.41438080251362</v>
          </cell>
          <cell r="O224">
            <v>1018.8646433875764</v>
          </cell>
          <cell r="P224">
            <v>886.13498844382787</v>
          </cell>
        </row>
        <row r="225">
          <cell r="A225">
            <v>1224</v>
          </cell>
          <cell r="B225" t="str">
            <v>RONCO CANAVESE</v>
          </cell>
          <cell r="I225">
            <v>10.692405638335686</v>
          </cell>
          <cell r="J225">
            <v>10.77555614946866</v>
          </cell>
          <cell r="K225">
            <v>20.514148324567085</v>
          </cell>
          <cell r="L225">
            <v>26.292869946444306</v>
          </cell>
          <cell r="M225">
            <v>30.238150082222361</v>
          </cell>
          <cell r="N225">
            <v>34.195548565232428</v>
          </cell>
          <cell r="O225">
            <v>36.434031281901397</v>
          </cell>
          <cell r="P225">
            <v>32.261242527988514</v>
          </cell>
        </row>
        <row r="226">
          <cell r="A226">
            <v>1225</v>
          </cell>
          <cell r="B226" t="str">
            <v>RONDISSONE</v>
          </cell>
          <cell r="I226">
            <v>209.89697799808906</v>
          </cell>
          <cell r="J226">
            <v>206.77807995468285</v>
          </cell>
          <cell r="K226">
            <v>414.57021862897773</v>
          </cell>
          <cell r="L226">
            <v>531.20191501183376</v>
          </cell>
          <cell r="M226">
            <v>601.27482013131112</v>
          </cell>
          <cell r="N226">
            <v>705.39523428761242</v>
          </cell>
          <cell r="O226">
            <v>750.92427844130395</v>
          </cell>
          <cell r="P226">
            <v>650.70184077838803</v>
          </cell>
        </row>
        <row r="227">
          <cell r="A227">
            <v>1226</v>
          </cell>
          <cell r="B227" t="str">
            <v>RORA'</v>
          </cell>
          <cell r="I227">
            <v>52.090751320241893</v>
          </cell>
          <cell r="J227">
            <v>50.325585459091634</v>
          </cell>
          <cell r="K227">
            <v>97.402744459743985</v>
          </cell>
          <cell r="L227">
            <v>130.96927249532538</v>
          </cell>
          <cell r="M227">
            <v>152.45052199961702</v>
          </cell>
          <cell r="N227">
            <v>173.62019849233997</v>
          </cell>
          <cell r="O227">
            <v>177.68023695888493</v>
          </cell>
          <cell r="P227">
            <v>155.12589419219393</v>
          </cell>
        </row>
        <row r="228">
          <cell r="A228">
            <v>1228</v>
          </cell>
          <cell r="B228" t="str">
            <v>ROSTA</v>
          </cell>
          <cell r="I228">
            <v>467.11569917609808</v>
          </cell>
          <cell r="J228">
            <v>465.7683113963808</v>
          </cell>
          <cell r="K228">
            <v>1012.8472351568196</v>
          </cell>
          <cell r="L228">
            <v>1315.9063587630676</v>
          </cell>
          <cell r="M228">
            <v>1472.9048712824078</v>
          </cell>
          <cell r="N228">
            <v>1694.8538124449785</v>
          </cell>
          <cell r="O228">
            <v>1811.3080191808986</v>
          </cell>
          <cell r="P228">
            <v>1585.9878067192797</v>
          </cell>
        </row>
        <row r="229">
          <cell r="A229">
            <v>1227</v>
          </cell>
          <cell r="B229" t="str">
            <v>ROURE</v>
          </cell>
          <cell r="I229">
            <v>73.616254055568604</v>
          </cell>
          <cell r="J229">
            <v>72.094309134229675</v>
          </cell>
          <cell r="K229">
            <v>141.62399714398836</v>
          </cell>
          <cell r="L229">
            <v>181.09368068166071</v>
          </cell>
          <cell r="M229">
            <v>203.64291802660594</v>
          </cell>
          <cell r="N229">
            <v>235.0047911312912</v>
          </cell>
          <cell r="O229">
            <v>243.97514351790494</v>
          </cell>
          <cell r="P229">
            <v>214.65019291471529</v>
          </cell>
        </row>
        <row r="230">
          <cell r="A230">
            <v>1229</v>
          </cell>
          <cell r="B230" t="str">
            <v>RUBIANA</v>
          </cell>
          <cell r="I230">
            <v>201.59663956489538</v>
          </cell>
          <cell r="J230">
            <v>205.5701106414283</v>
          </cell>
          <cell r="K230">
            <v>412.22639320341881</v>
          </cell>
          <cell r="L230">
            <v>545.86456294739457</v>
          </cell>
          <cell r="M230">
            <v>618.75268483484308</v>
          </cell>
          <cell r="N230">
            <v>718.39795952572547</v>
          </cell>
          <cell r="O230">
            <v>770.25815916839815</v>
          </cell>
          <cell r="P230">
            <v>673.58996143459876</v>
          </cell>
        </row>
        <row r="231">
          <cell r="A231">
            <v>1230</v>
          </cell>
          <cell r="B231" t="str">
            <v>RUEGLIO</v>
          </cell>
          <cell r="I231">
            <v>87.312194010851414</v>
          </cell>
          <cell r="J231">
            <v>85.448809151367428</v>
          </cell>
          <cell r="K231">
            <v>174.49640413784692</v>
          </cell>
          <cell r="L231">
            <v>226.4011660040839</v>
          </cell>
          <cell r="M231">
            <v>261.45504939115369</v>
          </cell>
          <cell r="N231">
            <v>307.08503915855562</v>
          </cell>
          <cell r="O231">
            <v>320.70808510633628</v>
          </cell>
          <cell r="P231">
            <v>274.1139816492265</v>
          </cell>
        </row>
        <row r="232">
          <cell r="A232">
            <v>1231</v>
          </cell>
          <cell r="B232" t="str">
            <v>SALASSA</v>
          </cell>
          <cell r="I232">
            <v>186.40862671229431</v>
          </cell>
          <cell r="J232">
            <v>187.00468851274098</v>
          </cell>
          <cell r="K232">
            <v>378.09984664239624</v>
          </cell>
          <cell r="L232">
            <v>491.48556985917162</v>
          </cell>
          <cell r="M232">
            <v>557.90445590894717</v>
          </cell>
          <cell r="N232">
            <v>638.75558785642795</v>
          </cell>
          <cell r="O232">
            <v>685.91970968677981</v>
          </cell>
          <cell r="P232">
            <v>598.5411695179223</v>
          </cell>
        </row>
        <row r="233">
          <cell r="A233">
            <v>1232</v>
          </cell>
          <cell r="B233" t="str">
            <v>SALBERTRAND</v>
          </cell>
          <cell r="I233">
            <v>61.456939780007723</v>
          </cell>
          <cell r="J233">
            <v>62.646910507348906</v>
          </cell>
          <cell r="K233">
            <v>126.17018358715852</v>
          </cell>
          <cell r="L233">
            <v>163.88664599751672</v>
          </cell>
          <cell r="M233">
            <v>182.59920955950341</v>
          </cell>
          <cell r="N233">
            <v>217.2567846022489</v>
          </cell>
          <cell r="O233">
            <v>229.03043398339179</v>
          </cell>
          <cell r="P233">
            <v>195.20421731857809</v>
          </cell>
        </row>
        <row r="234">
          <cell r="A234">
            <v>1233</v>
          </cell>
          <cell r="B234" t="str">
            <v>SALERANO CANAVESE</v>
          </cell>
          <cell r="I234">
            <v>64.173792181115317</v>
          </cell>
          <cell r="J234">
            <v>64.07502562046551</v>
          </cell>
          <cell r="K234">
            <v>126.89459461094103</v>
          </cell>
          <cell r="L234">
            <v>160.71645151076441</v>
          </cell>
          <cell r="M234">
            <v>182.925584983367</v>
          </cell>
          <cell r="N234">
            <v>212.95508611883017</v>
          </cell>
          <cell r="O234">
            <v>218.80723288400409</v>
          </cell>
          <cell r="P234">
            <v>183.67964946030048</v>
          </cell>
        </row>
        <row r="235">
          <cell r="A235">
            <v>1234</v>
          </cell>
          <cell r="B235" t="str">
            <v>SALZA DI PINEROLO</v>
          </cell>
          <cell r="I235">
            <v>3.880066761512921</v>
          </cell>
          <cell r="J235">
            <v>3.9620899565044794</v>
          </cell>
          <cell r="K235">
            <v>7.7035761171169792</v>
          </cell>
          <cell r="L235">
            <v>11.575917560736277</v>
          </cell>
          <cell r="M235">
            <v>13.088404581930838</v>
          </cell>
          <cell r="N235">
            <v>14.901062809596409</v>
          </cell>
          <cell r="O235">
            <v>17.420398297819343</v>
          </cell>
          <cell r="P235">
            <v>16.266484818376689</v>
          </cell>
        </row>
        <row r="236">
          <cell r="A236">
            <v>1235</v>
          </cell>
          <cell r="B236" t="str">
            <v>SAMONE</v>
          </cell>
          <cell r="I236">
            <v>174.02107087150375</v>
          </cell>
          <cell r="J236">
            <v>175.27692917554808</v>
          </cell>
          <cell r="K236">
            <v>364.70602794224112</v>
          </cell>
          <cell r="L236">
            <v>451.30772298313059</v>
          </cell>
          <cell r="M236">
            <v>508.39935147202038</v>
          </cell>
          <cell r="N236">
            <v>580.84907597932238</v>
          </cell>
          <cell r="O236">
            <v>622.81016851278594</v>
          </cell>
          <cell r="P236">
            <v>544.49307480154664</v>
          </cell>
        </row>
        <row r="237">
          <cell r="A237">
            <v>1236</v>
          </cell>
          <cell r="B237" t="str">
            <v>SAN BENIGNO CANAVESE</v>
          </cell>
          <cell r="I237">
            <v>422.98295636671827</v>
          </cell>
          <cell r="J237">
            <v>418.21704034080761</v>
          </cell>
          <cell r="K237">
            <v>853.13027762261629</v>
          </cell>
          <cell r="L237">
            <v>1096.1130831915141</v>
          </cell>
          <cell r="M237">
            <v>1220.8038771285669</v>
          </cell>
          <cell r="N237">
            <v>1436.0599321992265</v>
          </cell>
          <cell r="O237">
            <v>1524.0709468657162</v>
          </cell>
          <cell r="P237">
            <v>1352.0063229282086</v>
          </cell>
        </row>
        <row r="238">
          <cell r="A238">
            <v>1237</v>
          </cell>
          <cell r="B238" t="str">
            <v>SAN CARLO CANAVESE</v>
          </cell>
          <cell r="I238">
            <v>355.66367026394886</v>
          </cell>
          <cell r="J238">
            <v>346.51847253181171</v>
          </cell>
          <cell r="K238">
            <v>707.44715005059118</v>
          </cell>
          <cell r="L238">
            <v>928.29163696578109</v>
          </cell>
          <cell r="M238">
            <v>1042.4478025973908</v>
          </cell>
          <cell r="N238">
            <v>1207.3958966410962</v>
          </cell>
          <cell r="O238">
            <v>1283.981920290965</v>
          </cell>
          <cell r="P238">
            <v>1133.7987015539977</v>
          </cell>
        </row>
        <row r="239">
          <cell r="A239">
            <v>1238</v>
          </cell>
          <cell r="B239" t="str">
            <v>SAN COLOMBANO BELMONTE</v>
          </cell>
          <cell r="I239">
            <v>61.497500686327889</v>
          </cell>
          <cell r="J239">
            <v>59.924554185960517</v>
          </cell>
          <cell r="K239">
            <v>116.46108282123954</v>
          </cell>
          <cell r="L239">
            <v>151.6913984511761</v>
          </cell>
          <cell r="M239">
            <v>166.99703551639701</v>
          </cell>
          <cell r="N239">
            <v>192.0365204210965</v>
          </cell>
          <cell r="O239">
            <v>200.49073449282497</v>
          </cell>
          <cell r="P239">
            <v>173.68238333793499</v>
          </cell>
        </row>
        <row r="240">
          <cell r="A240">
            <v>1239</v>
          </cell>
          <cell r="B240" t="str">
            <v>SAN DIDERO</v>
          </cell>
          <cell r="I240">
            <v>65.38014039911981</v>
          </cell>
          <cell r="J240">
            <v>70.613081523783137</v>
          </cell>
          <cell r="K240">
            <v>154.04201226852373</v>
          </cell>
          <cell r="L240">
            <v>197.00743896533908</v>
          </cell>
          <cell r="M240">
            <v>220.99115381619515</v>
          </cell>
          <cell r="N240">
            <v>258.7248302148808</v>
          </cell>
          <cell r="O240">
            <v>272.50111637725013</v>
          </cell>
          <cell r="P240">
            <v>244.80975884092325</v>
          </cell>
        </row>
        <row r="241">
          <cell r="A241">
            <v>1240</v>
          </cell>
          <cell r="B241" t="str">
            <v>SAN FRANCESCO AL CAMPO</v>
          </cell>
          <cell r="I241">
            <v>459.76087027819636</v>
          </cell>
          <cell r="J241">
            <v>456.87299601563893</v>
          </cell>
          <cell r="K241">
            <v>919.8211395128875</v>
          </cell>
          <cell r="L241">
            <v>1217.6545101559586</v>
          </cell>
          <cell r="M241">
            <v>1369.8897788218185</v>
          </cell>
          <cell r="N241">
            <v>1578.92268831816</v>
          </cell>
          <cell r="O241">
            <v>1676.5560276777883</v>
          </cell>
          <cell r="P241">
            <v>1457.1550533562765</v>
          </cell>
        </row>
        <row r="242">
          <cell r="A242">
            <v>1242</v>
          </cell>
          <cell r="B242" t="str">
            <v>SAN GERMANO CHISONE</v>
          </cell>
          <cell r="I242">
            <v>177.59790427437616</v>
          </cell>
          <cell r="J242">
            <v>175.85660743558375</v>
          </cell>
          <cell r="K242">
            <v>349.42255949727956</v>
          </cell>
          <cell r="L242">
            <v>461.50882893308403</v>
          </cell>
          <cell r="M242">
            <v>530.46803766802987</v>
          </cell>
          <cell r="N242">
            <v>609.89199053971913</v>
          </cell>
          <cell r="O242">
            <v>634.79668424224008</v>
          </cell>
          <cell r="P242">
            <v>553.5566526517606</v>
          </cell>
        </row>
        <row r="243">
          <cell r="A243">
            <v>1243</v>
          </cell>
          <cell r="B243" t="str">
            <v>SAN GILLIO</v>
          </cell>
          <cell r="I243">
            <v>293.40686049760762</v>
          </cell>
          <cell r="J243">
            <v>289.81094470911449</v>
          </cell>
          <cell r="K243">
            <v>588.93919455905564</v>
          </cell>
          <cell r="L243">
            <v>779.95888737725488</v>
          </cell>
          <cell r="M243">
            <v>899.76064840197785</v>
          </cell>
          <cell r="N243">
            <v>1046.1975392689649</v>
          </cell>
          <cell r="O243">
            <v>1110.4058853337019</v>
          </cell>
          <cell r="P243">
            <v>982.19041890184883</v>
          </cell>
        </row>
        <row r="244">
          <cell r="A244">
            <v>1244</v>
          </cell>
          <cell r="B244" t="str">
            <v>SAN GIORGIO CANAVESE</v>
          </cell>
          <cell r="I244">
            <v>256.37660555579589</v>
          </cell>
          <cell r="J244">
            <v>255.2826612847476</v>
          </cell>
          <cell r="K244">
            <v>501.00054822911903</v>
          </cell>
          <cell r="L244">
            <v>666.51434595215289</v>
          </cell>
          <cell r="M244">
            <v>762.3405548313151</v>
          </cell>
          <cell r="N244">
            <v>894.51434763441534</v>
          </cell>
          <cell r="O244">
            <v>943.78695208520003</v>
          </cell>
          <cell r="P244">
            <v>841.49192090935583</v>
          </cell>
        </row>
        <row r="245">
          <cell r="A245">
            <v>1245</v>
          </cell>
          <cell r="B245" t="str">
            <v>SAN GIORIO DI SUSA</v>
          </cell>
          <cell r="I245">
            <v>60.386757746285539</v>
          </cell>
          <cell r="J245">
            <v>60.578816109134735</v>
          </cell>
          <cell r="K245">
            <v>123.80180954704673</v>
          </cell>
          <cell r="L245">
            <v>162.06574851835418</v>
          </cell>
          <cell r="M245">
            <v>184.02291503600193</v>
          </cell>
          <cell r="N245">
            <v>211.93661962047111</v>
          </cell>
          <cell r="O245">
            <v>222.74326075015458</v>
          </cell>
          <cell r="P245">
            <v>201.01194830140349</v>
          </cell>
        </row>
        <row r="246">
          <cell r="A246">
            <v>1246</v>
          </cell>
          <cell r="B246" t="str">
            <v>SAN GIUSTO CANAVESE</v>
          </cell>
          <cell r="I246">
            <v>425.51840470902476</v>
          </cell>
          <cell r="J246">
            <v>422.1884703210751</v>
          </cell>
          <cell r="K246">
            <v>856.15877726085171</v>
          </cell>
          <cell r="L246">
            <v>1126.3651188170586</v>
          </cell>
          <cell r="M246">
            <v>1234.7032747981589</v>
          </cell>
          <cell r="N246">
            <v>1424.9609011822522</v>
          </cell>
          <cell r="O246">
            <v>1505.3311733311382</v>
          </cell>
          <cell r="P246">
            <v>1301.6183030916602</v>
          </cell>
        </row>
        <row r="247">
          <cell r="A247">
            <v>1247</v>
          </cell>
          <cell r="B247" t="str">
            <v>SAN MARTINO CANAVESE</v>
          </cell>
          <cell r="I247">
            <v>86.265550563951749</v>
          </cell>
          <cell r="J247">
            <v>86.250945174946466</v>
          </cell>
          <cell r="K247">
            <v>171.31470533587628</v>
          </cell>
          <cell r="L247">
            <v>223.1177729786157</v>
          </cell>
          <cell r="M247">
            <v>251.11389070595163</v>
          </cell>
          <cell r="N247">
            <v>285.74872134214593</v>
          </cell>
          <cell r="O247">
            <v>302.23856572922767</v>
          </cell>
          <cell r="P247">
            <v>270.75888476502189</v>
          </cell>
        </row>
        <row r="248">
          <cell r="A248">
            <v>1248</v>
          </cell>
          <cell r="B248" t="str">
            <v>SAN MAURIZIO CANAVESE</v>
          </cell>
          <cell r="I248">
            <v>709.55310540781738</v>
          </cell>
          <cell r="J248">
            <v>741.28509191803505</v>
          </cell>
          <cell r="K248">
            <v>1542.9033653545378</v>
          </cell>
          <cell r="L248">
            <v>2030.8375922545335</v>
          </cell>
          <cell r="M248">
            <v>2339.432201043081</v>
          </cell>
          <cell r="N248">
            <v>2806.5761664575762</v>
          </cell>
          <cell r="O248">
            <v>3016.725153683301</v>
          </cell>
          <cell r="P248">
            <v>2641.1876185976762</v>
          </cell>
        </row>
        <row r="249">
          <cell r="A249">
            <v>1249</v>
          </cell>
          <cell r="B249" t="str">
            <v>SAN MAURO TORINESE</v>
          </cell>
          <cell r="I249">
            <v>1465.0039926840313</v>
          </cell>
          <cell r="J249">
            <v>1424.8206958754181</v>
          </cell>
          <cell r="K249">
            <v>2844.3421309600526</v>
          </cell>
          <cell r="L249">
            <v>3698.1186775073079</v>
          </cell>
          <cell r="M249">
            <v>4125.3850484069708</v>
          </cell>
          <cell r="N249">
            <v>4719.7100960866883</v>
          </cell>
          <cell r="O249">
            <v>4984.8397491737314</v>
          </cell>
          <cell r="P249">
            <v>4330.2962328939129</v>
          </cell>
        </row>
        <row r="250">
          <cell r="A250">
            <v>1250</v>
          </cell>
          <cell r="B250" t="str">
            <v>SAN PIETRO VAL LEMINA</v>
          </cell>
          <cell r="I250">
            <v>162.56674714377357</v>
          </cell>
          <cell r="J250">
            <v>156.35000053269923</v>
          </cell>
          <cell r="K250">
            <v>311.62395540750271</v>
          </cell>
          <cell r="L250">
            <v>402.38654830051365</v>
          </cell>
          <cell r="M250">
            <v>436.81760658019977</v>
          </cell>
          <cell r="N250">
            <v>521.31058091472175</v>
          </cell>
          <cell r="O250">
            <v>548.59582859790135</v>
          </cell>
          <cell r="P250">
            <v>476.85951967106422</v>
          </cell>
        </row>
        <row r="251">
          <cell r="A251">
            <v>1251</v>
          </cell>
          <cell r="B251" t="str">
            <v>SAN PONSO</v>
          </cell>
          <cell r="I251">
            <v>27.799789527300717</v>
          </cell>
          <cell r="J251">
            <v>28.483492588334848</v>
          </cell>
          <cell r="K251">
            <v>58.502791815594755</v>
          </cell>
          <cell r="L251">
            <v>74.949289318276428</v>
          </cell>
          <cell r="M251">
            <v>84.022394028333878</v>
          </cell>
          <cell r="N251">
            <v>99.066460066414052</v>
          </cell>
          <cell r="O251">
            <v>103.54738755450269</v>
          </cell>
          <cell r="P251">
            <v>92.393366374210174</v>
          </cell>
        </row>
        <row r="252">
          <cell r="A252">
            <v>1252</v>
          </cell>
          <cell r="B252" t="str">
            <v>SAN RAFFAELE CIMENA</v>
          </cell>
          <cell r="I252">
            <v>351.4833086892906</v>
          </cell>
          <cell r="J252">
            <v>340.97001679925097</v>
          </cell>
          <cell r="K252">
            <v>675.43530127307429</v>
          </cell>
          <cell r="L252">
            <v>867.43686287167941</v>
          </cell>
          <cell r="M252">
            <v>959.19124191794003</v>
          </cell>
          <cell r="N252">
            <v>1137.8832806806533</v>
          </cell>
          <cell r="O252">
            <v>1226.0118266624233</v>
          </cell>
          <cell r="P252">
            <v>1057.5155940911429</v>
          </cell>
        </row>
        <row r="253">
          <cell r="A253">
            <v>1253</v>
          </cell>
          <cell r="B253" t="str">
            <v>SAN SEBASTIANO DA PO</v>
          </cell>
          <cell r="I253">
            <v>192.99814389417133</v>
          </cell>
          <cell r="J253">
            <v>190.19425545318009</v>
          </cell>
          <cell r="K253">
            <v>376.72650997397608</v>
          </cell>
          <cell r="L253">
            <v>494.51828634480324</v>
          </cell>
          <cell r="M253">
            <v>567.13305246480957</v>
          </cell>
          <cell r="N253">
            <v>664.35948032187503</v>
          </cell>
          <cell r="O253">
            <v>690.16330888273706</v>
          </cell>
          <cell r="P253">
            <v>608.09817341792325</v>
          </cell>
        </row>
        <row r="254">
          <cell r="A254">
            <v>1254</v>
          </cell>
          <cell r="B254" t="str">
            <v>SAN SECONDO DI PINEROLO</v>
          </cell>
          <cell r="I254">
            <v>494.51887155489038</v>
          </cell>
          <cell r="J254">
            <v>478.11906624300377</v>
          </cell>
          <cell r="K254">
            <v>947.71827504514954</v>
          </cell>
          <cell r="L254">
            <v>1218.1393159723109</v>
          </cell>
          <cell r="M254">
            <v>1379.9267626759536</v>
          </cell>
          <cell r="N254">
            <v>1605.9380524023961</v>
          </cell>
          <cell r="O254">
            <v>1727.9792173933486</v>
          </cell>
          <cell r="P254">
            <v>1482.4534075171377</v>
          </cell>
        </row>
        <row r="255">
          <cell r="A255">
            <v>1241</v>
          </cell>
          <cell r="B255" t="str">
            <v>SANGANO</v>
          </cell>
          <cell r="I255">
            <v>306.86616100609672</v>
          </cell>
          <cell r="J255">
            <v>298.92221342980514</v>
          </cell>
          <cell r="K255">
            <v>600.828366348445</v>
          </cell>
          <cell r="L255">
            <v>773.67868801169777</v>
          </cell>
          <cell r="M255">
            <v>852.77303082538538</v>
          </cell>
          <cell r="N255">
            <v>994.21867778109038</v>
          </cell>
          <cell r="O255">
            <v>1045.4264655145982</v>
          </cell>
          <cell r="P255">
            <v>903.93408381241204</v>
          </cell>
        </row>
        <row r="256">
          <cell r="A256">
            <v>1255</v>
          </cell>
          <cell r="B256" t="str">
            <v>SANT'AMBROGIO DI TORINO</v>
          </cell>
          <cell r="I256">
            <v>438.05646254143358</v>
          </cell>
          <cell r="J256">
            <v>437.09972281530946</v>
          </cell>
          <cell r="K256">
            <v>860.1573686745312</v>
          </cell>
          <cell r="L256">
            <v>1139.465108748587</v>
          </cell>
          <cell r="M256">
            <v>1327.4733387796387</v>
          </cell>
          <cell r="N256">
            <v>1534.0216021737131</v>
          </cell>
          <cell r="O256">
            <v>1626.2981488168321</v>
          </cell>
          <cell r="P256">
            <v>1416.836299171759</v>
          </cell>
        </row>
        <row r="257">
          <cell r="A257">
            <v>1256</v>
          </cell>
          <cell r="B257" t="str">
            <v>SANT'ANTONINO DI SUSA</v>
          </cell>
          <cell r="I257">
            <v>255.26856719661382</v>
          </cell>
          <cell r="J257">
            <v>252.84900643207476</v>
          </cell>
          <cell r="K257">
            <v>511.91803482984585</v>
          </cell>
          <cell r="L257">
            <v>669.5652581470182</v>
          </cell>
          <cell r="M257">
            <v>747.54392934425903</v>
          </cell>
          <cell r="N257">
            <v>879.02580699169721</v>
          </cell>
          <cell r="O257">
            <v>927.73119502075974</v>
          </cell>
          <cell r="P257">
            <v>804.81188929844984</v>
          </cell>
        </row>
        <row r="258">
          <cell r="A258">
            <v>1257</v>
          </cell>
          <cell r="B258" t="str">
            <v>SANTENA</v>
          </cell>
          <cell r="I258">
            <v>904.2833998997969</v>
          </cell>
          <cell r="J258">
            <v>881.21825171421347</v>
          </cell>
          <cell r="K258">
            <v>1768.1379141565242</v>
          </cell>
          <cell r="L258">
            <v>2270.4648721853164</v>
          </cell>
          <cell r="M258">
            <v>2558.6820186973041</v>
          </cell>
          <cell r="N258">
            <v>2955.129857311158</v>
          </cell>
          <cell r="O258">
            <v>3165.9945251404833</v>
          </cell>
          <cell r="P258">
            <v>2780.2020110501389</v>
          </cell>
        </row>
        <row r="259">
          <cell r="A259">
            <v>1258</v>
          </cell>
          <cell r="B259" t="str">
            <v>SAUZE DI CESANA</v>
          </cell>
          <cell r="I259">
            <v>46.288145098357234</v>
          </cell>
          <cell r="J259">
            <v>47.255581092695628</v>
          </cell>
          <cell r="K259">
            <v>101.82202986567916</v>
          </cell>
          <cell r="L259">
            <v>132.46279406693762</v>
          </cell>
          <cell r="M259">
            <v>148.84661805946394</v>
          </cell>
          <cell r="N259">
            <v>179.07356516052874</v>
          </cell>
          <cell r="O259">
            <v>177.16236196549136</v>
          </cell>
          <cell r="P259">
            <v>154.16233517441879</v>
          </cell>
        </row>
        <row r="260">
          <cell r="A260">
            <v>1259</v>
          </cell>
          <cell r="B260" t="str">
            <v>SAUZE D'OULX</v>
          </cell>
          <cell r="I260">
            <v>369.43552238319671</v>
          </cell>
          <cell r="J260">
            <v>368.37936417963726</v>
          </cell>
          <cell r="K260">
            <v>758.34996819007245</v>
          </cell>
          <cell r="L260">
            <v>988.11378885788099</v>
          </cell>
          <cell r="M260">
            <v>1092.493842552934</v>
          </cell>
          <cell r="N260">
            <v>1244.1092535637479</v>
          </cell>
          <cell r="O260">
            <v>1295.111549748282</v>
          </cell>
          <cell r="P260">
            <v>1117.9312841124481</v>
          </cell>
        </row>
        <row r="261">
          <cell r="A261">
            <v>1260</v>
          </cell>
          <cell r="B261" t="str">
            <v>SCALENGHE</v>
          </cell>
          <cell r="I261">
            <v>265.20404426776901</v>
          </cell>
          <cell r="J261">
            <v>263.81106574077842</v>
          </cell>
          <cell r="K261">
            <v>534.01717828487472</v>
          </cell>
          <cell r="L261">
            <v>686.39185381304515</v>
          </cell>
          <cell r="M261">
            <v>775.45835935053356</v>
          </cell>
          <cell r="N261">
            <v>900.51160446957385</v>
          </cell>
          <cell r="O261">
            <v>973.82138629860287</v>
          </cell>
          <cell r="P261">
            <v>835.5354253487161</v>
          </cell>
        </row>
        <row r="262">
          <cell r="A262">
            <v>1261</v>
          </cell>
          <cell r="B262" t="str">
            <v>SCARMAGNO</v>
          </cell>
          <cell r="I262">
            <v>147.08623858418437</v>
          </cell>
          <cell r="J262">
            <v>143.91689112744487</v>
          </cell>
          <cell r="K262">
            <v>270.16014147699178</v>
          </cell>
          <cell r="L262">
            <v>361.37703043830317</v>
          </cell>
          <cell r="M262">
            <v>418.74673037965653</v>
          </cell>
          <cell r="N262">
            <v>489.75002082268696</v>
          </cell>
          <cell r="O262">
            <v>480.99696467395745</v>
          </cell>
          <cell r="P262">
            <v>412.48394671835808</v>
          </cell>
        </row>
        <row r="263">
          <cell r="A263">
            <v>1262</v>
          </cell>
          <cell r="B263" t="str">
            <v>SCIOLZE</v>
          </cell>
          <cell r="I263">
            <v>173.7637059516214</v>
          </cell>
          <cell r="J263">
            <v>178.3318174284997</v>
          </cell>
          <cell r="K263">
            <v>354.67015865905501</v>
          </cell>
          <cell r="L263">
            <v>465.57038935175456</v>
          </cell>
          <cell r="M263">
            <v>525.14493460637505</v>
          </cell>
          <cell r="N263">
            <v>601.72367447251327</v>
          </cell>
          <cell r="O263">
            <v>639.37005990606315</v>
          </cell>
          <cell r="P263">
            <v>541.98483233004561</v>
          </cell>
        </row>
        <row r="264">
          <cell r="A264">
            <v>1263</v>
          </cell>
          <cell r="B264" t="str">
            <v>SESTRIERE</v>
          </cell>
          <cell r="I264">
            <v>494.47356623092855</v>
          </cell>
          <cell r="J264">
            <v>490.49952283154255</v>
          </cell>
          <cell r="K264">
            <v>961.94739399519165</v>
          </cell>
          <cell r="L264">
            <v>1242.9027962197486</v>
          </cell>
          <cell r="M264">
            <v>1371.1624202939779</v>
          </cell>
          <cell r="N264">
            <v>1536.4678464617064</v>
          </cell>
          <cell r="O264">
            <v>1634.3821876532195</v>
          </cell>
          <cell r="P264">
            <v>1456.3621701877266</v>
          </cell>
        </row>
        <row r="265">
          <cell r="A265">
            <v>1264</v>
          </cell>
          <cell r="B265" t="str">
            <v>SETTIMO ROTTARO</v>
          </cell>
          <cell r="I265">
            <v>51.93023422001059</v>
          </cell>
          <cell r="J265">
            <v>52.171382613296977</v>
          </cell>
          <cell r="K265">
            <v>103.51646913006134</v>
          </cell>
          <cell r="L265">
            <v>134.62251578125583</v>
          </cell>
          <cell r="M265">
            <v>153.17654668094764</v>
          </cell>
          <cell r="N265">
            <v>175.97209122302363</v>
          </cell>
          <cell r="O265">
            <v>191.38662809231283</v>
          </cell>
          <cell r="P265">
            <v>161.73592845763184</v>
          </cell>
        </row>
        <row r="266">
          <cell r="A266">
            <v>1265</v>
          </cell>
          <cell r="B266" t="str">
            <v>SETTIMO TORINESE</v>
          </cell>
          <cell r="I266">
            <v>3452.3014168135478</v>
          </cell>
          <cell r="J266">
            <v>3374.3048964000559</v>
          </cell>
          <cell r="K266">
            <v>6684.1914631941108</v>
          </cell>
          <cell r="L266">
            <v>8586.776472898955</v>
          </cell>
          <cell r="M266">
            <v>9506.4444525498657</v>
          </cell>
          <cell r="N266">
            <v>10963.353835917827</v>
          </cell>
          <cell r="O266">
            <v>11543.72310054915</v>
          </cell>
          <cell r="P266">
            <v>9996.2353451820436</v>
          </cell>
        </row>
        <row r="267">
          <cell r="A267">
            <v>1266</v>
          </cell>
          <cell r="B267" t="str">
            <v>SETTIMO VITTONE</v>
          </cell>
          <cell r="I267">
            <v>164.00606560780903</v>
          </cell>
          <cell r="J267">
            <v>160.88137203783796</v>
          </cell>
          <cell r="K267">
            <v>325.18194637313491</v>
          </cell>
          <cell r="L267">
            <v>432.37704392280062</v>
          </cell>
          <cell r="M267">
            <v>482.27121519706304</v>
          </cell>
          <cell r="N267">
            <v>568.99388032179468</v>
          </cell>
          <cell r="O267">
            <v>610.90698269273196</v>
          </cell>
          <cell r="P267">
            <v>541.56281677346885</v>
          </cell>
        </row>
        <row r="268">
          <cell r="A268">
            <v>1267</v>
          </cell>
          <cell r="B268" t="str">
            <v>SPARONE</v>
          </cell>
          <cell r="I268">
            <v>72.856270321432419</v>
          </cell>
          <cell r="J268">
            <v>69.920874143343568</v>
          </cell>
          <cell r="K268">
            <v>136.9612601030444</v>
          </cell>
          <cell r="L268">
            <v>177.2676588502384</v>
          </cell>
          <cell r="M268">
            <v>194.98539933604076</v>
          </cell>
          <cell r="N268">
            <v>226.22223521736259</v>
          </cell>
          <cell r="O268">
            <v>235.28069298027162</v>
          </cell>
          <cell r="P268">
            <v>210.54641592289369</v>
          </cell>
        </row>
        <row r="269">
          <cell r="A269">
            <v>1268</v>
          </cell>
          <cell r="B269" t="str">
            <v>STRAMBINELLO</v>
          </cell>
          <cell r="I269">
            <v>26.18618364572394</v>
          </cell>
          <cell r="J269">
            <v>25.052626203383927</v>
          </cell>
          <cell r="K269">
            <v>54.270960181358895</v>
          </cell>
          <cell r="L269">
            <v>71.745520523146268</v>
          </cell>
          <cell r="M269">
            <v>79.110709782448822</v>
          </cell>
          <cell r="N269">
            <v>92.686125370126291</v>
          </cell>
          <cell r="O269">
            <v>96.69951144654236</v>
          </cell>
          <cell r="P269">
            <v>87.626426185620588</v>
          </cell>
        </row>
        <row r="270">
          <cell r="A270">
            <v>1269</v>
          </cell>
          <cell r="B270" t="str">
            <v>STRAMBINO</v>
          </cell>
          <cell r="I270">
            <v>492.3922143212493</v>
          </cell>
          <cell r="J270">
            <v>489.48051867733301</v>
          </cell>
          <cell r="K270">
            <v>1009.1418638762119</v>
          </cell>
          <cell r="L270">
            <v>1295.9875298044126</v>
          </cell>
          <cell r="M270">
            <v>1476.197671271734</v>
          </cell>
          <cell r="N270">
            <v>1711.8625166514178</v>
          </cell>
          <cell r="O270">
            <v>1827.9408715634063</v>
          </cell>
          <cell r="P270">
            <v>1610.6527385198171</v>
          </cell>
        </row>
        <row r="271">
          <cell r="A271">
            <v>1270</v>
          </cell>
          <cell r="B271" t="str">
            <v>SUSA</v>
          </cell>
          <cell r="I271">
            <v>716.44797556205708</v>
          </cell>
          <cell r="J271">
            <v>711.35277311565869</v>
          </cell>
          <cell r="K271">
            <v>1448.6448361877115</v>
          </cell>
          <cell r="L271">
            <v>1913.0109711110583</v>
          </cell>
          <cell r="M271">
            <v>2087.6841927198907</v>
          </cell>
          <cell r="N271">
            <v>2376.2222126182546</v>
          </cell>
          <cell r="O271">
            <v>2463.5551862259485</v>
          </cell>
          <cell r="P271">
            <v>2159.9239879677211</v>
          </cell>
        </row>
        <row r="272">
          <cell r="A272">
            <v>1271</v>
          </cell>
          <cell r="B272" t="str">
            <v>TAVAGNASCO</v>
          </cell>
          <cell r="I272">
            <v>92.787615699093692</v>
          </cell>
          <cell r="J272">
            <v>87.952895698004866</v>
          </cell>
          <cell r="K272">
            <v>178.78730964668904</v>
          </cell>
          <cell r="L272">
            <v>226.3158919665313</v>
          </cell>
          <cell r="M272">
            <v>255.30373882201428</v>
          </cell>
          <cell r="N272">
            <v>296.26038585890853</v>
          </cell>
          <cell r="O272">
            <v>320.50276888206412</v>
          </cell>
          <cell r="P272">
            <v>272.85766461259254</v>
          </cell>
        </row>
        <row r="273">
          <cell r="A273">
            <v>1272</v>
          </cell>
          <cell r="B273" t="str">
            <v>TORINO</v>
          </cell>
          <cell r="I273">
            <v>30511.496172413124</v>
          </cell>
          <cell r="J273">
            <v>30018.718058715916</v>
          </cell>
          <cell r="K273">
            <v>59401.57552306923</v>
          </cell>
          <cell r="L273">
            <v>76441.841334130804</v>
          </cell>
          <cell r="M273">
            <v>84007.414955913977</v>
          </cell>
          <cell r="N273">
            <v>93883.472990022114</v>
          </cell>
          <cell r="O273">
            <v>98315.296041290349</v>
          </cell>
          <cell r="P273">
            <v>84825.937208820091</v>
          </cell>
        </row>
        <row r="274">
          <cell r="A274">
            <v>1273</v>
          </cell>
          <cell r="B274" t="str">
            <v>TORRAZZA PIEMONTE</v>
          </cell>
          <cell r="I274">
            <v>178.82842958679242</v>
          </cell>
          <cell r="J274">
            <v>176.00807169961342</v>
          </cell>
          <cell r="K274">
            <v>350.72665817986564</v>
          </cell>
          <cell r="L274">
            <v>472.6205211495668</v>
          </cell>
          <cell r="M274">
            <v>539.6203139703739</v>
          </cell>
          <cell r="N274">
            <v>643.54956115330594</v>
          </cell>
          <cell r="O274">
            <v>710.88654078177876</v>
          </cell>
          <cell r="P274">
            <v>621.04481529203429</v>
          </cell>
        </row>
        <row r="275">
          <cell r="A275">
            <v>1274</v>
          </cell>
          <cell r="B275" t="str">
            <v>TORRE CANAVESE</v>
          </cell>
          <cell r="I275">
            <v>85.757313285463638</v>
          </cell>
          <cell r="J275">
            <v>81.831489228283374</v>
          </cell>
          <cell r="K275">
            <v>159.97310613316833</v>
          </cell>
          <cell r="L275">
            <v>210.05481179929728</v>
          </cell>
          <cell r="M275">
            <v>240.31169871984991</v>
          </cell>
          <cell r="N275">
            <v>279.86524618062674</v>
          </cell>
          <cell r="O275">
            <v>294.58994112477086</v>
          </cell>
          <cell r="P275">
            <v>253.71310946731387</v>
          </cell>
        </row>
        <row r="276">
          <cell r="A276">
            <v>1275</v>
          </cell>
          <cell r="B276" t="str">
            <v>TORRE PELLICE</v>
          </cell>
          <cell r="I276">
            <v>380.7897657029913</v>
          </cell>
          <cell r="J276">
            <v>366.38014869387627</v>
          </cell>
          <cell r="K276">
            <v>721.06807476088693</v>
          </cell>
          <cell r="L276">
            <v>948.91859780685411</v>
          </cell>
          <cell r="M276">
            <v>1061.1575421464374</v>
          </cell>
          <cell r="N276">
            <v>1242.8434044922517</v>
          </cell>
          <cell r="O276">
            <v>1317.3539921074787</v>
          </cell>
          <cell r="P276">
            <v>1134.1337005378443</v>
          </cell>
        </row>
        <row r="277">
          <cell r="A277">
            <v>1276</v>
          </cell>
          <cell r="B277" t="str">
            <v>TRANA</v>
          </cell>
          <cell r="I277">
            <v>278.41864364713751</v>
          </cell>
          <cell r="J277">
            <v>273.5666118931756</v>
          </cell>
          <cell r="K277">
            <v>564.64556978021403</v>
          </cell>
          <cell r="L277">
            <v>727.15448621453845</v>
          </cell>
          <cell r="M277">
            <v>804.81321614134708</v>
          </cell>
          <cell r="N277">
            <v>926.97463211776085</v>
          </cell>
          <cell r="O277">
            <v>987.94317508634697</v>
          </cell>
          <cell r="P277">
            <v>852.10175647344715</v>
          </cell>
        </row>
        <row r="278">
          <cell r="A278">
            <v>1277</v>
          </cell>
          <cell r="B278" t="str">
            <v>TRAUSELLA</v>
          </cell>
          <cell r="I278">
            <v>11.144684516556181</v>
          </cell>
          <cell r="J278">
            <v>10.314849671718139</v>
          </cell>
          <cell r="K278">
            <v>19.193297788266669</v>
          </cell>
          <cell r="L278">
            <v>23.73151674636452</v>
          </cell>
          <cell r="M278">
            <v>27.05855364705376</v>
          </cell>
          <cell r="N278">
            <v>28.099633851675435</v>
          </cell>
          <cell r="O278">
            <v>31.430891991153263</v>
          </cell>
          <cell r="P278">
            <v>26.522971583621228</v>
          </cell>
        </row>
        <row r="279">
          <cell r="A279">
            <v>1278</v>
          </cell>
          <cell r="B279" t="str">
            <v>TRAVERSELLA</v>
          </cell>
          <cell r="I279">
            <v>21.550062359120247</v>
          </cell>
          <cell r="J279">
            <v>20.714822881125425</v>
          </cell>
          <cell r="K279">
            <v>40.897858691692186</v>
          </cell>
          <cell r="L279">
            <v>53.969167336398364</v>
          </cell>
          <cell r="M279">
            <v>59.22338981673537</v>
          </cell>
          <cell r="N279">
            <v>70.128989702893875</v>
          </cell>
          <cell r="O279">
            <v>76.313951098400565</v>
          </cell>
          <cell r="P279">
            <v>64.774024315083523</v>
          </cell>
        </row>
        <row r="280">
          <cell r="A280">
            <v>1279</v>
          </cell>
          <cell r="B280" t="str">
            <v>TRAVES</v>
          </cell>
          <cell r="I280">
            <v>42.482805998768711</v>
          </cell>
          <cell r="J280">
            <v>41.769382938452402</v>
          </cell>
          <cell r="K280">
            <v>88.436406542368459</v>
          </cell>
          <cell r="L280">
            <v>112.6682698119203</v>
          </cell>
          <cell r="M280">
            <v>127.27560212758148</v>
          </cell>
          <cell r="N280">
            <v>150.60862866400768</v>
          </cell>
          <cell r="O280">
            <v>157.04833198748173</v>
          </cell>
          <cell r="P280">
            <v>135.64283350702004</v>
          </cell>
        </row>
        <row r="281">
          <cell r="A281">
            <v>1280</v>
          </cell>
          <cell r="B281" t="str">
            <v>TROFARELLO</v>
          </cell>
          <cell r="I281">
            <v>859.56477551367198</v>
          </cell>
          <cell r="J281">
            <v>851.49799328450445</v>
          </cell>
          <cell r="K281">
            <v>1727.9408108827506</v>
          </cell>
          <cell r="L281">
            <v>2217.42447495838</v>
          </cell>
          <cell r="M281">
            <v>2479.7692494502303</v>
          </cell>
          <cell r="N281">
            <v>2861.0368494285681</v>
          </cell>
          <cell r="O281">
            <v>3009.1960655529429</v>
          </cell>
          <cell r="P281">
            <v>2467.177142031795</v>
          </cell>
        </row>
        <row r="282">
          <cell r="A282">
            <v>1281</v>
          </cell>
          <cell r="B282" t="str">
            <v>USSEAUX</v>
          </cell>
          <cell r="I282">
            <v>16.072340162046931</v>
          </cell>
          <cell r="J282">
            <v>15.140597064536509</v>
          </cell>
          <cell r="K282">
            <v>29.25021652794689</v>
          </cell>
          <cell r="L282">
            <v>39.097321068886927</v>
          </cell>
          <cell r="M282">
            <v>44.165566940831013</v>
          </cell>
          <cell r="N282">
            <v>52.292739998739911</v>
          </cell>
          <cell r="O282">
            <v>52.982672954533228</v>
          </cell>
          <cell r="P282">
            <v>46.662900262381093</v>
          </cell>
        </row>
        <row r="283">
          <cell r="A283">
            <v>1282</v>
          </cell>
          <cell r="B283" t="str">
            <v>USSEGLIO</v>
          </cell>
          <cell r="I283">
            <v>14.880087742933306</v>
          </cell>
          <cell r="J283">
            <v>14.775975722043452</v>
          </cell>
          <cell r="K283">
            <v>29.381125250377281</v>
          </cell>
          <cell r="L283">
            <v>37.166106333377599</v>
          </cell>
          <cell r="M283">
            <v>40.375261248897246</v>
          </cell>
          <cell r="N283">
            <v>48.028568875765508</v>
          </cell>
          <cell r="O283">
            <v>52.241665958291954</v>
          </cell>
          <cell r="P283">
            <v>43.831552593278374</v>
          </cell>
        </row>
        <row r="284">
          <cell r="A284">
            <v>1283</v>
          </cell>
          <cell r="B284" t="str">
            <v>VAIE</v>
          </cell>
          <cell r="I284">
            <v>94.024299553767705</v>
          </cell>
          <cell r="J284">
            <v>94.795601852626007</v>
          </cell>
          <cell r="K284">
            <v>194.77281873074702</v>
          </cell>
          <cell r="L284">
            <v>250.96467707317041</v>
          </cell>
          <cell r="M284">
            <v>274.7277521988425</v>
          </cell>
          <cell r="N284">
            <v>309.71974224389737</v>
          </cell>
          <cell r="O284">
            <v>326.13457839057139</v>
          </cell>
          <cell r="P284">
            <v>285.45085022170656</v>
          </cell>
        </row>
        <row r="285">
          <cell r="A285">
            <v>1284</v>
          </cell>
          <cell r="B285" t="str">
            <v>VAL DELLA TORRE</v>
          </cell>
          <cell r="I285">
            <v>308.22388273893887</v>
          </cell>
          <cell r="J285">
            <v>309.73517627594242</v>
          </cell>
          <cell r="K285">
            <v>634.17505074885719</v>
          </cell>
          <cell r="L285">
            <v>812.04937452610488</v>
          </cell>
          <cell r="M285">
            <v>907.87156360241045</v>
          </cell>
          <cell r="N285">
            <v>1044.5918534751729</v>
          </cell>
          <cell r="O285">
            <v>1097.2255940386178</v>
          </cell>
          <cell r="P285">
            <v>981.55348349766064</v>
          </cell>
        </row>
        <row r="286">
          <cell r="A286">
            <v>1285</v>
          </cell>
          <cell r="B286" t="str">
            <v>VALGIOIE</v>
          </cell>
          <cell r="I286">
            <v>83.167059066281098</v>
          </cell>
          <cell r="J286">
            <v>84.406123340098532</v>
          </cell>
          <cell r="K286">
            <v>167.33121195079096</v>
          </cell>
          <cell r="L286">
            <v>217.91955143537294</v>
          </cell>
          <cell r="M286">
            <v>252.92521833855773</v>
          </cell>
          <cell r="N286">
            <v>293.75266709665544</v>
          </cell>
          <cell r="O286">
            <v>323.16524760461488</v>
          </cell>
          <cell r="P286">
            <v>286.89407947136721</v>
          </cell>
        </row>
        <row r="287">
          <cell r="A287">
            <v>1286</v>
          </cell>
          <cell r="B287" t="str">
            <v>VALLO TORINESE</v>
          </cell>
          <cell r="I287">
            <v>45.509359816976229</v>
          </cell>
          <cell r="J287">
            <v>44.703319190505852</v>
          </cell>
          <cell r="K287">
            <v>88.091847482469845</v>
          </cell>
          <cell r="L287">
            <v>114.4354348200266</v>
          </cell>
          <cell r="M287">
            <v>130.18350244063498</v>
          </cell>
          <cell r="N287">
            <v>154.21693833703557</v>
          </cell>
          <cell r="O287">
            <v>160.3204052242931</v>
          </cell>
          <cell r="P287">
            <v>141.03421038335713</v>
          </cell>
        </row>
        <row r="288">
          <cell r="A288">
            <v>1287</v>
          </cell>
          <cell r="B288" t="str">
            <v>VALPERGA</v>
          </cell>
          <cell r="I288">
            <v>329.02502081079109</v>
          </cell>
          <cell r="J288">
            <v>326.84339462503061</v>
          </cell>
          <cell r="K288">
            <v>653.96413022946854</v>
          </cell>
          <cell r="L288">
            <v>835.48075078330635</v>
          </cell>
          <cell r="M288">
            <v>943.22426755662525</v>
          </cell>
          <cell r="N288">
            <v>1091.9676254378562</v>
          </cell>
          <cell r="O288">
            <v>1153.896477035667</v>
          </cell>
          <cell r="P288">
            <v>1010.3676876654072</v>
          </cell>
        </row>
        <row r="289">
          <cell r="A289">
            <v>1288</v>
          </cell>
          <cell r="B289" t="str">
            <v>VALPRATO SOANA</v>
          </cell>
          <cell r="I289">
            <v>6.9979860187915461</v>
          </cell>
          <cell r="J289">
            <v>7.2696138827772723</v>
          </cell>
          <cell r="K289">
            <v>13.9181259803117</v>
          </cell>
          <cell r="L289">
            <v>17.528452198894147</v>
          </cell>
          <cell r="M289">
            <v>19.792951320953996</v>
          </cell>
          <cell r="N289">
            <v>23.091016646475328</v>
          </cell>
          <cell r="O289">
            <v>23.666100321756279</v>
          </cell>
          <cell r="P289">
            <v>20.474602966802923</v>
          </cell>
        </row>
        <row r="290">
          <cell r="A290">
            <v>1289</v>
          </cell>
          <cell r="B290" t="str">
            <v>VARISELLA</v>
          </cell>
          <cell r="I290">
            <v>32.509241996015206</v>
          </cell>
          <cell r="J290">
            <v>32.63922364268398</v>
          </cell>
          <cell r="K290">
            <v>69.791566991384784</v>
          </cell>
          <cell r="L290">
            <v>89.638499168645367</v>
          </cell>
          <cell r="M290">
            <v>101.24817224630416</v>
          </cell>
          <cell r="N290">
            <v>114.40506730594809</v>
          </cell>
          <cell r="O290">
            <v>126.77364308780581</v>
          </cell>
          <cell r="P290">
            <v>111.50361559417254</v>
          </cell>
        </row>
        <row r="291">
          <cell r="A291">
            <v>1290</v>
          </cell>
          <cell r="B291" t="str">
            <v>VAUDA CANAVESE</v>
          </cell>
          <cell r="I291">
            <v>152.6531357903155</v>
          </cell>
          <cell r="J291">
            <v>153.97618283016814</v>
          </cell>
          <cell r="K291">
            <v>306.11200087146744</v>
          </cell>
          <cell r="L291">
            <v>401.19184116399327</v>
          </cell>
          <cell r="M291">
            <v>445.0912901318751</v>
          </cell>
          <cell r="N291">
            <v>506.08216357204191</v>
          </cell>
          <cell r="O291">
            <v>546.77036324454787</v>
          </cell>
          <cell r="P291">
            <v>472.19545743373794</v>
          </cell>
        </row>
        <row r="292">
          <cell r="A292">
            <v>1292</v>
          </cell>
          <cell r="B292" t="str">
            <v>VENARIA REALE</v>
          </cell>
          <cell r="I292">
            <v>1816.4213053580668</v>
          </cell>
          <cell r="J292">
            <v>1760.9258805336651</v>
          </cell>
          <cell r="K292">
            <v>3485.1275315986572</v>
          </cell>
          <cell r="L292">
            <v>4393.3114790598775</v>
          </cell>
          <cell r="M292">
            <v>4897.5174813549638</v>
          </cell>
          <cell r="N292">
            <v>5579.5842225725837</v>
          </cell>
          <cell r="O292">
            <v>5874.0204617007212</v>
          </cell>
          <cell r="P292">
            <v>5079.1359675282747</v>
          </cell>
        </row>
        <row r="293">
          <cell r="A293">
            <v>1291</v>
          </cell>
          <cell r="B293" t="str">
            <v>VENAUS</v>
          </cell>
          <cell r="I293">
            <v>78.225051521549474</v>
          </cell>
          <cell r="J293">
            <v>77.306954648557905</v>
          </cell>
          <cell r="K293">
            <v>153.37301214492223</v>
          </cell>
          <cell r="L293">
            <v>202.43230511471148</v>
          </cell>
          <cell r="M293">
            <v>227.55172636523946</v>
          </cell>
          <cell r="N293">
            <v>257.75476532266339</v>
          </cell>
          <cell r="O293">
            <v>279.02325198252112</v>
          </cell>
          <cell r="P293">
            <v>247.6101764263928</v>
          </cell>
        </row>
        <row r="294">
          <cell r="A294">
            <v>1293</v>
          </cell>
          <cell r="B294" t="str">
            <v>VEROLENGO</v>
          </cell>
          <cell r="I294">
            <v>431.98559569828649</v>
          </cell>
          <cell r="J294">
            <v>426.26939777593947</v>
          </cell>
          <cell r="K294">
            <v>873.87965259351301</v>
          </cell>
          <cell r="L294">
            <v>1128.6635736219514</v>
          </cell>
          <cell r="M294">
            <v>1287.2922585697486</v>
          </cell>
          <cell r="N294">
            <v>1480.4647821322992</v>
          </cell>
          <cell r="O294">
            <v>1558.4324536132963</v>
          </cell>
          <cell r="P294">
            <v>1342.5712460530062</v>
          </cell>
        </row>
        <row r="295">
          <cell r="A295">
            <v>1294</v>
          </cell>
          <cell r="B295" t="str">
            <v>VERRUA SAVOIA</v>
          </cell>
          <cell r="I295">
            <v>110.42542642539263</v>
          </cell>
          <cell r="J295">
            <v>109.5738874730374</v>
          </cell>
          <cell r="K295">
            <v>217.33405514813472</v>
          </cell>
          <cell r="L295">
            <v>291.30215892367517</v>
          </cell>
          <cell r="M295">
            <v>329.64725544960203</v>
          </cell>
          <cell r="N295">
            <v>382.77813616188178</v>
          </cell>
          <cell r="O295">
            <v>410.14344179397887</v>
          </cell>
          <cell r="P295">
            <v>364.0955663291025</v>
          </cell>
        </row>
        <row r="296">
          <cell r="A296">
            <v>1295</v>
          </cell>
          <cell r="B296" t="str">
            <v>VESTIGNE'</v>
          </cell>
          <cell r="I296">
            <v>77.831321927584838</v>
          </cell>
          <cell r="J296">
            <v>76.531251475022742</v>
          </cell>
          <cell r="K296">
            <v>155.38498110093565</v>
          </cell>
          <cell r="L296">
            <v>198.93296148569939</v>
          </cell>
          <cell r="M296">
            <v>220.73855580908884</v>
          </cell>
          <cell r="N296">
            <v>255.27311054536025</v>
          </cell>
          <cell r="O296">
            <v>279.08940342893538</v>
          </cell>
          <cell r="P296">
            <v>247.45240495807354</v>
          </cell>
        </row>
        <row r="297">
          <cell r="A297">
            <v>1296</v>
          </cell>
          <cell r="B297" t="str">
            <v>VIALFRE'</v>
          </cell>
          <cell r="I297">
            <v>24.429976981219866</v>
          </cell>
          <cell r="J297">
            <v>24.486718947230219</v>
          </cell>
          <cell r="K297">
            <v>57.159599465781987</v>
          </cell>
          <cell r="L297">
            <v>75.879313036905188</v>
          </cell>
          <cell r="M297">
            <v>87.116388916511809</v>
          </cell>
          <cell r="N297">
            <v>102.29808679977376</v>
          </cell>
          <cell r="O297">
            <v>108.63179808728243</v>
          </cell>
          <cell r="P297">
            <v>93.509040946072702</v>
          </cell>
        </row>
        <row r="298">
          <cell r="A298">
            <v>1297</v>
          </cell>
          <cell r="B298" t="str">
            <v>VICO CANAVESE</v>
          </cell>
          <cell r="I298">
            <v>68.509426413220567</v>
          </cell>
          <cell r="J298">
            <v>68.920533114731157</v>
          </cell>
          <cell r="K298">
            <v>139.13569574524894</v>
          </cell>
          <cell r="L298">
            <v>183.82743400420344</v>
          </cell>
          <cell r="M298">
            <v>206.97274341037394</v>
          </cell>
          <cell r="N298">
            <v>236.38787957865324</v>
          </cell>
          <cell r="O298">
            <v>250.1500258042438</v>
          </cell>
          <cell r="P298">
            <v>221.07622054203696</v>
          </cell>
        </row>
        <row r="299">
          <cell r="A299">
            <v>1298</v>
          </cell>
          <cell r="B299" t="str">
            <v>VIDRACCO</v>
          </cell>
          <cell r="I299">
            <v>52.551688884063253</v>
          </cell>
          <cell r="J299">
            <v>51.939572389658792</v>
          </cell>
          <cell r="K299">
            <v>105.49422069685934</v>
          </cell>
          <cell r="L299">
            <v>131.11248365202476</v>
          </cell>
          <cell r="M299">
            <v>148.54873908830771</v>
          </cell>
          <cell r="N299">
            <v>165.57890370503935</v>
          </cell>
          <cell r="O299">
            <v>187.93640371751931</v>
          </cell>
          <cell r="P299">
            <v>167.28190336931027</v>
          </cell>
        </row>
        <row r="300">
          <cell r="A300">
            <v>1299</v>
          </cell>
          <cell r="B300" t="str">
            <v>VIGONE</v>
          </cell>
          <cell r="I300">
            <v>382.70641752006475</v>
          </cell>
          <cell r="J300">
            <v>380.97750100138438</v>
          </cell>
          <cell r="K300">
            <v>763.21063273928712</v>
          </cell>
          <cell r="L300">
            <v>1009.9014180132834</v>
          </cell>
          <cell r="M300">
            <v>1122.9026896410423</v>
          </cell>
          <cell r="N300">
            <v>1319.1361310015561</v>
          </cell>
          <cell r="O300">
            <v>1389.2396434309635</v>
          </cell>
          <cell r="P300">
            <v>1217.518299698635</v>
          </cell>
        </row>
        <row r="301">
          <cell r="A301">
            <v>1300</v>
          </cell>
          <cell r="B301" t="str">
            <v>VILLAFRANCA PIEMONTE</v>
          </cell>
          <cell r="I301">
            <v>406.50941755969484</v>
          </cell>
          <cell r="J301">
            <v>393.52292697962315</v>
          </cell>
          <cell r="K301">
            <v>784.31041388106564</v>
          </cell>
          <cell r="L301">
            <v>1019.4393152407922</v>
          </cell>
          <cell r="M301">
            <v>1152.0886826360379</v>
          </cell>
          <cell r="N301">
            <v>1354.6137960577487</v>
          </cell>
          <cell r="O301">
            <v>1433.6037640998707</v>
          </cell>
          <cell r="P301">
            <v>1266.6208187853449</v>
          </cell>
        </row>
        <row r="302">
          <cell r="A302">
            <v>1301</v>
          </cell>
          <cell r="B302" t="str">
            <v>VILLANOVA CANAVESE</v>
          </cell>
          <cell r="I302">
            <v>107.58001893337894</v>
          </cell>
          <cell r="J302">
            <v>109.76922583471855</v>
          </cell>
          <cell r="K302">
            <v>219.8401684070582</v>
          </cell>
          <cell r="L302">
            <v>288.36805388735633</v>
          </cell>
          <cell r="M302">
            <v>324.85938173842874</v>
          </cell>
          <cell r="N302">
            <v>391.51050196119257</v>
          </cell>
          <cell r="O302">
            <v>412.59131126172036</v>
          </cell>
          <cell r="P302">
            <v>353.51548918427613</v>
          </cell>
        </row>
        <row r="303">
          <cell r="A303">
            <v>1303</v>
          </cell>
          <cell r="B303" t="str">
            <v>VILLAR DORA</v>
          </cell>
          <cell r="I303">
            <v>297.45678982840883</v>
          </cell>
          <cell r="J303">
            <v>291.98171451622164</v>
          </cell>
          <cell r="K303">
            <v>586.85993521766659</v>
          </cell>
          <cell r="L303">
            <v>756.48986022126041</v>
          </cell>
          <cell r="M303">
            <v>833.77777634957306</v>
          </cell>
          <cell r="N303">
            <v>965.45517104636588</v>
          </cell>
          <cell r="O303">
            <v>1033.1636164210804</v>
          </cell>
          <cell r="P303">
            <v>890.95544989958012</v>
          </cell>
        </row>
        <row r="304">
          <cell r="A304">
            <v>1305</v>
          </cell>
          <cell r="B304" t="str">
            <v>VILLAR FOCCHIARDO</v>
          </cell>
          <cell r="I304">
            <v>146.0401212146007</v>
          </cell>
          <cell r="J304">
            <v>144.91790313386272</v>
          </cell>
          <cell r="K304">
            <v>290.03757357377992</v>
          </cell>
          <cell r="L304">
            <v>373.47486525905731</v>
          </cell>
          <cell r="M304">
            <v>412.88412965503812</v>
          </cell>
          <cell r="N304">
            <v>485.44446598566839</v>
          </cell>
          <cell r="O304">
            <v>516.36111928919047</v>
          </cell>
          <cell r="P304">
            <v>447.93750365083122</v>
          </cell>
        </row>
        <row r="305">
          <cell r="A305">
            <v>1306</v>
          </cell>
          <cell r="B305" t="str">
            <v>VILLAR PELLICE</v>
          </cell>
          <cell r="I305">
            <v>76.650845893788954</v>
          </cell>
          <cell r="J305">
            <v>74.970696055010407</v>
          </cell>
          <cell r="K305">
            <v>150.00519136793687</v>
          </cell>
          <cell r="L305">
            <v>194.99727574423937</v>
          </cell>
          <cell r="M305">
            <v>214.43380818372302</v>
          </cell>
          <cell r="N305">
            <v>244.2901937956745</v>
          </cell>
          <cell r="O305">
            <v>255.73097834408296</v>
          </cell>
          <cell r="P305">
            <v>222.40615623032218</v>
          </cell>
        </row>
        <row r="306">
          <cell r="A306">
            <v>1307</v>
          </cell>
          <cell r="B306" t="str">
            <v>VILLAR PEROSA</v>
          </cell>
          <cell r="I306">
            <v>358.87815755192003</v>
          </cell>
          <cell r="J306">
            <v>351.177801144184</v>
          </cell>
          <cell r="K306">
            <v>716.01710669973136</v>
          </cell>
          <cell r="L306">
            <v>898.24274534076153</v>
          </cell>
          <cell r="M306">
            <v>1003.3326706502443</v>
          </cell>
          <cell r="N306">
            <v>1143.5983356209849</v>
          </cell>
          <cell r="O306">
            <v>1216.2284773158017</v>
          </cell>
          <cell r="P306">
            <v>1071.4842431809689</v>
          </cell>
        </row>
        <row r="307">
          <cell r="A307">
            <v>1302</v>
          </cell>
          <cell r="B307" t="str">
            <v>VILLARBASSE</v>
          </cell>
          <cell r="I307">
            <v>335.50251485655042</v>
          </cell>
          <cell r="J307">
            <v>333.37684121150613</v>
          </cell>
          <cell r="K307">
            <v>665.59169521008857</v>
          </cell>
          <cell r="L307">
            <v>866.457297811741</v>
          </cell>
          <cell r="M307">
            <v>981.72063707016753</v>
          </cell>
          <cell r="N307">
            <v>1161.8873884366872</v>
          </cell>
          <cell r="O307">
            <v>1242.8248725374829</v>
          </cell>
          <cell r="P307">
            <v>1112.6441926052391</v>
          </cell>
        </row>
        <row r="308">
          <cell r="A308">
            <v>1304</v>
          </cell>
          <cell r="B308" t="str">
            <v>VILLAREGGIA</v>
          </cell>
          <cell r="I308">
            <v>106.99767499171911</v>
          </cell>
          <cell r="J308">
            <v>103.66609414503266</v>
          </cell>
          <cell r="K308">
            <v>208.36832673313563</v>
          </cell>
          <cell r="L308">
            <v>287.79065725822625</v>
          </cell>
          <cell r="M308">
            <v>324.83898184584871</v>
          </cell>
          <cell r="N308">
            <v>391.05721540106418</v>
          </cell>
          <cell r="O308">
            <v>412.05368490863179</v>
          </cell>
          <cell r="P308">
            <v>357.79293089707568</v>
          </cell>
        </row>
        <row r="309">
          <cell r="A309">
            <v>1308</v>
          </cell>
          <cell r="B309" t="str">
            <v>VILLASTELLONE</v>
          </cell>
          <cell r="I309">
            <v>358.43681172910874</v>
          </cell>
          <cell r="J309">
            <v>347.99119190183296</v>
          </cell>
          <cell r="K309">
            <v>713.58572340190528</v>
          </cell>
          <cell r="L309">
            <v>914.72837512724902</v>
          </cell>
          <cell r="M309">
            <v>1027.5717149241909</v>
          </cell>
          <cell r="N309">
            <v>1191.3336119223177</v>
          </cell>
          <cell r="O309">
            <v>1269.049868385006</v>
          </cell>
          <cell r="P309">
            <v>1112.410679865548</v>
          </cell>
        </row>
        <row r="310">
          <cell r="A310">
            <v>1309</v>
          </cell>
          <cell r="B310" t="str">
            <v>VINOVO</v>
          </cell>
          <cell r="I310">
            <v>945.21740219760511</v>
          </cell>
          <cell r="J310">
            <v>921.40497749249153</v>
          </cell>
          <cell r="K310">
            <v>1831.1940338225329</v>
          </cell>
          <cell r="L310">
            <v>2361.0029641740407</v>
          </cell>
          <cell r="M310">
            <v>2648.5226054766249</v>
          </cell>
          <cell r="N310">
            <v>3135.6063213631251</v>
          </cell>
          <cell r="O310">
            <v>3375.2026477148374</v>
          </cell>
          <cell r="P310">
            <v>2972.8865711138556</v>
          </cell>
        </row>
        <row r="311">
          <cell r="A311">
            <v>1310</v>
          </cell>
          <cell r="B311" t="str">
            <v>VIRLE PIEMONTE</v>
          </cell>
          <cell r="I311">
            <v>93.263469575666008</v>
          </cell>
          <cell r="J311">
            <v>90.533860820306685</v>
          </cell>
          <cell r="K311">
            <v>176.05730151884407</v>
          </cell>
          <cell r="L311">
            <v>228.41160584662691</v>
          </cell>
          <cell r="M311">
            <v>250.76189023492904</v>
          </cell>
          <cell r="N311">
            <v>289.84822309509451</v>
          </cell>
          <cell r="O311">
            <v>304.85291852611493</v>
          </cell>
          <cell r="P311">
            <v>262.00028193692441</v>
          </cell>
        </row>
        <row r="312">
          <cell r="A312">
            <v>1311</v>
          </cell>
          <cell r="B312" t="str">
            <v>VISCHE</v>
          </cell>
          <cell r="I312">
            <v>121.70461260472879</v>
          </cell>
          <cell r="J312">
            <v>121.7627933306178</v>
          </cell>
          <cell r="K312">
            <v>245.84979403474745</v>
          </cell>
          <cell r="L312">
            <v>312.8464969823479</v>
          </cell>
          <cell r="M312">
            <v>356.33854321111397</v>
          </cell>
          <cell r="N312">
            <v>409.90968958175279</v>
          </cell>
          <cell r="O312">
            <v>429.0718443458681</v>
          </cell>
          <cell r="P312">
            <v>363.04921814568291</v>
          </cell>
        </row>
        <row r="313">
          <cell r="A313">
            <v>1312</v>
          </cell>
          <cell r="B313" t="str">
            <v>VISTRORIO</v>
          </cell>
          <cell r="I313">
            <v>50.177333860631187</v>
          </cell>
          <cell r="J313">
            <v>47.345797146046088</v>
          </cell>
          <cell r="K313">
            <v>96.318914761577489</v>
          </cell>
          <cell r="L313">
            <v>124.08269993800621</v>
          </cell>
          <cell r="M313">
            <v>138.57247088075732</v>
          </cell>
          <cell r="N313">
            <v>158.11829554187335</v>
          </cell>
          <cell r="O313">
            <v>173.46222564057956</v>
          </cell>
          <cell r="P313">
            <v>149.1448740189889</v>
          </cell>
        </row>
        <row r="314">
          <cell r="A314">
            <v>1313</v>
          </cell>
          <cell r="B314" t="str">
            <v>VIU'</v>
          </cell>
          <cell r="I314">
            <v>122.35928360776408</v>
          </cell>
          <cell r="J314">
            <v>119.94032238656776</v>
          </cell>
          <cell r="K314">
            <v>233.14188133191988</v>
          </cell>
          <cell r="L314">
            <v>311.20222049419522</v>
          </cell>
          <cell r="M314">
            <v>351.81145211382312</v>
          </cell>
          <cell r="N314">
            <v>413.81516712186226</v>
          </cell>
          <cell r="O314">
            <v>433.62970930161129</v>
          </cell>
          <cell r="P314">
            <v>370.02955600957768</v>
          </cell>
        </row>
        <row r="315">
          <cell r="A315">
            <v>1314</v>
          </cell>
          <cell r="B315" t="str">
            <v>VOLPIANO</v>
          </cell>
          <cell r="I315">
            <v>1360.3952576722188</v>
          </cell>
          <cell r="J315">
            <v>1370.6296844624051</v>
          </cell>
          <cell r="K315">
            <v>2801.857000470764</v>
          </cell>
          <cell r="L315">
            <v>3671.1982972598917</v>
          </cell>
          <cell r="M315">
            <v>4135.1218074445305</v>
          </cell>
          <cell r="N315">
            <v>4842.5384748193192</v>
          </cell>
          <cell r="O315">
            <v>5165.149285706083</v>
          </cell>
          <cell r="P315">
            <v>4508.9161330380803</v>
          </cell>
        </row>
        <row r="316">
          <cell r="A316">
            <v>1315</v>
          </cell>
          <cell r="B316" t="str">
            <v>VOLVERA</v>
          </cell>
          <cell r="I316">
            <v>679.55607836186073</v>
          </cell>
          <cell r="J316">
            <v>687.45176324894737</v>
          </cell>
          <cell r="K316">
            <v>1377.3748955478125</v>
          </cell>
          <cell r="L316">
            <v>1828.8277158076514</v>
          </cell>
          <cell r="M316">
            <v>2045.1505938922394</v>
          </cell>
          <cell r="N316">
            <v>2369.8489979100023</v>
          </cell>
          <cell r="O316">
            <v>2510.2101047027768</v>
          </cell>
          <cell r="P316">
            <v>2196.7996881365771</v>
          </cell>
        </row>
      </sheetData>
      <sheetData sheetId="9">
        <row r="2">
          <cell r="A2">
            <v>1001</v>
          </cell>
          <cell r="B2" t="str">
            <v>AGLIE'</v>
          </cell>
        </row>
        <row r="3">
          <cell r="A3">
            <v>1002</v>
          </cell>
          <cell r="B3" t="str">
            <v>AIRASCA</v>
          </cell>
        </row>
        <row r="4">
          <cell r="A4">
            <v>1003</v>
          </cell>
          <cell r="B4" t="str">
            <v>ALA DI STURA</v>
          </cell>
        </row>
        <row r="5">
          <cell r="A5">
            <v>1004</v>
          </cell>
          <cell r="B5" t="str">
            <v>ALBIANO D'IVREA</v>
          </cell>
        </row>
        <row r="6">
          <cell r="A6">
            <v>1005</v>
          </cell>
          <cell r="B6" t="str">
            <v>ALICE SUPERIORE</v>
          </cell>
        </row>
        <row r="7">
          <cell r="A7">
            <v>1006</v>
          </cell>
          <cell r="B7" t="str">
            <v>ALMESE</v>
          </cell>
        </row>
        <row r="8">
          <cell r="A8">
            <v>1007</v>
          </cell>
          <cell r="B8" t="str">
            <v>ALPETTE</v>
          </cell>
        </row>
        <row r="9">
          <cell r="A9">
            <v>1008</v>
          </cell>
          <cell r="B9" t="str">
            <v>ALPIGNANO</v>
          </cell>
        </row>
        <row r="10">
          <cell r="A10">
            <v>1009</v>
          </cell>
          <cell r="B10" t="str">
            <v>ANDEZENO</v>
          </cell>
        </row>
        <row r="11">
          <cell r="A11">
            <v>1010</v>
          </cell>
          <cell r="B11" t="str">
            <v>ANDRATE</v>
          </cell>
        </row>
        <row r="12">
          <cell r="A12">
            <v>1011</v>
          </cell>
          <cell r="B12" t="str">
            <v>ANGROGNA</v>
          </cell>
        </row>
        <row r="13">
          <cell r="A13">
            <v>1012</v>
          </cell>
          <cell r="B13" t="str">
            <v>ARIGNANO</v>
          </cell>
        </row>
        <row r="14">
          <cell r="A14">
            <v>1013</v>
          </cell>
          <cell r="B14" t="str">
            <v>AVIGLIANA</v>
          </cell>
        </row>
        <row r="15">
          <cell r="A15">
            <v>1014</v>
          </cell>
          <cell r="B15" t="str">
            <v>AZEGLIO</v>
          </cell>
        </row>
        <row r="16">
          <cell r="A16">
            <v>1015</v>
          </cell>
          <cell r="B16" t="str">
            <v>BAIRO</v>
          </cell>
        </row>
        <row r="17">
          <cell r="A17">
            <v>1016</v>
          </cell>
          <cell r="B17" t="str">
            <v>BALANGERO</v>
          </cell>
        </row>
        <row r="18">
          <cell r="A18">
            <v>1017</v>
          </cell>
          <cell r="B18" t="str">
            <v>BALDISSERO CANAVESE</v>
          </cell>
        </row>
        <row r="19">
          <cell r="A19">
            <v>1018</v>
          </cell>
          <cell r="B19" t="str">
            <v>BALDISSERO TORINESE</v>
          </cell>
        </row>
        <row r="20">
          <cell r="A20">
            <v>1019</v>
          </cell>
          <cell r="B20" t="str">
            <v>BALME</v>
          </cell>
        </row>
        <row r="21">
          <cell r="A21">
            <v>1020</v>
          </cell>
          <cell r="B21" t="str">
            <v>BANCHETTE</v>
          </cell>
        </row>
        <row r="22">
          <cell r="A22">
            <v>1021</v>
          </cell>
          <cell r="B22" t="str">
            <v>BARBANIA</v>
          </cell>
        </row>
        <row r="23">
          <cell r="A23">
            <v>1022</v>
          </cell>
          <cell r="B23" t="str">
            <v>BARDONECCHIA</v>
          </cell>
        </row>
        <row r="24">
          <cell r="A24">
            <v>1023</v>
          </cell>
          <cell r="B24" t="str">
            <v>BARONE CANAVESE</v>
          </cell>
        </row>
        <row r="25">
          <cell r="A25">
            <v>1024</v>
          </cell>
          <cell r="B25" t="str">
            <v>BEINASCO</v>
          </cell>
        </row>
        <row r="26">
          <cell r="A26">
            <v>1025</v>
          </cell>
          <cell r="B26" t="str">
            <v>BIBIANA</v>
          </cell>
        </row>
        <row r="27">
          <cell r="A27">
            <v>1026</v>
          </cell>
          <cell r="B27" t="str">
            <v>BOBBIO PELLICE</v>
          </cell>
        </row>
        <row r="28">
          <cell r="A28">
            <v>1027</v>
          </cell>
          <cell r="B28" t="str">
            <v>BOLLENGO</v>
          </cell>
        </row>
        <row r="29">
          <cell r="A29">
            <v>1028</v>
          </cell>
          <cell r="B29" t="str">
            <v>BORGARO TORINESE</v>
          </cell>
        </row>
        <row r="30">
          <cell r="A30">
            <v>1029</v>
          </cell>
          <cell r="B30" t="str">
            <v>BORGIALLO</v>
          </cell>
        </row>
        <row r="31">
          <cell r="A31">
            <v>1030</v>
          </cell>
          <cell r="B31" t="str">
            <v>BORGOFRANCO D'IVREA</v>
          </cell>
        </row>
        <row r="32">
          <cell r="A32">
            <v>1031</v>
          </cell>
          <cell r="B32" t="str">
            <v>BORGOMASINO</v>
          </cell>
        </row>
        <row r="33">
          <cell r="A33">
            <v>1032</v>
          </cell>
          <cell r="B33" t="str">
            <v>BORGONE SUSA</v>
          </cell>
        </row>
        <row r="34">
          <cell r="A34">
            <v>1033</v>
          </cell>
          <cell r="B34" t="str">
            <v>BOSCONERO</v>
          </cell>
        </row>
        <row r="35">
          <cell r="A35">
            <v>1034</v>
          </cell>
          <cell r="B35" t="str">
            <v>BRANDIZZO</v>
          </cell>
        </row>
        <row r="36">
          <cell r="A36">
            <v>1035</v>
          </cell>
          <cell r="B36" t="str">
            <v>BRICHERASIO</v>
          </cell>
        </row>
        <row r="37">
          <cell r="A37">
            <v>1036</v>
          </cell>
          <cell r="B37" t="str">
            <v>BROSSO</v>
          </cell>
        </row>
        <row r="38">
          <cell r="A38">
            <v>1037</v>
          </cell>
          <cell r="B38" t="str">
            <v>BROZOLO</v>
          </cell>
        </row>
        <row r="39">
          <cell r="A39">
            <v>1038</v>
          </cell>
          <cell r="B39" t="str">
            <v>BRUINO</v>
          </cell>
        </row>
        <row r="40">
          <cell r="A40">
            <v>1039</v>
          </cell>
          <cell r="B40" t="str">
            <v>BRUSASCO</v>
          </cell>
        </row>
        <row r="41">
          <cell r="A41">
            <v>1040</v>
          </cell>
          <cell r="B41" t="str">
            <v>BRUZOLO</v>
          </cell>
        </row>
        <row r="42">
          <cell r="A42">
            <v>1041</v>
          </cell>
          <cell r="B42" t="str">
            <v>BURIASCO</v>
          </cell>
        </row>
        <row r="43">
          <cell r="A43">
            <v>1042</v>
          </cell>
          <cell r="B43" t="str">
            <v>BUROLO</v>
          </cell>
        </row>
        <row r="44">
          <cell r="A44">
            <v>1043</v>
          </cell>
          <cell r="B44" t="str">
            <v>BUSANO</v>
          </cell>
        </row>
        <row r="45">
          <cell r="A45">
            <v>1044</v>
          </cell>
          <cell r="B45" t="str">
            <v>BUSSOLENO</v>
          </cell>
        </row>
        <row r="46">
          <cell r="A46">
            <v>1045</v>
          </cell>
          <cell r="B46" t="str">
            <v>BUTTIGLIERA ALTA</v>
          </cell>
        </row>
        <row r="47">
          <cell r="A47">
            <v>1046</v>
          </cell>
          <cell r="B47" t="str">
            <v>CAFASSE</v>
          </cell>
        </row>
        <row r="48">
          <cell r="A48">
            <v>1047</v>
          </cell>
          <cell r="B48" t="str">
            <v>CALUSO</v>
          </cell>
        </row>
        <row r="49">
          <cell r="A49">
            <v>1048</v>
          </cell>
          <cell r="B49" t="str">
            <v>CAMBIANO</v>
          </cell>
        </row>
        <row r="50">
          <cell r="A50">
            <v>1049</v>
          </cell>
          <cell r="B50" t="str">
            <v>CAMPIGLIONE FENILE</v>
          </cell>
        </row>
        <row r="51">
          <cell r="A51">
            <v>1050</v>
          </cell>
          <cell r="B51" t="str">
            <v>CANDIA CANAVESE</v>
          </cell>
        </row>
        <row r="52">
          <cell r="A52">
            <v>1051</v>
          </cell>
          <cell r="B52" t="str">
            <v>CANDIOLO</v>
          </cell>
        </row>
        <row r="53">
          <cell r="A53">
            <v>1052</v>
          </cell>
          <cell r="B53" t="str">
            <v>CANISCHIO</v>
          </cell>
        </row>
        <row r="54">
          <cell r="A54">
            <v>1053</v>
          </cell>
          <cell r="B54" t="str">
            <v>CANTALUPA</v>
          </cell>
        </row>
        <row r="55">
          <cell r="A55">
            <v>1054</v>
          </cell>
          <cell r="B55" t="str">
            <v>CANTOIRA</v>
          </cell>
        </row>
        <row r="56">
          <cell r="A56">
            <v>1055</v>
          </cell>
          <cell r="B56" t="str">
            <v>CAPRIE</v>
          </cell>
        </row>
        <row r="57">
          <cell r="A57">
            <v>1056</v>
          </cell>
          <cell r="B57" t="str">
            <v>CARAVINO</v>
          </cell>
        </row>
        <row r="58">
          <cell r="A58">
            <v>1057</v>
          </cell>
          <cell r="B58" t="str">
            <v>CAREMA</v>
          </cell>
        </row>
        <row r="59">
          <cell r="A59">
            <v>1058</v>
          </cell>
          <cell r="B59" t="str">
            <v>CARIGNANO</v>
          </cell>
        </row>
        <row r="60">
          <cell r="A60">
            <v>1059</v>
          </cell>
          <cell r="B60" t="str">
            <v>CARMAGNOLA</v>
          </cell>
        </row>
        <row r="61">
          <cell r="A61">
            <v>1060</v>
          </cell>
          <cell r="B61" t="str">
            <v>CASALBORGONE</v>
          </cell>
        </row>
        <row r="62">
          <cell r="A62">
            <v>1061</v>
          </cell>
          <cell r="B62" t="str">
            <v>CASCINETTE D'IVREA</v>
          </cell>
        </row>
        <row r="63">
          <cell r="A63">
            <v>1062</v>
          </cell>
          <cell r="B63" t="str">
            <v>CASELETTE</v>
          </cell>
        </row>
        <row r="64">
          <cell r="A64">
            <v>1063</v>
          </cell>
          <cell r="B64" t="str">
            <v>CASELLE TORINESE</v>
          </cell>
        </row>
        <row r="65">
          <cell r="A65">
            <v>1064</v>
          </cell>
          <cell r="B65" t="str">
            <v>CASTAGNETO PO</v>
          </cell>
        </row>
        <row r="66">
          <cell r="A66">
            <v>1065</v>
          </cell>
          <cell r="B66" t="str">
            <v>CASTAGNOLE PIEMONTE</v>
          </cell>
        </row>
        <row r="67">
          <cell r="A67">
            <v>1066</v>
          </cell>
          <cell r="B67" t="str">
            <v>CASTELLAMONTE</v>
          </cell>
        </row>
        <row r="68">
          <cell r="A68">
            <v>1067</v>
          </cell>
          <cell r="B68" t="str">
            <v>CASTELNUOVO NIGRA</v>
          </cell>
        </row>
        <row r="69">
          <cell r="A69">
            <v>1068</v>
          </cell>
          <cell r="B69" t="str">
            <v>CASTIGLIONE TORINESE</v>
          </cell>
        </row>
        <row r="70">
          <cell r="A70">
            <v>1069</v>
          </cell>
          <cell r="B70" t="str">
            <v>CAVAGNOLO</v>
          </cell>
        </row>
        <row r="71">
          <cell r="A71">
            <v>1070</v>
          </cell>
          <cell r="B71" t="str">
            <v>CAVOUR</v>
          </cell>
        </row>
        <row r="72">
          <cell r="A72">
            <v>1071</v>
          </cell>
          <cell r="B72" t="str">
            <v>CERCENASCO</v>
          </cell>
        </row>
        <row r="73">
          <cell r="A73">
            <v>1072</v>
          </cell>
          <cell r="B73" t="str">
            <v>CERES</v>
          </cell>
        </row>
        <row r="74">
          <cell r="A74">
            <v>1073</v>
          </cell>
          <cell r="B74" t="str">
            <v>CERESOLE REALE</v>
          </cell>
        </row>
        <row r="75">
          <cell r="A75">
            <v>1074</v>
          </cell>
          <cell r="B75" t="str">
            <v>CESANA TORINESE</v>
          </cell>
        </row>
        <row r="76">
          <cell r="A76">
            <v>1075</v>
          </cell>
          <cell r="B76" t="str">
            <v>CHIALAMBERTO</v>
          </cell>
        </row>
        <row r="77">
          <cell r="A77">
            <v>1076</v>
          </cell>
          <cell r="B77" t="str">
            <v>CHIANOCCO</v>
          </cell>
        </row>
        <row r="78">
          <cell r="A78">
            <v>1077</v>
          </cell>
          <cell r="B78" t="str">
            <v>CHIAVERANO</v>
          </cell>
        </row>
        <row r="79">
          <cell r="A79">
            <v>1078</v>
          </cell>
          <cell r="B79" t="str">
            <v>CHIERI</v>
          </cell>
        </row>
        <row r="80">
          <cell r="A80">
            <v>1079</v>
          </cell>
          <cell r="B80" t="str">
            <v>CHIESANUOVA</v>
          </cell>
        </row>
        <row r="81">
          <cell r="A81">
            <v>1080</v>
          </cell>
          <cell r="B81" t="str">
            <v>CHIOMONTE</v>
          </cell>
        </row>
        <row r="82">
          <cell r="A82">
            <v>1081</v>
          </cell>
          <cell r="B82" t="str">
            <v>CHIUSA DI SAN MICHELE</v>
          </cell>
        </row>
        <row r="83">
          <cell r="A83">
            <v>1082</v>
          </cell>
          <cell r="B83" t="str">
            <v>CHIVASSO</v>
          </cell>
        </row>
        <row r="84">
          <cell r="A84">
            <v>1083</v>
          </cell>
          <cell r="B84" t="str">
            <v>CICONIO</v>
          </cell>
        </row>
        <row r="85">
          <cell r="A85">
            <v>1084</v>
          </cell>
          <cell r="B85" t="str">
            <v>CINTANO</v>
          </cell>
        </row>
        <row r="86">
          <cell r="A86">
            <v>1085</v>
          </cell>
          <cell r="B86" t="str">
            <v>CINZANO</v>
          </cell>
        </row>
        <row r="87">
          <cell r="A87">
            <v>1086</v>
          </cell>
          <cell r="B87" t="str">
            <v>CIRIE'</v>
          </cell>
        </row>
        <row r="88">
          <cell r="A88">
            <v>1087</v>
          </cell>
          <cell r="B88" t="str">
            <v>CLAVIERE</v>
          </cell>
        </row>
        <row r="89">
          <cell r="A89">
            <v>1088</v>
          </cell>
          <cell r="B89" t="str">
            <v>COASSOLO TORINESE</v>
          </cell>
        </row>
        <row r="90">
          <cell r="A90">
            <v>1089</v>
          </cell>
          <cell r="B90" t="str">
            <v>COAZZE</v>
          </cell>
        </row>
        <row r="91">
          <cell r="A91">
            <v>1090</v>
          </cell>
          <cell r="B91" t="str">
            <v>COLLEGNO</v>
          </cell>
        </row>
        <row r="92">
          <cell r="A92">
            <v>1091</v>
          </cell>
          <cell r="B92" t="str">
            <v>COLLERETTO CASTELNUOVO</v>
          </cell>
        </row>
        <row r="93">
          <cell r="A93">
            <v>1092</v>
          </cell>
          <cell r="B93" t="str">
            <v>COLLERETTO GIACOSA</v>
          </cell>
        </row>
        <row r="94">
          <cell r="A94">
            <v>1093</v>
          </cell>
          <cell r="B94" t="str">
            <v>CONDOVE</v>
          </cell>
        </row>
        <row r="95">
          <cell r="A95">
            <v>1094</v>
          </cell>
          <cell r="B95" t="str">
            <v>CORIO</v>
          </cell>
        </row>
        <row r="96">
          <cell r="A96">
            <v>1095</v>
          </cell>
          <cell r="B96" t="str">
            <v>COSSANO CANAVESE</v>
          </cell>
        </row>
        <row r="97">
          <cell r="A97">
            <v>1096</v>
          </cell>
          <cell r="B97" t="str">
            <v>CUCEGLIO</v>
          </cell>
        </row>
        <row r="98">
          <cell r="A98">
            <v>1097</v>
          </cell>
          <cell r="B98" t="str">
            <v>CUMIANA</v>
          </cell>
        </row>
        <row r="99">
          <cell r="A99">
            <v>1098</v>
          </cell>
          <cell r="B99" t="str">
            <v>CUORGNE'</v>
          </cell>
        </row>
        <row r="100">
          <cell r="A100">
            <v>1099</v>
          </cell>
          <cell r="B100" t="str">
            <v>DRUENTO</v>
          </cell>
        </row>
        <row r="101">
          <cell r="A101">
            <v>1100</v>
          </cell>
          <cell r="B101" t="str">
            <v>EXILLES</v>
          </cell>
        </row>
        <row r="102">
          <cell r="A102">
            <v>1101</v>
          </cell>
          <cell r="B102" t="str">
            <v>FAVRIA</v>
          </cell>
        </row>
        <row r="103">
          <cell r="A103">
            <v>1102</v>
          </cell>
          <cell r="B103" t="str">
            <v>FELETTO</v>
          </cell>
        </row>
        <row r="104">
          <cell r="A104">
            <v>1103</v>
          </cell>
          <cell r="B104" t="str">
            <v>FENESTRELLE</v>
          </cell>
        </row>
        <row r="105">
          <cell r="A105">
            <v>1104</v>
          </cell>
          <cell r="B105" t="str">
            <v>FIANO</v>
          </cell>
        </row>
        <row r="106">
          <cell r="A106">
            <v>1105</v>
          </cell>
          <cell r="B106" t="str">
            <v>FIORANO CANAVESE</v>
          </cell>
        </row>
        <row r="107">
          <cell r="A107">
            <v>1106</v>
          </cell>
          <cell r="B107" t="str">
            <v>FOGLIZZO</v>
          </cell>
        </row>
        <row r="108">
          <cell r="A108">
            <v>1107</v>
          </cell>
          <cell r="B108" t="str">
            <v>FORNO CANAVESE</v>
          </cell>
        </row>
        <row r="109">
          <cell r="A109">
            <v>1108</v>
          </cell>
          <cell r="B109" t="str">
            <v>FRASSINETTO</v>
          </cell>
        </row>
        <row r="110">
          <cell r="A110">
            <v>1109</v>
          </cell>
          <cell r="B110" t="str">
            <v>FRONT</v>
          </cell>
        </row>
        <row r="111">
          <cell r="A111">
            <v>1110</v>
          </cell>
          <cell r="B111" t="str">
            <v>FROSSASCO</v>
          </cell>
        </row>
        <row r="112">
          <cell r="A112">
            <v>1111</v>
          </cell>
          <cell r="B112" t="str">
            <v>GARZIGLIANA</v>
          </cell>
        </row>
        <row r="113">
          <cell r="A113">
            <v>1112</v>
          </cell>
          <cell r="B113" t="str">
            <v>GASSINO TORINESE</v>
          </cell>
        </row>
        <row r="114">
          <cell r="A114">
            <v>1113</v>
          </cell>
          <cell r="B114" t="str">
            <v>GERMAGNANO</v>
          </cell>
        </row>
        <row r="115">
          <cell r="A115">
            <v>1114</v>
          </cell>
          <cell r="B115" t="str">
            <v>GIAGLIONE</v>
          </cell>
        </row>
        <row r="116">
          <cell r="A116">
            <v>1115</v>
          </cell>
          <cell r="B116" t="str">
            <v>GIAVENO</v>
          </cell>
        </row>
        <row r="117">
          <cell r="A117">
            <v>1116</v>
          </cell>
          <cell r="B117" t="str">
            <v>GIVOLETTO</v>
          </cell>
        </row>
        <row r="118">
          <cell r="A118">
            <v>1117</v>
          </cell>
          <cell r="B118" t="str">
            <v>GRAVERE</v>
          </cell>
        </row>
        <row r="119">
          <cell r="A119">
            <v>1118</v>
          </cell>
          <cell r="B119" t="str">
            <v>GROSCAVALLO</v>
          </cell>
        </row>
        <row r="120">
          <cell r="A120">
            <v>1119</v>
          </cell>
          <cell r="B120" t="str">
            <v>GROSSO</v>
          </cell>
        </row>
        <row r="121">
          <cell r="A121">
            <v>1120</v>
          </cell>
          <cell r="B121" t="str">
            <v>GRUGLIASCO</v>
          </cell>
        </row>
        <row r="122">
          <cell r="A122">
            <v>1121</v>
          </cell>
          <cell r="B122" t="str">
            <v>INGRIA</v>
          </cell>
        </row>
        <row r="123">
          <cell r="A123">
            <v>1122</v>
          </cell>
          <cell r="B123" t="str">
            <v>INVERSO PINASCA</v>
          </cell>
        </row>
        <row r="124">
          <cell r="A124">
            <v>1123</v>
          </cell>
          <cell r="B124" t="str">
            <v>ISOLABELLA</v>
          </cell>
        </row>
        <row r="125">
          <cell r="A125">
            <v>1124</v>
          </cell>
          <cell r="B125" t="str">
            <v>ISSIGLIO</v>
          </cell>
        </row>
        <row r="126">
          <cell r="A126">
            <v>1125</v>
          </cell>
          <cell r="B126" t="str">
            <v>IVREA</v>
          </cell>
        </row>
        <row r="127">
          <cell r="A127">
            <v>1126</v>
          </cell>
          <cell r="B127" t="str">
            <v>LA CASSA</v>
          </cell>
        </row>
        <row r="128">
          <cell r="A128">
            <v>1127</v>
          </cell>
          <cell r="B128" t="str">
            <v>LA LOGGIA</v>
          </cell>
        </row>
        <row r="129">
          <cell r="A129">
            <v>1128</v>
          </cell>
          <cell r="B129" t="str">
            <v>LANZO TORINESE</v>
          </cell>
        </row>
        <row r="130">
          <cell r="A130">
            <v>1129</v>
          </cell>
          <cell r="B130" t="str">
            <v>LAURIANO</v>
          </cell>
        </row>
        <row r="131">
          <cell r="A131">
            <v>1130</v>
          </cell>
          <cell r="B131" t="str">
            <v>LEINI'</v>
          </cell>
        </row>
        <row r="132">
          <cell r="A132">
            <v>1131</v>
          </cell>
          <cell r="B132" t="str">
            <v>LEMIE</v>
          </cell>
        </row>
        <row r="133">
          <cell r="A133">
            <v>1132</v>
          </cell>
          <cell r="B133" t="str">
            <v>LESSOLO</v>
          </cell>
        </row>
        <row r="134">
          <cell r="A134">
            <v>1133</v>
          </cell>
          <cell r="B134" t="str">
            <v>LEVONE</v>
          </cell>
        </row>
        <row r="135">
          <cell r="A135">
            <v>1134</v>
          </cell>
          <cell r="B135" t="str">
            <v>LOCANA</v>
          </cell>
        </row>
        <row r="136">
          <cell r="A136">
            <v>1135</v>
          </cell>
          <cell r="B136" t="str">
            <v>LOMBARDORE</v>
          </cell>
        </row>
        <row r="137">
          <cell r="A137">
            <v>1136</v>
          </cell>
          <cell r="B137" t="str">
            <v>LOMBRIASCO</v>
          </cell>
        </row>
        <row r="138">
          <cell r="A138">
            <v>1137</v>
          </cell>
          <cell r="B138" t="str">
            <v>LORANZE'</v>
          </cell>
        </row>
        <row r="139">
          <cell r="A139">
            <v>1138</v>
          </cell>
          <cell r="B139" t="str">
            <v>LUGNACCO</v>
          </cell>
        </row>
        <row r="140">
          <cell r="A140">
            <v>1139</v>
          </cell>
          <cell r="B140" t="str">
            <v>LUSERNA SAN GIOVANNI</v>
          </cell>
        </row>
        <row r="141">
          <cell r="A141">
            <v>1140</v>
          </cell>
          <cell r="B141" t="str">
            <v>LUSERNETTA</v>
          </cell>
        </row>
        <row r="142">
          <cell r="A142">
            <v>1141</v>
          </cell>
          <cell r="B142" t="str">
            <v>LUSIGLIE'</v>
          </cell>
        </row>
        <row r="143">
          <cell r="A143">
            <v>1142</v>
          </cell>
          <cell r="B143" t="str">
            <v>MACELLO</v>
          </cell>
        </row>
        <row r="144">
          <cell r="A144">
            <v>1143</v>
          </cell>
          <cell r="B144" t="str">
            <v>MAGLIONE</v>
          </cell>
        </row>
        <row r="145">
          <cell r="A145">
            <v>1144</v>
          </cell>
          <cell r="B145" t="str">
            <v>MARENTINO</v>
          </cell>
        </row>
        <row r="146">
          <cell r="A146">
            <v>1145</v>
          </cell>
          <cell r="B146" t="str">
            <v>MASSELLO</v>
          </cell>
        </row>
        <row r="147">
          <cell r="A147">
            <v>1146</v>
          </cell>
          <cell r="B147" t="str">
            <v>MATHI</v>
          </cell>
        </row>
        <row r="148">
          <cell r="A148">
            <v>1147</v>
          </cell>
          <cell r="B148" t="str">
            <v>MATTIE</v>
          </cell>
        </row>
        <row r="149">
          <cell r="A149">
            <v>1148</v>
          </cell>
          <cell r="B149" t="str">
            <v>MAZZE'</v>
          </cell>
        </row>
        <row r="150">
          <cell r="A150">
            <v>1149</v>
          </cell>
          <cell r="B150" t="str">
            <v>MEANA DI SUSA</v>
          </cell>
        </row>
        <row r="151">
          <cell r="A151">
            <v>1150</v>
          </cell>
          <cell r="B151" t="str">
            <v>MERCENASCO</v>
          </cell>
        </row>
        <row r="152">
          <cell r="A152">
            <v>1151</v>
          </cell>
          <cell r="B152" t="str">
            <v>MEUGLIANO</v>
          </cell>
        </row>
        <row r="153">
          <cell r="A153">
            <v>1152</v>
          </cell>
          <cell r="B153" t="str">
            <v>MEZZENILE</v>
          </cell>
        </row>
        <row r="154">
          <cell r="A154">
            <v>1153</v>
          </cell>
          <cell r="B154" t="str">
            <v>MOMBELLO DI TORINO</v>
          </cell>
        </row>
        <row r="155">
          <cell r="A155">
            <v>1154</v>
          </cell>
          <cell r="B155" t="str">
            <v>MOMPANTERO</v>
          </cell>
        </row>
        <row r="156">
          <cell r="A156">
            <v>1155</v>
          </cell>
          <cell r="B156" t="str">
            <v>MONASTERO DI LANZO</v>
          </cell>
        </row>
        <row r="157">
          <cell r="A157">
            <v>1156</v>
          </cell>
          <cell r="B157" t="str">
            <v>MONCALIERI</v>
          </cell>
        </row>
        <row r="158">
          <cell r="A158">
            <v>1157</v>
          </cell>
          <cell r="B158" t="str">
            <v>MONCENISIO</v>
          </cell>
        </row>
        <row r="159">
          <cell r="A159">
            <v>1158</v>
          </cell>
          <cell r="B159" t="str">
            <v>MONTALDO TORINESE</v>
          </cell>
        </row>
        <row r="160">
          <cell r="A160">
            <v>1159</v>
          </cell>
          <cell r="B160" t="str">
            <v>MONTALENGHE</v>
          </cell>
        </row>
        <row r="161">
          <cell r="A161">
            <v>1160</v>
          </cell>
          <cell r="B161" t="str">
            <v>MONTALTO DORA</v>
          </cell>
        </row>
        <row r="162">
          <cell r="A162">
            <v>1161</v>
          </cell>
          <cell r="B162" t="str">
            <v>MONTANARO</v>
          </cell>
        </row>
        <row r="163">
          <cell r="A163">
            <v>1162</v>
          </cell>
          <cell r="B163" t="str">
            <v>MONTEU DA PO</v>
          </cell>
        </row>
        <row r="164">
          <cell r="A164">
            <v>1163</v>
          </cell>
          <cell r="B164" t="str">
            <v>MORIONDO TORINESE</v>
          </cell>
        </row>
        <row r="165">
          <cell r="A165">
            <v>1164</v>
          </cell>
          <cell r="B165" t="str">
            <v>NICHELINO</v>
          </cell>
        </row>
        <row r="166">
          <cell r="A166">
            <v>1165</v>
          </cell>
          <cell r="B166" t="str">
            <v>NOASCA</v>
          </cell>
        </row>
        <row r="167">
          <cell r="A167">
            <v>1166</v>
          </cell>
          <cell r="B167" t="str">
            <v>NOLE</v>
          </cell>
        </row>
        <row r="168">
          <cell r="A168">
            <v>1167</v>
          </cell>
          <cell r="B168" t="str">
            <v>NOMAGLIO</v>
          </cell>
        </row>
        <row r="169">
          <cell r="A169">
            <v>1168</v>
          </cell>
          <cell r="B169" t="str">
            <v>NONE</v>
          </cell>
        </row>
        <row r="170">
          <cell r="A170">
            <v>1169</v>
          </cell>
          <cell r="B170" t="str">
            <v>NOVALESA</v>
          </cell>
        </row>
        <row r="171">
          <cell r="A171">
            <v>1170</v>
          </cell>
          <cell r="B171" t="str">
            <v>OGLIANICO</v>
          </cell>
        </row>
        <row r="172">
          <cell r="A172">
            <v>1171</v>
          </cell>
          <cell r="B172" t="str">
            <v>ORBASSANO</v>
          </cell>
        </row>
        <row r="173">
          <cell r="A173">
            <v>1172</v>
          </cell>
          <cell r="B173" t="str">
            <v>ORIO CANAVESE</v>
          </cell>
        </row>
        <row r="174">
          <cell r="A174">
            <v>1173</v>
          </cell>
          <cell r="B174" t="str">
            <v>OSASCO</v>
          </cell>
        </row>
        <row r="175">
          <cell r="A175">
            <v>1174</v>
          </cell>
          <cell r="B175" t="str">
            <v>OSASIO</v>
          </cell>
        </row>
        <row r="176">
          <cell r="A176">
            <v>1175</v>
          </cell>
          <cell r="B176" t="str">
            <v>OULX</v>
          </cell>
        </row>
        <row r="177">
          <cell r="A177">
            <v>1176</v>
          </cell>
          <cell r="B177" t="str">
            <v>OZEGNA</v>
          </cell>
        </row>
        <row r="178">
          <cell r="A178">
            <v>1177</v>
          </cell>
          <cell r="B178" t="str">
            <v>PALAZZO CANAVESE</v>
          </cell>
        </row>
        <row r="179">
          <cell r="A179">
            <v>1178</v>
          </cell>
          <cell r="B179" t="str">
            <v>PANCALIERI</v>
          </cell>
        </row>
        <row r="180">
          <cell r="A180">
            <v>1179</v>
          </cell>
          <cell r="B180" t="str">
            <v>PARELLA</v>
          </cell>
        </row>
        <row r="181">
          <cell r="A181">
            <v>1180</v>
          </cell>
          <cell r="B181" t="str">
            <v>PAVAROLO</v>
          </cell>
        </row>
        <row r="182">
          <cell r="A182">
            <v>1181</v>
          </cell>
          <cell r="B182" t="str">
            <v>PAVONE CANAVESE</v>
          </cell>
        </row>
        <row r="183">
          <cell r="A183">
            <v>1182</v>
          </cell>
          <cell r="B183" t="str">
            <v>PECCO</v>
          </cell>
        </row>
        <row r="184">
          <cell r="A184">
            <v>1183</v>
          </cell>
          <cell r="B184" t="str">
            <v>PECETTO TORINESE</v>
          </cell>
        </row>
        <row r="185">
          <cell r="A185">
            <v>1184</v>
          </cell>
          <cell r="B185" t="str">
            <v>PEROSA ARGENTINA</v>
          </cell>
        </row>
        <row r="186">
          <cell r="A186">
            <v>1185</v>
          </cell>
          <cell r="B186" t="str">
            <v>PEROSA CANAVESE</v>
          </cell>
        </row>
        <row r="187">
          <cell r="A187">
            <v>1186</v>
          </cell>
          <cell r="B187" t="str">
            <v>PERRERO</v>
          </cell>
        </row>
        <row r="188">
          <cell r="A188">
            <v>1187</v>
          </cell>
          <cell r="B188" t="str">
            <v>PERTUSIO</v>
          </cell>
        </row>
        <row r="189">
          <cell r="A189">
            <v>1188</v>
          </cell>
          <cell r="B189" t="str">
            <v>PESSINETTO</v>
          </cell>
        </row>
        <row r="190">
          <cell r="A190">
            <v>1189</v>
          </cell>
          <cell r="B190" t="str">
            <v>PIANEZZA</v>
          </cell>
        </row>
        <row r="191">
          <cell r="A191">
            <v>1190</v>
          </cell>
          <cell r="B191" t="str">
            <v>PINASCA</v>
          </cell>
        </row>
        <row r="192">
          <cell r="A192">
            <v>1191</v>
          </cell>
          <cell r="B192" t="str">
            <v>PINEROLO</v>
          </cell>
        </row>
        <row r="193">
          <cell r="A193">
            <v>1192</v>
          </cell>
          <cell r="B193" t="str">
            <v>PINO TORINESE</v>
          </cell>
        </row>
        <row r="194">
          <cell r="A194">
            <v>1193</v>
          </cell>
          <cell r="B194" t="str">
            <v>PIOBESI TORINESE</v>
          </cell>
        </row>
        <row r="195">
          <cell r="A195">
            <v>1194</v>
          </cell>
          <cell r="B195" t="str">
            <v>PIOSSASCO</v>
          </cell>
        </row>
        <row r="196">
          <cell r="A196">
            <v>1195</v>
          </cell>
          <cell r="B196" t="str">
            <v>PISCINA</v>
          </cell>
        </row>
        <row r="197">
          <cell r="A197">
            <v>1196</v>
          </cell>
          <cell r="B197" t="str">
            <v>PIVERONE</v>
          </cell>
        </row>
        <row r="198">
          <cell r="A198">
            <v>1197</v>
          </cell>
          <cell r="B198" t="str">
            <v>POIRINO</v>
          </cell>
        </row>
        <row r="199">
          <cell r="A199">
            <v>1198</v>
          </cell>
          <cell r="B199" t="str">
            <v>POMARETTO</v>
          </cell>
        </row>
        <row r="200">
          <cell r="A200">
            <v>1199</v>
          </cell>
          <cell r="B200" t="str">
            <v>PONT CANAVESE</v>
          </cell>
        </row>
        <row r="201">
          <cell r="A201">
            <v>1200</v>
          </cell>
          <cell r="B201" t="str">
            <v>PORTE</v>
          </cell>
        </row>
        <row r="202">
          <cell r="A202">
            <v>1201</v>
          </cell>
          <cell r="B202" t="str">
            <v>PRAGELATO</v>
          </cell>
        </row>
        <row r="203">
          <cell r="A203">
            <v>1202</v>
          </cell>
          <cell r="B203" t="str">
            <v>PRALI</v>
          </cell>
        </row>
        <row r="204">
          <cell r="A204">
            <v>1203</v>
          </cell>
          <cell r="B204" t="str">
            <v>PRALORMO</v>
          </cell>
        </row>
        <row r="205">
          <cell r="A205">
            <v>1204</v>
          </cell>
          <cell r="B205" t="str">
            <v>PRAMOLLO</v>
          </cell>
        </row>
        <row r="206">
          <cell r="A206">
            <v>1205</v>
          </cell>
          <cell r="B206" t="str">
            <v>PRAROSTINO</v>
          </cell>
        </row>
        <row r="207">
          <cell r="A207">
            <v>1206</v>
          </cell>
          <cell r="B207" t="str">
            <v>PRASCORSANO</v>
          </cell>
        </row>
        <row r="208">
          <cell r="A208">
            <v>1207</v>
          </cell>
          <cell r="B208" t="str">
            <v>PRATIGLIONE</v>
          </cell>
        </row>
        <row r="209">
          <cell r="A209">
            <v>1208</v>
          </cell>
          <cell r="B209" t="str">
            <v>QUAGLIUZZO</v>
          </cell>
        </row>
        <row r="210">
          <cell r="A210">
            <v>1209</v>
          </cell>
          <cell r="B210" t="str">
            <v>QUASSOLO</v>
          </cell>
        </row>
        <row r="211">
          <cell r="A211">
            <v>1210</v>
          </cell>
          <cell r="B211" t="str">
            <v>QUINCINETTO</v>
          </cell>
        </row>
        <row r="212">
          <cell r="A212">
            <v>1211</v>
          </cell>
          <cell r="B212" t="str">
            <v>REANO</v>
          </cell>
        </row>
        <row r="213">
          <cell r="A213">
            <v>1212</v>
          </cell>
          <cell r="B213" t="str">
            <v>RIBORDONE</v>
          </cell>
        </row>
        <row r="214">
          <cell r="A214">
            <v>1215</v>
          </cell>
          <cell r="B214" t="str">
            <v>RIVA PRESSO CHIERI</v>
          </cell>
        </row>
        <row r="215">
          <cell r="A215">
            <v>1213</v>
          </cell>
          <cell r="B215" t="str">
            <v>RIVALBA</v>
          </cell>
        </row>
        <row r="216">
          <cell r="A216">
            <v>1214</v>
          </cell>
          <cell r="B216" t="str">
            <v>RIVALTA DI TORINO</v>
          </cell>
        </row>
        <row r="217">
          <cell r="A217">
            <v>1216</v>
          </cell>
          <cell r="B217" t="str">
            <v>RIVARA</v>
          </cell>
        </row>
        <row r="218">
          <cell r="A218">
            <v>1217</v>
          </cell>
          <cell r="B218" t="str">
            <v>RIVAROLO CANAVESE</v>
          </cell>
        </row>
        <row r="219">
          <cell r="A219">
            <v>1218</v>
          </cell>
          <cell r="B219" t="str">
            <v>RIVAROSSA</v>
          </cell>
        </row>
        <row r="220">
          <cell r="A220">
            <v>1219</v>
          </cell>
          <cell r="B220" t="str">
            <v>RIVOLI</v>
          </cell>
        </row>
        <row r="221">
          <cell r="A221">
            <v>1220</v>
          </cell>
          <cell r="B221" t="str">
            <v>ROBASSOMERO</v>
          </cell>
        </row>
        <row r="222">
          <cell r="A222">
            <v>1221</v>
          </cell>
          <cell r="B222" t="str">
            <v>ROCCA CANAVESE</v>
          </cell>
        </row>
        <row r="223">
          <cell r="A223">
            <v>1222</v>
          </cell>
          <cell r="B223" t="str">
            <v>ROLETTO</v>
          </cell>
        </row>
        <row r="224">
          <cell r="A224">
            <v>1223</v>
          </cell>
          <cell r="B224" t="str">
            <v>ROMANO CANAVESE</v>
          </cell>
        </row>
        <row r="225">
          <cell r="A225">
            <v>1224</v>
          </cell>
          <cell r="B225" t="str">
            <v>RONCO CANAVESE</v>
          </cell>
        </row>
        <row r="226">
          <cell r="A226">
            <v>1225</v>
          </cell>
          <cell r="B226" t="str">
            <v>RONDISSONE</v>
          </cell>
        </row>
        <row r="227">
          <cell r="A227">
            <v>1226</v>
          </cell>
          <cell r="B227" t="str">
            <v>RORA'</v>
          </cell>
        </row>
        <row r="228">
          <cell r="A228">
            <v>1228</v>
          </cell>
          <cell r="B228" t="str">
            <v>ROSTA</v>
          </cell>
        </row>
        <row r="229">
          <cell r="A229">
            <v>1227</v>
          </cell>
          <cell r="B229" t="str">
            <v>ROURE</v>
          </cell>
        </row>
        <row r="230">
          <cell r="A230">
            <v>1229</v>
          </cell>
          <cell r="B230" t="str">
            <v>RUBIANA</v>
          </cell>
        </row>
        <row r="231">
          <cell r="A231">
            <v>1230</v>
          </cell>
          <cell r="B231" t="str">
            <v>RUEGLIO</v>
          </cell>
        </row>
        <row r="232">
          <cell r="A232">
            <v>1231</v>
          </cell>
          <cell r="B232" t="str">
            <v>SALASSA</v>
          </cell>
        </row>
        <row r="233">
          <cell r="A233">
            <v>1232</v>
          </cell>
          <cell r="B233" t="str">
            <v>SALBERTRAND</v>
          </cell>
        </row>
        <row r="234">
          <cell r="A234">
            <v>1233</v>
          </cell>
          <cell r="B234" t="str">
            <v>SALERANO CANAVESE</v>
          </cell>
        </row>
        <row r="235">
          <cell r="A235">
            <v>1234</v>
          </cell>
          <cell r="B235" t="str">
            <v>SALZA DI PINEROLO</v>
          </cell>
        </row>
        <row r="236">
          <cell r="A236">
            <v>1235</v>
          </cell>
          <cell r="B236" t="str">
            <v>SAMONE</v>
          </cell>
        </row>
        <row r="237">
          <cell r="A237">
            <v>1236</v>
          </cell>
          <cell r="B237" t="str">
            <v>SAN BENIGNO CANAVESE</v>
          </cell>
        </row>
        <row r="238">
          <cell r="A238">
            <v>1237</v>
          </cell>
          <cell r="B238" t="str">
            <v>SAN CARLO CANAVESE</v>
          </cell>
        </row>
        <row r="239">
          <cell r="A239">
            <v>1238</v>
          </cell>
          <cell r="B239" t="str">
            <v>SAN COLOMBANO BELMONTE</v>
          </cell>
        </row>
        <row r="240">
          <cell r="A240">
            <v>1239</v>
          </cell>
          <cell r="B240" t="str">
            <v>SAN DIDERO</v>
          </cell>
        </row>
        <row r="241">
          <cell r="A241">
            <v>1240</v>
          </cell>
          <cell r="B241" t="str">
            <v>SAN FRANCESCO AL CAMPO</v>
          </cell>
        </row>
        <row r="242">
          <cell r="A242">
            <v>1242</v>
          </cell>
          <cell r="B242" t="str">
            <v>SAN GERMANO CHISONE</v>
          </cell>
        </row>
        <row r="243">
          <cell r="A243">
            <v>1243</v>
          </cell>
          <cell r="B243" t="str">
            <v>SAN GILLIO</v>
          </cell>
        </row>
        <row r="244">
          <cell r="A244">
            <v>1244</v>
          </cell>
          <cell r="B244" t="str">
            <v>SAN GIORGIO CANAVESE</v>
          </cell>
        </row>
        <row r="245">
          <cell r="A245">
            <v>1245</v>
          </cell>
          <cell r="B245" t="str">
            <v>SAN GIORIO DI SUSA</v>
          </cell>
        </row>
        <row r="246">
          <cell r="A246">
            <v>1246</v>
          </cell>
          <cell r="B246" t="str">
            <v>SAN GIUSTO CANAVESE</v>
          </cell>
        </row>
        <row r="247">
          <cell r="A247">
            <v>1247</v>
          </cell>
          <cell r="B247" t="str">
            <v>SAN MARTINO CANAVESE</v>
          </cell>
        </row>
        <row r="248">
          <cell r="A248">
            <v>1248</v>
          </cell>
          <cell r="B248" t="str">
            <v>SAN MAURIZIO CANAVESE</v>
          </cell>
        </row>
        <row r="249">
          <cell r="A249">
            <v>1249</v>
          </cell>
          <cell r="B249" t="str">
            <v>SAN MAURO TORINESE</v>
          </cell>
        </row>
        <row r="250">
          <cell r="A250">
            <v>1250</v>
          </cell>
          <cell r="B250" t="str">
            <v>SAN PIETRO VAL LEMINA</v>
          </cell>
        </row>
        <row r="251">
          <cell r="A251">
            <v>1251</v>
          </cell>
          <cell r="B251" t="str">
            <v>SAN PONSO</v>
          </cell>
        </row>
        <row r="252">
          <cell r="A252">
            <v>1252</v>
          </cell>
          <cell r="B252" t="str">
            <v>SAN RAFFAELE CIMENA</v>
          </cell>
        </row>
        <row r="253">
          <cell r="A253">
            <v>1253</v>
          </cell>
          <cell r="B253" t="str">
            <v>SAN SEBASTIANO DA PO</v>
          </cell>
        </row>
        <row r="254">
          <cell r="A254">
            <v>1254</v>
          </cell>
          <cell r="B254" t="str">
            <v>SAN SECONDO DI PINEROLO</v>
          </cell>
        </row>
        <row r="255">
          <cell r="A255">
            <v>1241</v>
          </cell>
          <cell r="B255" t="str">
            <v>SANGANO</v>
          </cell>
        </row>
        <row r="256">
          <cell r="A256">
            <v>1255</v>
          </cell>
          <cell r="B256" t="str">
            <v>SANT'AMBROGIO DI TORINO</v>
          </cell>
        </row>
        <row r="257">
          <cell r="A257">
            <v>1256</v>
          </cell>
          <cell r="B257" t="str">
            <v>SANT'ANTONINO DI SUSA</v>
          </cell>
        </row>
        <row r="258">
          <cell r="A258">
            <v>1257</v>
          </cell>
          <cell r="B258" t="str">
            <v>SANTENA</v>
          </cell>
        </row>
        <row r="259">
          <cell r="A259">
            <v>1258</v>
          </cell>
          <cell r="B259" t="str">
            <v>SAUZE DI CESANA</v>
          </cell>
        </row>
        <row r="260">
          <cell r="A260">
            <v>1259</v>
          </cell>
          <cell r="B260" t="str">
            <v>SAUZE D'OULX</v>
          </cell>
        </row>
        <row r="261">
          <cell r="A261">
            <v>1260</v>
          </cell>
          <cell r="B261" t="str">
            <v>SCALENGHE</v>
          </cell>
        </row>
        <row r="262">
          <cell r="A262">
            <v>1261</v>
          </cell>
          <cell r="B262" t="str">
            <v>SCARMAGNO</v>
          </cell>
        </row>
        <row r="263">
          <cell r="A263">
            <v>1262</v>
          </cell>
          <cell r="B263" t="str">
            <v>SCIOLZE</v>
          </cell>
        </row>
        <row r="264">
          <cell r="A264">
            <v>1263</v>
          </cell>
          <cell r="B264" t="str">
            <v>SESTRIERE</v>
          </cell>
        </row>
        <row r="265">
          <cell r="A265">
            <v>1264</v>
          </cell>
          <cell r="B265" t="str">
            <v>SETTIMO ROTTARO</v>
          </cell>
        </row>
        <row r="266">
          <cell r="A266">
            <v>1265</v>
          </cell>
          <cell r="B266" t="str">
            <v>SETTIMO TORINESE</v>
          </cell>
        </row>
        <row r="267">
          <cell r="A267">
            <v>1266</v>
          </cell>
          <cell r="B267" t="str">
            <v>SETTIMO VITTONE</v>
          </cell>
        </row>
        <row r="268">
          <cell r="A268">
            <v>1267</v>
          </cell>
          <cell r="B268" t="str">
            <v>SPARONE</v>
          </cell>
        </row>
        <row r="269">
          <cell r="A269">
            <v>1268</v>
          </cell>
          <cell r="B269" t="str">
            <v>STRAMBINELLO</v>
          </cell>
        </row>
        <row r="270">
          <cell r="A270">
            <v>1269</v>
          </cell>
          <cell r="B270" t="str">
            <v>STRAMBINO</v>
          </cell>
        </row>
        <row r="271">
          <cell r="A271">
            <v>1270</v>
          </cell>
          <cell r="B271" t="str">
            <v>SUSA</v>
          </cell>
        </row>
        <row r="272">
          <cell r="A272">
            <v>1271</v>
          </cell>
          <cell r="B272" t="str">
            <v>TAVAGNASCO</v>
          </cell>
        </row>
        <row r="273">
          <cell r="A273">
            <v>1272</v>
          </cell>
          <cell r="B273" t="str">
            <v>TORINO</v>
          </cell>
          <cell r="C273">
            <v>43322</v>
          </cell>
          <cell r="D273">
            <v>43322</v>
          </cell>
          <cell r="E273">
            <v>43322</v>
          </cell>
          <cell r="F273">
            <v>43322</v>
          </cell>
          <cell r="G273">
            <v>46289</v>
          </cell>
          <cell r="H273">
            <v>49286</v>
          </cell>
          <cell r="I273">
            <v>50629.2</v>
          </cell>
          <cell r="J273">
            <v>51972.4</v>
          </cell>
          <cell r="K273">
            <v>53315.6</v>
          </cell>
          <cell r="L273">
            <v>54658.8</v>
          </cell>
          <cell r="M273">
            <v>56002</v>
          </cell>
          <cell r="N273">
            <v>60034</v>
          </cell>
          <cell r="O273">
            <v>73316</v>
          </cell>
          <cell r="P273">
            <v>74650</v>
          </cell>
          <cell r="Q273">
            <v>67401.141000000003</v>
          </cell>
        </row>
        <row r="274">
          <cell r="A274">
            <v>1273</v>
          </cell>
          <cell r="B274" t="str">
            <v>TORRAZZA PIEMONTE</v>
          </cell>
        </row>
        <row r="275">
          <cell r="A275">
            <v>1274</v>
          </cell>
          <cell r="B275" t="str">
            <v>TORRE CANAVESE</v>
          </cell>
        </row>
        <row r="276">
          <cell r="A276">
            <v>1275</v>
          </cell>
          <cell r="B276" t="str">
            <v>TORRE PELLICE</v>
          </cell>
        </row>
        <row r="277">
          <cell r="A277">
            <v>1276</v>
          </cell>
          <cell r="B277" t="str">
            <v>TRANA</v>
          </cell>
        </row>
        <row r="278">
          <cell r="A278">
            <v>1277</v>
          </cell>
          <cell r="B278" t="str">
            <v>TRAUSELLA</v>
          </cell>
        </row>
        <row r="279">
          <cell r="A279">
            <v>1278</v>
          </cell>
          <cell r="B279" t="str">
            <v>TRAVERSELLA</v>
          </cell>
        </row>
        <row r="280">
          <cell r="A280">
            <v>1279</v>
          </cell>
          <cell r="B280" t="str">
            <v>TRAVES</v>
          </cell>
        </row>
        <row r="281">
          <cell r="A281">
            <v>1280</v>
          </cell>
          <cell r="B281" t="str">
            <v>TROFARELLO</v>
          </cell>
        </row>
        <row r="282">
          <cell r="A282">
            <v>1281</v>
          </cell>
          <cell r="B282" t="str">
            <v>USSEAUX</v>
          </cell>
        </row>
        <row r="283">
          <cell r="A283">
            <v>1282</v>
          </cell>
          <cell r="B283" t="str">
            <v>USSEGLIO</v>
          </cell>
        </row>
        <row r="284">
          <cell r="A284">
            <v>1283</v>
          </cell>
          <cell r="B284" t="str">
            <v>VAIE</v>
          </cell>
        </row>
        <row r="285">
          <cell r="A285">
            <v>1284</v>
          </cell>
          <cell r="B285" t="str">
            <v>VAL DELLA TORRE</v>
          </cell>
        </row>
        <row r="286">
          <cell r="A286">
            <v>1285</v>
          </cell>
          <cell r="B286" t="str">
            <v>VALGIOIE</v>
          </cell>
        </row>
        <row r="287">
          <cell r="A287">
            <v>1286</v>
          </cell>
          <cell r="B287" t="str">
            <v>VALLO TORINESE</v>
          </cell>
        </row>
        <row r="288">
          <cell r="A288">
            <v>1287</v>
          </cell>
          <cell r="B288" t="str">
            <v>VALPERGA</v>
          </cell>
        </row>
        <row r="289">
          <cell r="A289">
            <v>1288</v>
          </cell>
          <cell r="B289" t="str">
            <v>VALPRATO SOANA</v>
          </cell>
        </row>
        <row r="290">
          <cell r="A290">
            <v>1289</v>
          </cell>
          <cell r="B290" t="str">
            <v>VARISELLA</v>
          </cell>
        </row>
        <row r="291">
          <cell r="A291">
            <v>1290</v>
          </cell>
          <cell r="B291" t="str">
            <v>VAUDA CANAVESE</v>
          </cell>
        </row>
        <row r="292">
          <cell r="A292">
            <v>1292</v>
          </cell>
          <cell r="B292" t="str">
            <v>VENARIA REALE</v>
          </cell>
          <cell r="C292">
            <v>4773.9840000000004</v>
          </cell>
          <cell r="D292">
            <v>4773.9840000000004</v>
          </cell>
          <cell r="E292">
            <v>4773.9840000000004</v>
          </cell>
          <cell r="F292">
            <v>4773.9840000000004</v>
          </cell>
          <cell r="G292">
            <v>4642.8130000000001</v>
          </cell>
          <cell r="H292">
            <v>4869.5360000000001</v>
          </cell>
          <cell r="I292">
            <v>7455.3180000000002</v>
          </cell>
          <cell r="J292">
            <v>7387.5380000000005</v>
          </cell>
          <cell r="K292">
            <v>7054.2393480000001</v>
          </cell>
          <cell r="L292">
            <v>6564.6720750000004</v>
          </cell>
          <cell r="M292">
            <v>5303.8220000000001</v>
          </cell>
          <cell r="N292">
            <v>5578.808</v>
          </cell>
          <cell r="O292">
            <v>6039.5209999999997</v>
          </cell>
          <cell r="P292">
            <v>5241.8890000000001</v>
          </cell>
        </row>
        <row r="293">
          <cell r="A293">
            <v>1291</v>
          </cell>
          <cell r="B293" t="str">
            <v>VENAUS</v>
          </cell>
        </row>
        <row r="294">
          <cell r="A294">
            <v>1293</v>
          </cell>
          <cell r="B294" t="str">
            <v>VEROLENGO</v>
          </cell>
        </row>
        <row r="295">
          <cell r="A295">
            <v>1294</v>
          </cell>
          <cell r="B295" t="str">
            <v>VERRUA SAVOIA</v>
          </cell>
        </row>
        <row r="296">
          <cell r="A296">
            <v>1295</v>
          </cell>
          <cell r="B296" t="str">
            <v>VESTIGNE'</v>
          </cell>
        </row>
        <row r="297">
          <cell r="A297">
            <v>1296</v>
          </cell>
          <cell r="B297" t="str">
            <v>VIALFRE'</v>
          </cell>
        </row>
        <row r="298">
          <cell r="A298">
            <v>1297</v>
          </cell>
          <cell r="B298" t="str">
            <v>VICO CANAVESE</v>
          </cell>
        </row>
        <row r="299">
          <cell r="A299">
            <v>1298</v>
          </cell>
          <cell r="B299" t="str">
            <v>VIDRACCO</v>
          </cell>
        </row>
        <row r="300">
          <cell r="A300">
            <v>1299</v>
          </cell>
          <cell r="B300" t="str">
            <v>VIGONE</v>
          </cell>
        </row>
        <row r="301">
          <cell r="A301">
            <v>1300</v>
          </cell>
          <cell r="B301" t="str">
            <v>VILLAFRANCA PIEMONTE</v>
          </cell>
        </row>
        <row r="302">
          <cell r="A302">
            <v>1301</v>
          </cell>
          <cell r="B302" t="str">
            <v>VILLANOVA CANAVESE</v>
          </cell>
        </row>
        <row r="303">
          <cell r="A303">
            <v>1303</v>
          </cell>
          <cell r="B303" t="str">
            <v>VILLAR DORA</v>
          </cell>
        </row>
        <row r="304">
          <cell r="A304">
            <v>1305</v>
          </cell>
          <cell r="B304" t="str">
            <v>VILLAR FOCCHIARDO</v>
          </cell>
        </row>
        <row r="305">
          <cell r="A305">
            <v>1306</v>
          </cell>
          <cell r="B305" t="str">
            <v>VILLAR PELLICE</v>
          </cell>
        </row>
        <row r="306">
          <cell r="A306">
            <v>1307</v>
          </cell>
          <cell r="B306" t="str">
            <v>VILLAR PEROSA</v>
          </cell>
        </row>
        <row r="307">
          <cell r="A307">
            <v>1302</v>
          </cell>
          <cell r="B307" t="str">
            <v>VILLARBASSE</v>
          </cell>
        </row>
        <row r="308">
          <cell r="A308">
            <v>1304</v>
          </cell>
          <cell r="B308" t="str">
            <v>VILLAREGGIA</v>
          </cell>
        </row>
        <row r="309">
          <cell r="A309">
            <v>1308</v>
          </cell>
          <cell r="B309" t="str">
            <v>VILLASTELLONE</v>
          </cell>
        </row>
        <row r="310">
          <cell r="A310">
            <v>1309</v>
          </cell>
          <cell r="B310" t="str">
            <v>VINOVO</v>
          </cell>
        </row>
        <row r="311">
          <cell r="A311">
            <v>1310</v>
          </cell>
          <cell r="B311" t="str">
            <v>VIRLE PIEMONTE</v>
          </cell>
        </row>
        <row r="312">
          <cell r="A312">
            <v>1311</v>
          </cell>
          <cell r="B312" t="str">
            <v>VISCHE</v>
          </cell>
        </row>
        <row r="313">
          <cell r="A313">
            <v>1312</v>
          </cell>
          <cell r="B313" t="str">
            <v>VISTRORIO</v>
          </cell>
        </row>
        <row r="314">
          <cell r="A314">
            <v>1313</v>
          </cell>
          <cell r="B314" t="str">
            <v>VIU'</v>
          </cell>
        </row>
        <row r="315">
          <cell r="A315">
            <v>1314</v>
          </cell>
          <cell r="B315" t="str">
            <v>VOLPIANO</v>
          </cell>
        </row>
        <row r="316">
          <cell r="A316">
            <v>1315</v>
          </cell>
          <cell r="B316" t="str">
            <v>VOLVERA</v>
          </cell>
        </row>
      </sheetData>
      <sheetData sheetId="10"/>
      <sheetData sheetId="11">
        <row r="18">
          <cell r="C18">
            <v>7</v>
          </cell>
          <cell r="D18">
            <v>302021.69498645386</v>
          </cell>
          <cell r="E18">
            <v>196646.98051151045</v>
          </cell>
          <cell r="F18">
            <v>-0.34889783159342125</v>
          </cell>
          <cell r="G18">
            <v>108511</v>
          </cell>
          <cell r="H18">
            <v>110216</v>
          </cell>
          <cell r="I18">
            <v>2.7833279113311451</v>
          </cell>
          <cell r="J18">
            <v>1.7841963100775791</v>
          </cell>
        </row>
        <row r="19">
          <cell r="C19">
            <v>8</v>
          </cell>
          <cell r="D19">
            <v>230519.35001899485</v>
          </cell>
          <cell r="E19">
            <v>158351.9181913597</v>
          </cell>
          <cell r="F19">
            <v>-0.31306452938414298</v>
          </cell>
          <cell r="G19">
            <v>87779</v>
          </cell>
          <cell r="H19">
            <v>91686</v>
          </cell>
          <cell r="I19">
            <v>2.6261332439307221</v>
          </cell>
          <cell r="J19">
            <v>1.7271112077237496</v>
          </cell>
        </row>
        <row r="20">
          <cell r="C20">
            <v>9</v>
          </cell>
          <cell r="D20">
            <v>2270243.9751880434</v>
          </cell>
          <cell r="E20">
            <v>1394051.6650913444</v>
          </cell>
          <cell r="F20">
            <v>-0.38594632104425008</v>
          </cell>
          <cell r="G20">
            <v>1486438</v>
          </cell>
          <cell r="H20">
            <v>1517639</v>
          </cell>
          <cell r="I20">
            <v>1.5273048557612516</v>
          </cell>
          <cell r="J20">
            <v>0.91856605232953581</v>
          </cell>
        </row>
        <row r="21">
          <cell r="C21">
            <v>10</v>
          </cell>
          <cell r="D21">
            <v>218439.036290383</v>
          </cell>
          <cell r="E21">
            <v>145770.30616363903</v>
          </cell>
          <cell r="F21">
            <v>-0.33267281966095763</v>
          </cell>
          <cell r="G21">
            <v>79627</v>
          </cell>
          <cell r="H21">
            <v>85041</v>
          </cell>
          <cell r="I21">
            <v>2.7432784895874893</v>
          </cell>
          <cell r="J21">
            <v>1.7141179685520989</v>
          </cell>
        </row>
        <row r="22">
          <cell r="C22">
            <v>11</v>
          </cell>
          <cell r="D22">
            <v>147603.58921234444</v>
          </cell>
          <cell r="E22">
            <v>103794.48301213159</v>
          </cell>
          <cell r="F22">
            <v>-0.2968024452114677</v>
          </cell>
          <cell r="G22">
            <v>62281</v>
          </cell>
          <cell r="H22">
            <v>68727</v>
          </cell>
          <cell r="I22">
            <v>2.3699617734516858</v>
          </cell>
          <cell r="J22">
            <v>1.5102431797129452</v>
          </cell>
        </row>
        <row r="23">
          <cell r="C23">
            <v>12</v>
          </cell>
          <cell r="D23">
            <v>185242.1701227274</v>
          </cell>
          <cell r="E23">
            <v>130123.31727160314</v>
          </cell>
          <cell r="F23">
            <v>-0.29755024363300586</v>
          </cell>
          <cell r="G23">
            <v>83964</v>
          </cell>
          <cell r="H23">
            <v>92184</v>
          </cell>
          <cell r="I23">
            <v>2.2062094483674839</v>
          </cell>
          <cell r="J23">
            <v>1.4115607618632642</v>
          </cell>
        </row>
        <row r="24">
          <cell r="C24">
            <v>13</v>
          </cell>
          <cell r="D24">
            <v>58106.220925613386</v>
          </cell>
          <cell r="E24">
            <v>40221.648147872431</v>
          </cell>
          <cell r="F24">
            <v>-0.30779101605379722</v>
          </cell>
          <cell r="G24">
            <v>12819</v>
          </cell>
          <cell r="H24">
            <v>13811</v>
          </cell>
          <cell r="I24">
            <v>4.5328201049702308</v>
          </cell>
          <cell r="J24">
            <v>2.9122907934162936</v>
          </cell>
        </row>
        <row r="25">
          <cell r="C25">
            <v>14</v>
          </cell>
          <cell r="D25">
            <v>205898.89973464186</v>
          </cell>
          <cell r="E25">
            <v>139196.00590391114</v>
          </cell>
          <cell r="F25">
            <v>-0.32395944765463047</v>
          </cell>
          <cell r="G25">
            <v>91140</v>
          </cell>
          <cell r="H25">
            <v>101022</v>
          </cell>
          <cell r="I25">
            <v>2.2591496569524012</v>
          </cell>
          <cell r="J25">
            <v>1.3778781444033095</v>
          </cell>
        </row>
        <row r="26">
          <cell r="C26">
            <v>15</v>
          </cell>
          <cell r="D26">
            <v>86921.920214208571</v>
          </cell>
          <cell r="E26">
            <v>62087.742075595015</v>
          </cell>
          <cell r="F26">
            <v>-0.28570673631476073</v>
          </cell>
          <cell r="G26">
            <v>39728</v>
          </cell>
          <cell r="H26">
            <v>45475</v>
          </cell>
          <cell r="I26">
            <v>2.1879259014853143</v>
          </cell>
          <cell r="J26">
            <v>1.3653159334930185</v>
          </cell>
        </row>
        <row r="27">
          <cell r="C27">
            <v>16</v>
          </cell>
          <cell r="D27">
            <v>324182.2180917763</v>
          </cell>
          <cell r="E27">
            <v>214615.01687742907</v>
          </cell>
          <cell r="F27">
            <v>-0.33798029348830183</v>
          </cell>
          <cell r="G27">
            <v>123007</v>
          </cell>
          <cell r="H27">
            <v>128919</v>
          </cell>
          <cell r="I27">
            <v>2.6354778028224111</v>
          </cell>
          <cell r="J27">
            <v>1.6647275954469789</v>
          </cell>
        </row>
        <row r="28">
          <cell r="F28">
            <v>-0.35846507805458949</v>
          </cell>
          <cell r="I28">
            <v>1.8522457538085366</v>
          </cell>
          <cell r="J28">
            <v>1.1464213220472592</v>
          </cell>
        </row>
      </sheetData>
      <sheetData sheetId="12">
        <row r="2">
          <cell r="A2">
            <v>1001</v>
          </cell>
          <cell r="B2">
            <v>7</v>
          </cell>
          <cell r="C2" t="str">
            <v>AGLIE'</v>
          </cell>
          <cell r="D2">
            <v>6304.2129376973644</v>
          </cell>
          <cell r="E2">
            <v>6564.6046275296685</v>
          </cell>
          <cell r="F2">
            <v>6047.2281233674894</v>
          </cell>
          <cell r="G2">
            <v>5845.502615266917</v>
          </cell>
          <cell r="H2">
            <v>6176.3776656459704</v>
          </cell>
          <cell r="I2">
            <v>6255.7787589840491</v>
          </cell>
          <cell r="J2">
            <v>6200.2809820404173</v>
          </cell>
          <cell r="K2">
            <v>6254.5837122345692</v>
          </cell>
          <cell r="L2">
            <v>5479.8201755372311</v>
          </cell>
          <cell r="M2">
            <v>5253.3332376659109</v>
          </cell>
          <cell r="N2">
            <v>5444.9109743970384</v>
          </cell>
          <cell r="O2">
            <v>5282.9081223568382</v>
          </cell>
          <cell r="P2">
            <v>4715.9299527541098</v>
          </cell>
          <cell r="Q2">
            <v>4654.1855030319148</v>
          </cell>
          <cell r="T2">
            <v>0.25696568300407985</v>
          </cell>
          <cell r="U2">
            <v>0.24742244847522082</v>
          </cell>
        </row>
        <row r="3">
          <cell r="A3">
            <v>1002</v>
          </cell>
          <cell r="B3">
            <v>9</v>
          </cell>
          <cell r="C3" t="str">
            <v>AIRASCA</v>
          </cell>
          <cell r="D3">
            <v>6516.4521253124967</v>
          </cell>
          <cell r="E3">
            <v>6785.6102259970221</v>
          </cell>
          <cell r="F3">
            <v>6250.8155968413303</v>
          </cell>
          <cell r="G3">
            <v>5887.2673775566263</v>
          </cell>
          <cell r="H3">
            <v>6026.9052347871966</v>
          </cell>
          <cell r="I3">
            <v>6100.2612462862562</v>
          </cell>
          <cell r="J3">
            <v>5959.4590130144616</v>
          </cell>
          <cell r="K3">
            <v>5955.1938098305309</v>
          </cell>
          <cell r="L3">
            <v>5247.3675582683054</v>
          </cell>
          <cell r="M3">
            <v>5065.822086898891</v>
          </cell>
          <cell r="N3">
            <v>5173.4042202191113</v>
          </cell>
          <cell r="O3">
            <v>4954.330361086304</v>
          </cell>
          <cell r="P3">
            <v>4333.2900051191154</v>
          </cell>
          <cell r="Q3">
            <v>4209.723334416226</v>
          </cell>
          <cell r="T3">
            <v>0.25696568300407985</v>
          </cell>
          <cell r="U3">
            <v>0.24726411405131327</v>
          </cell>
        </row>
        <row r="4">
          <cell r="A4">
            <v>1003</v>
          </cell>
          <cell r="B4">
            <v>10</v>
          </cell>
          <cell r="C4" t="str">
            <v>ALA DI STURA</v>
          </cell>
          <cell r="D4">
            <v>523.56066543552481</v>
          </cell>
          <cell r="E4">
            <v>545.18602101120075</v>
          </cell>
          <cell r="F4">
            <v>502.21824859030352</v>
          </cell>
          <cell r="G4">
            <v>483.90073181507051</v>
          </cell>
          <cell r="H4">
            <v>473.76996503519626</v>
          </cell>
          <cell r="I4">
            <v>452.84151676971152</v>
          </cell>
          <cell r="J4">
            <v>452.73156291827308</v>
          </cell>
          <cell r="K4">
            <v>465.88847690375422</v>
          </cell>
          <cell r="L4">
            <v>423.72398959250665</v>
          </cell>
          <cell r="M4">
            <v>396.49734875381677</v>
          </cell>
          <cell r="N4">
            <v>401.98801987027684</v>
          </cell>
          <cell r="O4">
            <v>380.07168809339453</v>
          </cell>
          <cell r="P4">
            <v>330.79954426008567</v>
          </cell>
          <cell r="Q4">
            <v>320.14153205523763</v>
          </cell>
          <cell r="T4">
            <v>0.25696568300407979</v>
          </cell>
          <cell r="U4">
            <v>0.24722537694382893</v>
          </cell>
        </row>
        <row r="5">
          <cell r="A5">
            <v>1004</v>
          </cell>
          <cell r="B5">
            <v>7</v>
          </cell>
          <cell r="C5" t="str">
            <v>ALBIANO D'IVREA</v>
          </cell>
          <cell r="D5">
            <v>3468.5816356713467</v>
          </cell>
          <cell r="E5">
            <v>3611.8492953078012</v>
          </cell>
          <cell r="F5">
            <v>3327.1884409236145</v>
          </cell>
          <cell r="G5">
            <v>3275.6175944265751</v>
          </cell>
          <cell r="H5">
            <v>3342.9695912663451</v>
          </cell>
          <cell r="I5">
            <v>3338.8518168556475</v>
          </cell>
          <cell r="J5">
            <v>3266.745011103153</v>
          </cell>
          <cell r="K5">
            <v>3346.7339458009319</v>
          </cell>
          <cell r="L5">
            <v>2996.3796436729999</v>
          </cell>
          <cell r="M5">
            <v>2889.8205996993092</v>
          </cell>
          <cell r="N5">
            <v>2995.2021157387671</v>
          </cell>
          <cell r="O5">
            <v>2901.2847011988183</v>
          </cell>
          <cell r="P5">
            <v>2596.692413687384</v>
          </cell>
          <cell r="Q5">
            <v>2567.7059095945442</v>
          </cell>
          <cell r="T5">
            <v>0.25696568300407985</v>
          </cell>
          <cell r="U5">
            <v>0.24744192583646027</v>
          </cell>
        </row>
        <row r="6">
          <cell r="A6">
            <v>1005</v>
          </cell>
          <cell r="B6">
            <v>7</v>
          </cell>
          <cell r="C6" t="str">
            <v>ALICE SUPERIORE</v>
          </cell>
          <cell r="D6">
            <v>1729.5168005096925</v>
          </cell>
          <cell r="E6">
            <v>1800.9534424392673</v>
          </cell>
          <cell r="F6">
            <v>1659.0148110858195</v>
          </cell>
          <cell r="G6">
            <v>1615.0825673290442</v>
          </cell>
          <cell r="H6">
            <v>1674.2103715164121</v>
          </cell>
          <cell r="I6">
            <v>1671.112552659552</v>
          </cell>
          <cell r="J6">
            <v>1707.5271769224578</v>
          </cell>
          <cell r="K6">
            <v>1783.5896364700961</v>
          </cell>
          <cell r="L6">
            <v>1543.4240092835269</v>
          </cell>
          <cell r="M6">
            <v>1557.4832647031014</v>
          </cell>
          <cell r="N6">
            <v>1610.2982973021533</v>
          </cell>
          <cell r="O6">
            <v>1555.9676500719522</v>
          </cell>
          <cell r="P6">
            <v>1414.3094893729453</v>
          </cell>
          <cell r="Q6">
            <v>1381.6904521208628</v>
          </cell>
          <cell r="T6">
            <v>0.2569656830040799</v>
          </cell>
          <cell r="U6">
            <v>0.24731950307864364</v>
          </cell>
        </row>
        <row r="7">
          <cell r="A7">
            <v>1006</v>
          </cell>
          <cell r="B7">
            <v>12</v>
          </cell>
          <cell r="C7" t="str">
            <v>ALMESE</v>
          </cell>
          <cell r="D7">
            <v>10032.666209987692</v>
          </cell>
          <cell r="E7">
            <v>10447.059399710173</v>
          </cell>
          <cell r="F7">
            <v>9623.6947985383449</v>
          </cell>
          <cell r="G7">
            <v>9312.5825389658166</v>
          </cell>
          <cell r="H7">
            <v>10166.212815928433</v>
          </cell>
          <cell r="I7">
            <v>10241.673624131661</v>
          </cell>
          <cell r="J7">
            <v>10229.375540554782</v>
          </cell>
          <cell r="K7">
            <v>10254.555715818255</v>
          </cell>
          <cell r="L7">
            <v>8950.1625663362756</v>
          </cell>
          <cell r="M7">
            <v>8736.825158402864</v>
          </cell>
          <cell r="N7">
            <v>9139.5983583035941</v>
          </cell>
          <cell r="O7">
            <v>8763.2709107599676</v>
          </cell>
          <cell r="P7">
            <v>7706.5585851411806</v>
          </cell>
          <cell r="Q7">
            <v>7652.3527447541592</v>
          </cell>
          <cell r="T7">
            <v>0.2569656830040799</v>
          </cell>
          <cell r="U7">
            <v>0.24748418504565475</v>
          </cell>
        </row>
        <row r="8">
          <cell r="A8">
            <v>1007</v>
          </cell>
          <cell r="B8">
            <v>8</v>
          </cell>
          <cell r="C8" t="str">
            <v>ALPETTE</v>
          </cell>
          <cell r="D8">
            <v>702.38316770542929</v>
          </cell>
          <cell r="E8">
            <v>731.39467822324923</v>
          </cell>
          <cell r="F8">
            <v>673.75123383437278</v>
          </cell>
          <cell r="G8">
            <v>660.269942688583</v>
          </cell>
          <cell r="H8">
            <v>673.14802134090633</v>
          </cell>
          <cell r="I8">
            <v>711.28180594148125</v>
          </cell>
          <cell r="J8">
            <v>659.39924701062512</v>
          </cell>
          <cell r="K8">
            <v>637.4129148140305</v>
          </cell>
          <cell r="L8">
            <v>565.97866157085309</v>
          </cell>
          <cell r="M8">
            <v>578.57046185003242</v>
          </cell>
          <cell r="N8">
            <v>570.56338225747231</v>
          </cell>
          <cell r="O8">
            <v>561.86387847585456</v>
          </cell>
          <cell r="P8">
            <v>544.99571814852959</v>
          </cell>
          <cell r="Q8">
            <v>521.12200821911119</v>
          </cell>
          <cell r="T8">
            <v>0.25696568300407985</v>
          </cell>
          <cell r="U8">
            <v>0.24709785931909009</v>
          </cell>
        </row>
        <row r="9">
          <cell r="A9">
            <v>1008</v>
          </cell>
          <cell r="B9">
            <v>9</v>
          </cell>
          <cell r="C9" t="str">
            <v>ALPIGNANO</v>
          </cell>
          <cell r="D9">
            <v>25128.525101034771</v>
          </cell>
          <cell r="E9">
            <v>26166.44358169477</v>
          </cell>
          <cell r="F9">
            <v>24104.186389558494</v>
          </cell>
          <cell r="G9">
            <v>23135.959207614087</v>
          </cell>
          <cell r="H9">
            <v>23915.748206989385</v>
          </cell>
          <cell r="I9">
            <v>23480.999060236361</v>
          </cell>
          <cell r="J9">
            <v>23270.975373225825</v>
          </cell>
          <cell r="K9">
            <v>23101.593216171368</v>
          </cell>
          <cell r="L9">
            <v>19982.643940164508</v>
          </cell>
          <cell r="M9">
            <v>19134.52706607696</v>
          </cell>
          <cell r="N9">
            <v>19410.871191711918</v>
          </cell>
          <cell r="O9">
            <v>18296.808676399243</v>
          </cell>
          <cell r="P9">
            <v>15996.793302140246</v>
          </cell>
          <cell r="Q9">
            <v>15382.649269113683</v>
          </cell>
          <cell r="T9">
            <v>0.25696568300407985</v>
          </cell>
          <cell r="U9">
            <v>0.2471596972038147</v>
          </cell>
        </row>
        <row r="10">
          <cell r="A10">
            <v>1009</v>
          </cell>
          <cell r="B10">
            <v>14</v>
          </cell>
          <cell r="C10" t="str">
            <v>ANDEZENO</v>
          </cell>
          <cell r="D10">
            <v>4239.3850725194006</v>
          </cell>
          <cell r="E10">
            <v>4414.4903003714244</v>
          </cell>
          <cell r="F10">
            <v>4066.570861371868</v>
          </cell>
          <cell r="G10">
            <v>4007.5036814720706</v>
          </cell>
          <cell r="H10">
            <v>4297.0141911579894</v>
          </cell>
          <cell r="I10">
            <v>4251.169733630466</v>
          </cell>
          <cell r="J10">
            <v>4201.3754264577328</v>
          </cell>
          <cell r="K10">
            <v>4238.552615796144</v>
          </cell>
          <cell r="L10">
            <v>3637.635504571746</v>
          </cell>
          <cell r="M10">
            <v>3514.7740021457189</v>
          </cell>
          <cell r="N10">
            <v>3723.7623062853513</v>
          </cell>
          <cell r="O10">
            <v>3542.247404851862</v>
          </cell>
          <cell r="P10">
            <v>3108.7287041527306</v>
          </cell>
          <cell r="Q10">
            <v>3015.2237318238203</v>
          </cell>
          <cell r="T10">
            <v>0.2569656830040799</v>
          </cell>
          <cell r="U10">
            <v>0.24724760090594367</v>
          </cell>
        </row>
        <row r="11">
          <cell r="A11">
            <v>1010</v>
          </cell>
          <cell r="B11">
            <v>7</v>
          </cell>
          <cell r="C11" t="str">
            <v>ANDRATE</v>
          </cell>
          <cell r="D11">
            <v>1369.7719004919097</v>
          </cell>
          <cell r="E11">
            <v>1426.3494976287495</v>
          </cell>
          <cell r="F11">
            <v>1313.9345452183793</v>
          </cell>
          <cell r="G11">
            <v>1275.9752681041023</v>
          </cell>
          <cell r="H11">
            <v>1367.6433411262276</v>
          </cell>
          <cell r="I11">
            <v>1369.3961865188053</v>
          </cell>
          <cell r="J11">
            <v>1376.2217549993366</v>
          </cell>
          <cell r="K11">
            <v>1402.8498858363453</v>
          </cell>
          <cell r="L11">
            <v>1223.9539004706483</v>
          </cell>
          <cell r="M11">
            <v>1205.5330717672152</v>
          </cell>
          <cell r="N11">
            <v>1270.0518440363505</v>
          </cell>
          <cell r="O11">
            <v>1190.4795439099128</v>
          </cell>
          <cell r="P11">
            <v>1056.6946978057497</v>
          </cell>
          <cell r="Q11">
            <v>1031.5863846367422</v>
          </cell>
          <cell r="T11">
            <v>0.2569656830040799</v>
          </cell>
          <cell r="U11">
            <v>0.2473131232771445</v>
          </cell>
        </row>
        <row r="12">
          <cell r="A12">
            <v>1011</v>
          </cell>
          <cell r="B12">
            <v>16</v>
          </cell>
          <cell r="C12" t="str">
            <v>ANGROGNA</v>
          </cell>
          <cell r="D12">
            <v>1765.2140991581691</v>
          </cell>
          <cell r="E12">
            <v>1838.1251963463762</v>
          </cell>
          <cell r="F12">
            <v>1693.2569457422298</v>
          </cell>
          <cell r="G12">
            <v>1695.016960413303</v>
          </cell>
          <cell r="H12">
            <v>1705.3233405990779</v>
          </cell>
          <cell r="I12">
            <v>1722.6921935938276</v>
          </cell>
          <cell r="J12">
            <v>1740.0870167771957</v>
          </cell>
          <cell r="K12">
            <v>1850.477997717526</v>
          </cell>
          <cell r="L12">
            <v>1579.6066524303862</v>
          </cell>
          <cell r="M12">
            <v>1561.7188119870668</v>
          </cell>
          <cell r="N12">
            <v>1560.1212007910196</v>
          </cell>
          <cell r="O12">
            <v>1468.0426587447394</v>
          </cell>
          <cell r="P12">
            <v>1269.7467788928623</v>
          </cell>
          <cell r="Q12">
            <v>1250.4955801744024</v>
          </cell>
          <cell r="T12">
            <v>0.2569656830040799</v>
          </cell>
          <cell r="U12">
            <v>0.2474025385104478</v>
          </cell>
        </row>
        <row r="13">
          <cell r="A13">
            <v>1012</v>
          </cell>
          <cell r="B13">
            <v>14</v>
          </cell>
          <cell r="C13" t="str">
            <v>ARIGNANO</v>
          </cell>
          <cell r="D13">
            <v>2093.7347718508513</v>
          </cell>
          <cell r="E13">
            <v>2180.2152160697974</v>
          </cell>
          <cell r="F13">
            <v>2008.3858080836751</v>
          </cell>
          <cell r="G13">
            <v>1991.8021947512289</v>
          </cell>
          <cell r="H13">
            <v>2179.2973177720955</v>
          </cell>
          <cell r="I13">
            <v>2210.5270726866788</v>
          </cell>
          <cell r="J13">
            <v>2265.6354334475623</v>
          </cell>
          <cell r="K13">
            <v>2395.9541769126949</v>
          </cell>
          <cell r="L13">
            <v>2064.8579642178274</v>
          </cell>
          <cell r="M13">
            <v>2061.321005809732</v>
          </cell>
          <cell r="N13">
            <v>2117.2917671261589</v>
          </cell>
          <cell r="O13">
            <v>2033.7745077274776</v>
          </cell>
          <cell r="P13">
            <v>1813.5552495979289</v>
          </cell>
          <cell r="Q13">
            <v>1767.7435408227545</v>
          </cell>
          <cell r="T13">
            <v>0.25696568300407985</v>
          </cell>
          <cell r="U13">
            <v>0.24729737878849503</v>
          </cell>
        </row>
        <row r="14">
          <cell r="A14">
            <v>1013</v>
          </cell>
          <cell r="B14">
            <v>12</v>
          </cell>
          <cell r="C14" t="str">
            <v>AVIGLIANA</v>
          </cell>
          <cell r="D14">
            <v>25136.151202197409</v>
          </cell>
          <cell r="E14">
            <v>26174.384674338213</v>
          </cell>
          <cell r="F14">
            <v>24111.501620480751</v>
          </cell>
          <cell r="G14">
            <v>23686.460216647225</v>
          </cell>
          <cell r="H14">
            <v>24493.183675013257</v>
          </cell>
          <cell r="I14">
            <v>24621.203489495492</v>
          </cell>
          <cell r="J14">
            <v>25084.132083544515</v>
          </cell>
          <cell r="K14">
            <v>25442.678629724207</v>
          </cell>
          <cell r="L14">
            <v>22161.504139768429</v>
          </cell>
          <cell r="M14">
            <v>21225.308193747522</v>
          </cell>
          <cell r="N14">
            <v>21730.345760803022</v>
          </cell>
          <cell r="O14">
            <v>20805.562321800135</v>
          </cell>
          <cell r="P14">
            <v>18263.055815121967</v>
          </cell>
          <cell r="Q14">
            <v>17523.330754289273</v>
          </cell>
          <cell r="T14">
            <v>0.25696568300407985</v>
          </cell>
          <cell r="U14">
            <v>0.24713694657003596</v>
          </cell>
        </row>
        <row r="15">
          <cell r="A15">
            <v>1014</v>
          </cell>
          <cell r="B15">
            <v>7</v>
          </cell>
          <cell r="C15" t="str">
            <v>AZEGLIO</v>
          </cell>
          <cell r="D15">
            <v>3268.6370167234518</v>
          </cell>
          <cell r="E15">
            <v>3403.6460852058235</v>
          </cell>
          <cell r="F15">
            <v>3135.3943605575182</v>
          </cell>
          <cell r="G15">
            <v>3149.5256162362507</v>
          </cell>
          <cell r="H15">
            <v>3277.2423292691637</v>
          </cell>
          <cell r="I15">
            <v>3272.6965847620536</v>
          </cell>
          <cell r="J15">
            <v>3278.0310048213596</v>
          </cell>
          <cell r="K15">
            <v>3297.7748937995689</v>
          </cell>
          <cell r="L15">
            <v>2896.3389342961427</v>
          </cell>
          <cell r="M15">
            <v>2797.7216510623143</v>
          </cell>
          <cell r="N15">
            <v>2917.533979796116</v>
          </cell>
          <cell r="O15">
            <v>2761.0939767340678</v>
          </cell>
          <cell r="P15">
            <v>2459.3440645640849</v>
          </cell>
          <cell r="Q15">
            <v>2397.8791263099511</v>
          </cell>
          <cell r="T15">
            <v>0.25696568300407985</v>
          </cell>
          <cell r="U15">
            <v>0.24730020928539373</v>
          </cell>
        </row>
        <row r="16">
          <cell r="A16">
            <v>1015</v>
          </cell>
          <cell r="B16">
            <v>7</v>
          </cell>
          <cell r="C16" t="str">
            <v>BAIRO</v>
          </cell>
          <cell r="D16">
            <v>2318.4479617779075</v>
          </cell>
          <cell r="E16">
            <v>2414.2100479450214</v>
          </cell>
          <cell r="F16">
            <v>2223.938793880322</v>
          </cell>
          <cell r="G16">
            <v>2154.9733034956994</v>
          </cell>
          <cell r="H16">
            <v>2317.5866660508204</v>
          </cell>
          <cell r="I16">
            <v>2306.4284709770768</v>
          </cell>
          <cell r="J16">
            <v>2318.3439236799845</v>
          </cell>
          <cell r="K16">
            <v>2468.1773325236991</v>
          </cell>
          <cell r="L16">
            <v>2093.0412528598181</v>
          </cell>
          <cell r="M16">
            <v>2031.3852367536808</v>
          </cell>
          <cell r="N16">
            <v>2119.3311447943543</v>
          </cell>
          <cell r="O16">
            <v>1971.0889094921667</v>
          </cell>
          <cell r="P16">
            <v>1708.1370015868647</v>
          </cell>
          <cell r="Q16">
            <v>1682.9762595828072</v>
          </cell>
          <cell r="T16">
            <v>0.25696568300407979</v>
          </cell>
          <cell r="U16">
            <v>0.24740686543430787</v>
          </cell>
        </row>
        <row r="17">
          <cell r="A17">
            <v>1016</v>
          </cell>
          <cell r="B17">
            <v>10</v>
          </cell>
          <cell r="C17" t="str">
            <v>BALANGERO</v>
          </cell>
          <cell r="D17">
            <v>5964.2720178122991</v>
          </cell>
          <cell r="E17">
            <v>6210.6226542336844</v>
          </cell>
          <cell r="F17">
            <v>5721.1445485694539</v>
          </cell>
          <cell r="G17">
            <v>5464.8648673390808</v>
          </cell>
          <cell r="H17">
            <v>5657.6153456287366</v>
          </cell>
          <cell r="I17">
            <v>5608.5890632549626</v>
          </cell>
          <cell r="J17">
            <v>5436.7712507022607</v>
          </cell>
          <cell r="K17">
            <v>5408.7826162738847</v>
          </cell>
          <cell r="L17">
            <v>4735.9162971557116</v>
          </cell>
          <cell r="M17">
            <v>4636.8352808750878</v>
          </cell>
          <cell r="N17">
            <v>4797.4290438519502</v>
          </cell>
          <cell r="O17">
            <v>4608.0884946111846</v>
          </cell>
          <cell r="P17">
            <v>4066.4860131415257</v>
          </cell>
          <cell r="Q17">
            <v>3962.5639506884131</v>
          </cell>
          <cell r="T17">
            <v>0.25696568300407979</v>
          </cell>
          <cell r="U17">
            <v>0.24729468930038451</v>
          </cell>
        </row>
        <row r="18">
          <cell r="A18">
            <v>1017</v>
          </cell>
          <cell r="B18">
            <v>8</v>
          </cell>
          <cell r="C18" t="str">
            <v>BALDISSERO CANAVESE</v>
          </cell>
          <cell r="D18">
            <v>1671.0153792382071</v>
          </cell>
          <cell r="E18">
            <v>1740.0356554623365</v>
          </cell>
          <cell r="F18">
            <v>1602.8981406201938</v>
          </cell>
          <cell r="G18">
            <v>1538.2796378935072</v>
          </cell>
          <cell r="H18">
            <v>2044.1108218326162</v>
          </cell>
          <cell r="I18">
            <v>1904.054033438048</v>
          </cell>
          <cell r="J18">
            <v>1909.1166051074485</v>
          </cell>
          <cell r="K18">
            <v>1825.6509386217731</v>
          </cell>
          <cell r="L18">
            <v>1624.831856250498</v>
          </cell>
          <cell r="M18">
            <v>1592.1226862845645</v>
          </cell>
          <cell r="N18">
            <v>1604.4833351222812</v>
          </cell>
          <cell r="O18">
            <v>1500.7524815264617</v>
          </cell>
          <cell r="P18">
            <v>1284.4809924948604</v>
          </cell>
          <cell r="Q18">
            <v>1344.006314273694</v>
          </cell>
          <cell r="T18">
            <v>0.2569656830040799</v>
          </cell>
          <cell r="U18">
            <v>0.24799478134179992</v>
          </cell>
        </row>
        <row r="19">
          <cell r="A19">
            <v>1018</v>
          </cell>
          <cell r="B19">
            <v>14</v>
          </cell>
          <cell r="C19" t="str">
            <v>BALDISSERO TORINESE</v>
          </cell>
          <cell r="D19">
            <v>6603.2710587860047</v>
          </cell>
          <cell r="E19">
            <v>6876.0151628336816</v>
          </cell>
          <cell r="F19">
            <v>6334.0954449889605</v>
          </cell>
          <cell r="G19">
            <v>6206.9377091277456</v>
          </cell>
          <cell r="H19">
            <v>6485.9921835541663</v>
          </cell>
          <cell r="I19">
            <v>6492.1222446103957</v>
          </cell>
          <cell r="J19">
            <v>6476.9153101156935</v>
          </cell>
          <cell r="K19">
            <v>6461.6634340994924</v>
          </cell>
          <cell r="L19">
            <v>5648.8604253528274</v>
          </cell>
          <cell r="M19">
            <v>5455.3843362103025</v>
          </cell>
          <cell r="N19">
            <v>5648.6935483836005</v>
          </cell>
          <cell r="O19">
            <v>5446.5861050915082</v>
          </cell>
          <cell r="P19">
            <v>4846.7798341159141</v>
          </cell>
          <cell r="Q19">
            <v>4705.3312078653471</v>
          </cell>
          <cell r="T19">
            <v>0.25696568300407979</v>
          </cell>
          <cell r="U19">
            <v>0.24725647527856376</v>
          </cell>
        </row>
        <row r="20">
          <cell r="A20">
            <v>1019</v>
          </cell>
          <cell r="B20">
            <v>10</v>
          </cell>
          <cell r="C20" t="str">
            <v>BALME</v>
          </cell>
          <cell r="D20">
            <v>78.532543531856575</v>
          </cell>
          <cell r="E20">
            <v>81.776282586863545</v>
          </cell>
          <cell r="F20">
            <v>75.331244445382751</v>
          </cell>
          <cell r="G20">
            <v>71.232803097182554</v>
          </cell>
          <cell r="H20">
            <v>71.133977251863527</v>
          </cell>
          <cell r="I20">
            <v>69.085702510182401</v>
          </cell>
          <cell r="J20">
            <v>73.263260662881848</v>
          </cell>
          <cell r="K20">
            <v>73.338581159651113</v>
          </cell>
          <cell r="L20">
            <v>57.011222627207005</v>
          </cell>
          <cell r="M20">
            <v>56.890474194223117</v>
          </cell>
          <cell r="N20">
            <v>60.775087277131142</v>
          </cell>
          <cell r="O20">
            <v>63.064937533841594</v>
          </cell>
          <cell r="P20">
            <v>58.536551258598557</v>
          </cell>
          <cell r="Q20">
            <v>58.981969584745478</v>
          </cell>
          <cell r="T20">
            <v>0.2569656830040799</v>
          </cell>
          <cell r="U20">
            <v>0.24762729115967855</v>
          </cell>
        </row>
        <row r="21">
          <cell r="A21">
            <v>1020</v>
          </cell>
          <cell r="B21">
            <v>7</v>
          </cell>
          <cell r="C21" t="str">
            <v>BANCHETTE</v>
          </cell>
          <cell r="D21">
            <v>6282.8978814146312</v>
          </cell>
          <cell r="E21">
            <v>6542.4091657817053</v>
          </cell>
          <cell r="F21">
            <v>6026.781953627039</v>
          </cell>
          <cell r="G21">
            <v>5847.3051192428165</v>
          </cell>
          <cell r="H21">
            <v>6034.3499244794939</v>
          </cell>
          <cell r="I21">
            <v>6019.1860638838971</v>
          </cell>
          <cell r="J21">
            <v>5839.1744020628721</v>
          </cell>
          <cell r="K21">
            <v>5694.7410078815328</v>
          </cell>
          <cell r="L21">
            <v>4902.694615792424</v>
          </cell>
          <cell r="M21">
            <v>4705.0564534773539</v>
          </cell>
          <cell r="N21">
            <v>4807.8078892914828</v>
          </cell>
          <cell r="O21">
            <v>4580.9718772615788</v>
          </cell>
          <cell r="P21">
            <v>4083.4210951633763</v>
          </cell>
          <cell r="Q21">
            <v>4006.278593536158</v>
          </cell>
          <cell r="T21">
            <v>0.25696568300407985</v>
          </cell>
          <cell r="U21">
            <v>0.24736324762030348</v>
          </cell>
        </row>
        <row r="22">
          <cell r="A22">
            <v>1021</v>
          </cell>
          <cell r="B22">
            <v>10</v>
          </cell>
          <cell r="C22" t="str">
            <v>BARBANIA</v>
          </cell>
          <cell r="D22">
            <v>3401.2397765417354</v>
          </cell>
          <cell r="E22">
            <v>3541.7259215516224</v>
          </cell>
          <cell r="F22">
            <v>3262.5917040378235</v>
          </cell>
          <cell r="G22">
            <v>3139.21466973727</v>
          </cell>
          <cell r="H22">
            <v>3274.3349332013299</v>
          </cell>
          <cell r="I22">
            <v>3229.7060537854386</v>
          </cell>
          <cell r="J22">
            <v>3143.2351347777681</v>
          </cell>
          <cell r="K22">
            <v>3218.2398851048897</v>
          </cell>
          <cell r="L22">
            <v>2861.7176940739068</v>
          </cell>
          <cell r="M22">
            <v>2814.9364199416486</v>
          </cell>
          <cell r="N22">
            <v>2922.8015697297265</v>
          </cell>
          <cell r="O22">
            <v>2749.7016781577113</v>
          </cell>
          <cell r="P22">
            <v>2457.8252326584548</v>
          </cell>
          <cell r="Q22">
            <v>2409.0278436805747</v>
          </cell>
          <cell r="T22">
            <v>0.25696568300407985</v>
          </cell>
          <cell r="U22">
            <v>0.24735324967500827</v>
          </cell>
        </row>
        <row r="23">
          <cell r="A23">
            <v>1022</v>
          </cell>
          <cell r="B23">
            <v>13</v>
          </cell>
          <cell r="C23" t="str">
            <v>BARDONECCHIA</v>
          </cell>
          <cell r="D23">
            <v>8092.8673104006239</v>
          </cell>
          <cell r="E23">
            <v>8427.1382836957509</v>
          </cell>
          <cell r="F23">
            <v>7762.9698237971243</v>
          </cell>
          <cell r="G23">
            <v>7448.5882293452205</v>
          </cell>
          <cell r="H23">
            <v>7770.0399368048402</v>
          </cell>
          <cell r="I23">
            <v>7809.8560412663746</v>
          </cell>
          <cell r="J23">
            <v>7717.1370386250392</v>
          </cell>
          <cell r="K23">
            <v>7775.5924285718802</v>
          </cell>
          <cell r="L23">
            <v>6677.7024082462249</v>
          </cell>
          <cell r="M23">
            <v>6483.344446780472</v>
          </cell>
          <cell r="N23">
            <v>6720.7399539987991</v>
          </cell>
          <cell r="O23">
            <v>6366.3438949549663</v>
          </cell>
          <cell r="P23">
            <v>5599.423185533642</v>
          </cell>
          <cell r="Q23">
            <v>5442.0935539503798</v>
          </cell>
          <cell r="T23">
            <v>0.25696568300407985</v>
          </cell>
          <cell r="U23">
            <v>0.24726828373233983</v>
          </cell>
        </row>
        <row r="24">
          <cell r="A24">
            <v>1023</v>
          </cell>
          <cell r="B24">
            <v>7</v>
          </cell>
          <cell r="C24" t="str">
            <v>BARONE CANAVESE</v>
          </cell>
          <cell r="D24">
            <v>1346.3524765809186</v>
          </cell>
          <cell r="E24">
            <v>1401.9627486246266</v>
          </cell>
          <cell r="F24">
            <v>1291.4697902509909</v>
          </cell>
          <cell r="G24">
            <v>1270.8465391742147</v>
          </cell>
          <cell r="H24">
            <v>1327.2408146651044</v>
          </cell>
          <cell r="I24">
            <v>1312.0376805975511</v>
          </cell>
          <cell r="J24">
            <v>1299.3060430601768</v>
          </cell>
          <cell r="K24">
            <v>1286.4167356741518</v>
          </cell>
          <cell r="L24">
            <v>1136.7440820434622</v>
          </cell>
          <cell r="M24">
            <v>1065.0777146582989</v>
          </cell>
          <cell r="N24">
            <v>1093.7926518562581</v>
          </cell>
          <cell r="O24">
            <v>1035.5263447276243</v>
          </cell>
          <cell r="P24">
            <v>909.40271226232358</v>
          </cell>
          <cell r="Q24">
            <v>890.72416594093806</v>
          </cell>
          <cell r="T24">
            <v>0.25696568300407985</v>
          </cell>
          <cell r="U24">
            <v>0.24734683164032709</v>
          </cell>
        </row>
        <row r="25">
          <cell r="A25">
            <v>1024</v>
          </cell>
          <cell r="B25">
            <v>9</v>
          </cell>
          <cell r="C25" t="str">
            <v>BEINASCO</v>
          </cell>
          <cell r="D25">
            <v>35639.44758958475</v>
          </cell>
          <cell r="E25">
            <v>37111.513345334977</v>
          </cell>
          <cell r="F25">
            <v>34186.641836964656</v>
          </cell>
          <cell r="G25">
            <v>33320.81991266871</v>
          </cell>
          <cell r="H25">
            <v>34375.422406703408</v>
          </cell>
          <cell r="I25">
            <v>33676.518600259617</v>
          </cell>
          <cell r="J25">
            <v>32712.244211719168</v>
          </cell>
          <cell r="K25">
            <v>32069.844775915222</v>
          </cell>
          <cell r="L25">
            <v>27574.666968739723</v>
          </cell>
          <cell r="M25">
            <v>26166.279212818401</v>
          </cell>
          <cell r="N25">
            <v>26667.517623391632</v>
          </cell>
          <cell r="O25">
            <v>24991.089628552207</v>
          </cell>
          <cell r="P25">
            <v>21827.464476310528</v>
          </cell>
          <cell r="Q25">
            <v>21012.296472262635</v>
          </cell>
          <cell r="T25">
            <v>0.25696568300407979</v>
          </cell>
          <cell r="U25">
            <v>0.24717088933841491</v>
          </cell>
        </row>
        <row r="26">
          <cell r="A26">
            <v>1025</v>
          </cell>
          <cell r="B26">
            <v>16</v>
          </cell>
          <cell r="C26" t="str">
            <v>BIBIANA</v>
          </cell>
          <cell r="D26">
            <v>8339.2898554563635</v>
          </cell>
          <cell r="E26">
            <v>8683.739162439455</v>
          </cell>
          <cell r="F26">
            <v>7999.3472049896391</v>
          </cell>
          <cell r="G26">
            <v>7873.546363109278</v>
          </cell>
          <cell r="H26">
            <v>8240.5973902302176</v>
          </cell>
          <cell r="I26">
            <v>8205.4568084364491</v>
          </cell>
          <cell r="J26">
            <v>8253.1665572899983</v>
          </cell>
          <cell r="K26">
            <v>8501.7005362179261</v>
          </cell>
          <cell r="L26">
            <v>7336.6734929165468</v>
          </cell>
          <cell r="M26">
            <v>7289.6252068321146</v>
          </cell>
          <cell r="N26">
            <v>7520.0863822595902</v>
          </cell>
          <cell r="O26">
            <v>7026.5044539171804</v>
          </cell>
          <cell r="P26">
            <v>6296.6725932086874</v>
          </cell>
          <cell r="Q26">
            <v>6185.9373761834786</v>
          </cell>
          <cell r="T26">
            <v>0.25696568300407979</v>
          </cell>
          <cell r="U26">
            <v>0.24737645059552762</v>
          </cell>
        </row>
        <row r="27">
          <cell r="A27">
            <v>1026</v>
          </cell>
          <cell r="B27">
            <v>16</v>
          </cell>
          <cell r="C27" t="str">
            <v>BOBBIO PELLICE</v>
          </cell>
          <cell r="D27">
            <v>464.76728607236879</v>
          </cell>
          <cell r="E27">
            <v>483.96421679079106</v>
          </cell>
          <cell r="F27">
            <v>445.82152140701265</v>
          </cell>
          <cell r="G27">
            <v>431.30154088722111</v>
          </cell>
          <cell r="H27">
            <v>433.7852612802223</v>
          </cell>
          <cell r="I27">
            <v>419.19743054614258</v>
          </cell>
          <cell r="J27">
            <v>400.02623547452885</v>
          </cell>
          <cell r="K27">
            <v>402.01723251662861</v>
          </cell>
          <cell r="L27">
            <v>351.07366206163869</v>
          </cell>
          <cell r="M27">
            <v>341.62667803149196</v>
          </cell>
          <cell r="N27">
            <v>345.81235891907346</v>
          </cell>
          <cell r="O27">
            <v>324.8783161438667</v>
          </cell>
          <cell r="P27">
            <v>280.91929172073185</v>
          </cell>
          <cell r="Q27">
            <v>282.8899963814286</v>
          </cell>
          <cell r="T27">
            <v>0.2569656830040799</v>
          </cell>
          <cell r="U27">
            <v>0.24762396666642017</v>
          </cell>
        </row>
        <row r="28">
          <cell r="A28">
            <v>1027</v>
          </cell>
          <cell r="B28">
            <v>7</v>
          </cell>
          <cell r="C28" t="str">
            <v>BOLLENGO</v>
          </cell>
          <cell r="D28">
            <v>5686.1772190863339</v>
          </cell>
          <cell r="E28">
            <v>5921.0413186014521</v>
          </cell>
          <cell r="F28">
            <v>5454.3860008430938</v>
          </cell>
          <cell r="G28">
            <v>5391.5333313225437</v>
          </cell>
          <cell r="H28">
            <v>5840.5363345338037</v>
          </cell>
          <cell r="I28">
            <v>5641.0750517709193</v>
          </cell>
          <cell r="J28">
            <v>5522.030374517275</v>
          </cell>
          <cell r="K28">
            <v>5993.611540109303</v>
          </cell>
          <cell r="L28">
            <v>5307.8174444944334</v>
          </cell>
          <cell r="M28">
            <v>5199.4596966450135</v>
          </cell>
          <cell r="N28">
            <v>5411.6617368215429</v>
          </cell>
          <cell r="O28">
            <v>5278.8023253242727</v>
          </cell>
          <cell r="P28">
            <v>4555.6598287640036</v>
          </cell>
          <cell r="Q28">
            <v>4308.1526951682217</v>
          </cell>
          <cell r="T28">
            <v>0.25696568300407985</v>
          </cell>
          <cell r="U28">
            <v>0.24698726354812089</v>
          </cell>
        </row>
        <row r="29">
          <cell r="A29">
            <v>1028</v>
          </cell>
          <cell r="B29">
            <v>9</v>
          </cell>
          <cell r="C29" t="str">
            <v>BORGARO TORINESE</v>
          </cell>
          <cell r="D29">
            <v>23260.766974748705</v>
          </cell>
          <cell r="E29">
            <v>24221.538839406345</v>
          </cell>
          <cell r="F29">
            <v>22312.565519427997</v>
          </cell>
          <cell r="G29">
            <v>22641.732650218215</v>
          </cell>
          <cell r="H29">
            <v>23579.46213804423</v>
          </cell>
          <cell r="I29">
            <v>25417.281926526859</v>
          </cell>
          <cell r="J29">
            <v>25648.826704208583</v>
          </cell>
          <cell r="K29">
            <v>24800.958087404368</v>
          </cell>
          <cell r="L29">
            <v>20651.643931448765</v>
          </cell>
          <cell r="M29">
            <v>19084.797770000605</v>
          </cell>
          <cell r="N29">
            <v>19371.804318576047</v>
          </cell>
          <cell r="O29">
            <v>17529.350628615819</v>
          </cell>
          <cell r="P29">
            <v>16483.329584956689</v>
          </cell>
          <cell r="Q29">
            <v>16423.309612079705</v>
          </cell>
          <cell r="T29">
            <v>0.25696568300407985</v>
          </cell>
          <cell r="U29">
            <v>0.24751579312860625</v>
          </cell>
        </row>
        <row r="30">
          <cell r="A30">
            <v>1029</v>
          </cell>
          <cell r="B30">
            <v>8</v>
          </cell>
          <cell r="C30" t="str">
            <v>BORGIALLO</v>
          </cell>
          <cell r="D30">
            <v>1492.3162907613164</v>
          </cell>
          <cell r="E30">
            <v>1553.9555095751323</v>
          </cell>
          <cell r="F30">
            <v>1431.4835383316658</v>
          </cell>
          <cell r="G30">
            <v>1372.3964801264233</v>
          </cell>
          <cell r="H30">
            <v>1318.2567301243946</v>
          </cell>
          <cell r="I30">
            <v>1287.3777477507751</v>
          </cell>
          <cell r="J30">
            <v>1246.004436753155</v>
          </cell>
          <cell r="K30">
            <v>1325.1995653714175</v>
          </cell>
          <cell r="L30">
            <v>1217.1416153002604</v>
          </cell>
          <cell r="M30">
            <v>1175.4462796267285</v>
          </cell>
          <cell r="N30">
            <v>1240.8273083333995</v>
          </cell>
          <cell r="O30">
            <v>1176.2418061081348</v>
          </cell>
          <cell r="P30">
            <v>1023.0052774169242</v>
          </cell>
          <cell r="Q30">
            <v>991.65487092944375</v>
          </cell>
          <cell r="T30">
            <v>0.25696568300407985</v>
          </cell>
          <cell r="U30">
            <v>0.24724197629525049</v>
          </cell>
        </row>
        <row r="31">
          <cell r="A31">
            <v>1030</v>
          </cell>
          <cell r="B31">
            <v>7</v>
          </cell>
          <cell r="C31" t="str">
            <v>BORGOFRANCO D'IVREA</v>
          </cell>
          <cell r="D31">
            <v>9299.0469645129015</v>
          </cell>
          <cell r="E31">
            <v>9683.1384564801629</v>
          </cell>
          <cell r="F31">
            <v>8919.9807938050053</v>
          </cell>
          <cell r="G31">
            <v>8577.133672520562</v>
          </cell>
          <cell r="H31">
            <v>8888.2808464284717</v>
          </cell>
          <cell r="I31">
            <v>8787.5064903822695</v>
          </cell>
          <cell r="J31">
            <v>8684.6908533599017</v>
          </cell>
          <cell r="K31">
            <v>8851.7328205688937</v>
          </cell>
          <cell r="L31">
            <v>7801.470715961329</v>
          </cell>
          <cell r="M31">
            <v>7546.7785309727869</v>
          </cell>
          <cell r="N31">
            <v>7774.9845679721093</v>
          </cell>
          <cell r="O31">
            <v>7375.2680583617157</v>
          </cell>
          <cell r="P31">
            <v>6359.4186584766476</v>
          </cell>
          <cell r="Q31">
            <v>6299.9497920292979</v>
          </cell>
          <cell r="T31">
            <v>0.25696568300407979</v>
          </cell>
          <cell r="U31">
            <v>0.24746158319093453</v>
          </cell>
        </row>
        <row r="32">
          <cell r="A32">
            <v>1031</v>
          </cell>
          <cell r="B32">
            <v>7</v>
          </cell>
          <cell r="C32" t="str">
            <v>BORGOMASINO</v>
          </cell>
          <cell r="D32">
            <v>1544.5288404780295</v>
          </cell>
          <cell r="E32">
            <v>1608.3246669739701</v>
          </cell>
          <cell r="F32">
            <v>1481.5676966810115</v>
          </cell>
          <cell r="G32">
            <v>1493.1577607783888</v>
          </cell>
          <cell r="H32">
            <v>1497.5854444753445</v>
          </cell>
          <cell r="I32">
            <v>1478.2675068668289</v>
          </cell>
          <cell r="J32">
            <v>1482.5696033607444</v>
          </cell>
          <cell r="K32">
            <v>1523.8007594546377</v>
          </cell>
          <cell r="L32">
            <v>1388.8619718637849</v>
          </cell>
          <cell r="M32">
            <v>1360.5471659630248</v>
          </cell>
          <cell r="N32">
            <v>1367.0706811314287</v>
          </cell>
          <cell r="O32">
            <v>1286.0342638746476</v>
          </cell>
          <cell r="P32">
            <v>1089.9481624130815</v>
          </cell>
          <cell r="Q32">
            <v>1036.6011033623292</v>
          </cell>
          <cell r="T32">
            <v>0.25696568300407985</v>
          </cell>
          <cell r="U32">
            <v>0.24704701031063522</v>
          </cell>
        </row>
        <row r="33">
          <cell r="A33">
            <v>1032</v>
          </cell>
          <cell r="B33">
            <v>12</v>
          </cell>
          <cell r="C33" t="str">
            <v>BORGONE SUSA</v>
          </cell>
          <cell r="D33">
            <v>7185.2425509540008</v>
          </cell>
          <cell r="E33">
            <v>7482.0246343303397</v>
          </cell>
          <cell r="F33">
            <v>6892.3434624999109</v>
          </cell>
          <cell r="G33">
            <v>6574.6385435189923</v>
          </cell>
          <cell r="H33">
            <v>6860.3645317225237</v>
          </cell>
          <cell r="I33">
            <v>6918.197728298961</v>
          </cell>
          <cell r="J33">
            <v>6932.4474428910307</v>
          </cell>
          <cell r="K33">
            <v>6795.4935287766284</v>
          </cell>
          <cell r="L33">
            <v>5890.7419791785651</v>
          </cell>
          <cell r="M33">
            <v>5778.9567847985445</v>
          </cell>
          <cell r="N33">
            <v>5864.6006151982474</v>
          </cell>
          <cell r="O33">
            <v>5600.790047302864</v>
          </cell>
          <cell r="P33">
            <v>5018.6750136955343</v>
          </cell>
          <cell r="Q33">
            <v>4871.261013053745</v>
          </cell>
          <cell r="T33">
            <v>0.2569656830040799</v>
          </cell>
          <cell r="U33">
            <v>0.24725423918675793</v>
          </cell>
        </row>
        <row r="34">
          <cell r="A34">
            <v>1033</v>
          </cell>
          <cell r="B34">
            <v>8</v>
          </cell>
          <cell r="C34" t="str">
            <v>BOSCONERO</v>
          </cell>
          <cell r="D34">
            <v>6281.5137845787494</v>
          </cell>
          <cell r="E34">
            <v>6540.9678996659213</v>
          </cell>
          <cell r="F34">
            <v>6025.4542780878182</v>
          </cell>
          <cell r="G34">
            <v>5873.9096707248864</v>
          </cell>
          <cell r="H34">
            <v>6054.4497542047675</v>
          </cell>
          <cell r="I34">
            <v>6009.1292226275737</v>
          </cell>
          <cell r="J34">
            <v>5863.8735315402073</v>
          </cell>
          <cell r="K34">
            <v>5926.9354489930047</v>
          </cell>
          <cell r="L34">
            <v>5185.7978853290888</v>
          </cell>
          <cell r="M34">
            <v>5038.856980276747</v>
          </cell>
          <cell r="N34">
            <v>5234.5149983027959</v>
          </cell>
          <cell r="O34">
            <v>4946.2152089583733</v>
          </cell>
          <cell r="P34">
            <v>4371.1328919677708</v>
          </cell>
          <cell r="Q34">
            <v>4216.3594448641143</v>
          </cell>
          <cell r="T34">
            <v>0.25696568300407985</v>
          </cell>
          <cell r="U34">
            <v>0.24719106298944182</v>
          </cell>
        </row>
        <row r="35">
          <cell r="A35">
            <v>1034</v>
          </cell>
          <cell r="B35">
            <v>11</v>
          </cell>
          <cell r="C35" t="str">
            <v>BRANDIZZO</v>
          </cell>
          <cell r="D35">
            <v>15889.214989641692</v>
          </cell>
          <cell r="E35">
            <v>16545.509372802677</v>
          </cell>
          <cell r="F35">
            <v>15241.507336947465</v>
          </cell>
          <cell r="G35">
            <v>14744.281115792379</v>
          </cell>
          <cell r="H35">
            <v>15554.189698356038</v>
          </cell>
          <cell r="I35">
            <v>15578.810703282861</v>
          </cell>
          <cell r="J35">
            <v>15596.436915310247</v>
          </cell>
          <cell r="K35">
            <v>15785.105615254457</v>
          </cell>
          <cell r="L35">
            <v>13936.840936533739</v>
          </cell>
          <cell r="M35">
            <v>13453.35068266813</v>
          </cell>
          <cell r="N35">
            <v>14103.320669809969</v>
          </cell>
          <cell r="O35">
            <v>13491.528122782143</v>
          </cell>
          <cell r="P35">
            <v>11890.653748430272</v>
          </cell>
          <cell r="Q35">
            <v>11534.386972932294</v>
          </cell>
          <cell r="T35">
            <v>0.25696568300407985</v>
          </cell>
          <cell r="U35">
            <v>0.24724866590725206</v>
          </cell>
        </row>
        <row r="36">
          <cell r="A36">
            <v>1035</v>
          </cell>
          <cell r="B36">
            <v>16</v>
          </cell>
          <cell r="C36" t="str">
            <v>BRICHERASIO</v>
          </cell>
          <cell r="D36">
            <v>11355.876596981414</v>
          </cell>
          <cell r="E36">
            <v>11824.924188780426</v>
          </cell>
          <cell r="F36">
            <v>10892.965862894735</v>
          </cell>
          <cell r="G36">
            <v>10632.852242155348</v>
          </cell>
          <cell r="H36">
            <v>11211.288906701033</v>
          </cell>
          <cell r="I36">
            <v>11239.988928216262</v>
          </cell>
          <cell r="J36">
            <v>11044.832937151059</v>
          </cell>
          <cell r="K36">
            <v>11152.080258274251</v>
          </cell>
          <cell r="L36">
            <v>9938.2812959928469</v>
          </cell>
          <cell r="M36">
            <v>9714.5797982092918</v>
          </cell>
          <cell r="N36">
            <v>10026.866596657248</v>
          </cell>
          <cell r="O36">
            <v>9538.3731295669022</v>
          </cell>
          <cell r="P36">
            <v>8449.9609336095145</v>
          </cell>
          <cell r="Q36">
            <v>8208.3636266429221</v>
          </cell>
          <cell r="T36">
            <v>0.25696568300407985</v>
          </cell>
          <cell r="U36">
            <v>0.24726284735860021</v>
          </cell>
        </row>
        <row r="37">
          <cell r="A37">
            <v>1036</v>
          </cell>
          <cell r="B37">
            <v>7</v>
          </cell>
          <cell r="C37" t="str">
            <v>BROSSO</v>
          </cell>
          <cell r="D37">
            <v>935.76795060598977</v>
          </cell>
          <cell r="E37">
            <v>974.41927795760148</v>
          </cell>
          <cell r="F37">
            <v>897.62232395617616</v>
          </cell>
          <cell r="G37">
            <v>850.51708485284496</v>
          </cell>
          <cell r="H37">
            <v>830.13231063844398</v>
          </cell>
          <cell r="I37">
            <v>823.31955310433625</v>
          </cell>
          <cell r="J37">
            <v>842.35351309202349</v>
          </cell>
          <cell r="K37">
            <v>860.03719235038147</v>
          </cell>
          <cell r="L37">
            <v>757.02141826956608</v>
          </cell>
          <cell r="M37">
            <v>743.48227187405746</v>
          </cell>
          <cell r="N37">
            <v>762.09530042861024</v>
          </cell>
          <cell r="O37">
            <v>709.54278622685808</v>
          </cell>
          <cell r="P37">
            <v>630.67638259294699</v>
          </cell>
          <cell r="Q37">
            <v>607.70025691503986</v>
          </cell>
          <cell r="T37">
            <v>0.25696568300407985</v>
          </cell>
          <cell r="U37">
            <v>0.24717997937131195</v>
          </cell>
        </row>
        <row r="38">
          <cell r="A38">
            <v>1037</v>
          </cell>
          <cell r="B38">
            <v>11</v>
          </cell>
          <cell r="C38" t="str">
            <v>BROZOLO</v>
          </cell>
          <cell r="D38">
            <v>1032.2878425436861</v>
          </cell>
          <cell r="E38">
            <v>1074.9258654610203</v>
          </cell>
          <cell r="F38">
            <v>990.20768088468412</v>
          </cell>
          <cell r="G38">
            <v>1001.993374942826</v>
          </cell>
          <cell r="H38">
            <v>1037.770566886599</v>
          </cell>
          <cell r="I38">
            <v>1012.5728453117764</v>
          </cell>
          <cell r="J38">
            <v>1014.7999914096916</v>
          </cell>
          <cell r="K38">
            <v>1041.5787420190961</v>
          </cell>
          <cell r="L38">
            <v>882.98145541031897</v>
          </cell>
          <cell r="M38">
            <v>836.56434845546164</v>
          </cell>
          <cell r="N38">
            <v>887.33709355730548</v>
          </cell>
          <cell r="O38">
            <v>832.26705601982985</v>
          </cell>
          <cell r="P38">
            <v>741.69045652343254</v>
          </cell>
          <cell r="Q38">
            <v>730.55486684092716</v>
          </cell>
          <cell r="T38">
            <v>0.25696568300407985</v>
          </cell>
          <cell r="U38">
            <v>0.24740295144767918</v>
          </cell>
        </row>
        <row r="39">
          <cell r="A39">
            <v>1038</v>
          </cell>
          <cell r="B39">
            <v>9</v>
          </cell>
          <cell r="C39" t="str">
            <v>BRUINO</v>
          </cell>
          <cell r="D39">
            <v>15798.803653703442</v>
          </cell>
          <cell r="E39">
            <v>16451.363651497431</v>
          </cell>
          <cell r="F39">
            <v>15154.781526959721</v>
          </cell>
          <cell r="G39">
            <v>14804.998440456833</v>
          </cell>
          <cell r="H39">
            <v>15847.26941428924</v>
          </cell>
          <cell r="I39">
            <v>15795.466476861409</v>
          </cell>
          <cell r="J39">
            <v>15821.425717700293</v>
          </cell>
          <cell r="K39">
            <v>15844.58996990687</v>
          </cell>
          <cell r="L39">
            <v>13698.010123556804</v>
          </cell>
          <cell r="M39">
            <v>13251.564424451872</v>
          </cell>
          <cell r="N39">
            <v>13383.111500795703</v>
          </cell>
          <cell r="O39">
            <v>12749.00657457104</v>
          </cell>
          <cell r="P39">
            <v>11003.953946872227</v>
          </cell>
          <cell r="Q39">
            <v>10720.819943291097</v>
          </cell>
          <cell r="T39">
            <v>0.25696568300407985</v>
          </cell>
          <cell r="U39">
            <v>0.24729369515294222</v>
          </cell>
        </row>
        <row r="40">
          <cell r="A40">
            <v>1039</v>
          </cell>
          <cell r="B40">
            <v>11</v>
          </cell>
          <cell r="C40" t="str">
            <v>BRUSASCO</v>
          </cell>
          <cell r="D40">
            <v>2695.8040672421998</v>
          </cell>
          <cell r="E40">
            <v>2807.1526183560827</v>
          </cell>
          <cell r="F40">
            <v>2585.9123623558803</v>
          </cell>
          <cell r="G40">
            <v>2480.689620582551</v>
          </cell>
          <cell r="H40">
            <v>2591.5367652516734</v>
          </cell>
          <cell r="I40">
            <v>2541.9113491917478</v>
          </cell>
          <cell r="J40">
            <v>2489.0233654327581</v>
          </cell>
          <cell r="K40">
            <v>2483.7269086499505</v>
          </cell>
          <cell r="L40">
            <v>2171.7367961302666</v>
          </cell>
          <cell r="M40">
            <v>2074.11374937759</v>
          </cell>
          <cell r="N40">
            <v>2175.8680599847121</v>
          </cell>
          <cell r="O40">
            <v>2069.7500748240445</v>
          </cell>
          <cell r="P40">
            <v>1806.9614185620426</v>
          </cell>
          <cell r="Q40">
            <v>1748.4805215409899</v>
          </cell>
          <cell r="T40">
            <v>0.2569656830040799</v>
          </cell>
          <cell r="U40">
            <v>0.24722373025055966</v>
          </cell>
        </row>
        <row r="41">
          <cell r="A41">
            <v>1040</v>
          </cell>
          <cell r="B41">
            <v>12</v>
          </cell>
          <cell r="C41" t="str">
            <v>BRUZOLO</v>
          </cell>
          <cell r="D41">
            <v>2793.1345214412977</v>
          </cell>
          <cell r="E41">
            <v>2908.5032479032398</v>
          </cell>
          <cell r="F41">
            <v>2679.2752398014336</v>
          </cell>
          <cell r="G41">
            <v>2597.9836245819856</v>
          </cell>
          <cell r="H41">
            <v>2858.7586496515137</v>
          </cell>
          <cell r="I41">
            <v>2853.3678013292774</v>
          </cell>
          <cell r="J41">
            <v>2809.3224867266495</v>
          </cell>
          <cell r="K41">
            <v>2978.6258384915968</v>
          </cell>
          <cell r="L41">
            <v>2565.1243616798215</v>
          </cell>
          <cell r="M41">
            <v>2461.5376031170435</v>
          </cell>
          <cell r="N41">
            <v>2509.6877403975982</v>
          </cell>
          <cell r="O41">
            <v>2374.2994597066231</v>
          </cell>
          <cell r="P41">
            <v>2119.2464787001791</v>
          </cell>
          <cell r="Q41">
            <v>2095.4160276123039</v>
          </cell>
          <cell r="T41">
            <v>0.25696568300407985</v>
          </cell>
          <cell r="U41">
            <v>0.24744119189054939</v>
          </cell>
        </row>
        <row r="42">
          <cell r="A42">
            <v>1041</v>
          </cell>
          <cell r="B42">
            <v>16</v>
          </cell>
          <cell r="C42" t="str">
            <v>BURIASCO</v>
          </cell>
          <cell r="D42">
            <v>2963.4738797795999</v>
          </cell>
          <cell r="E42">
            <v>3085.8783700713825</v>
          </cell>
          <cell r="F42">
            <v>2842.6708878291474</v>
          </cell>
          <cell r="G42">
            <v>2726.6166004007414</v>
          </cell>
          <cell r="H42">
            <v>2773.7067787420174</v>
          </cell>
          <cell r="I42">
            <v>2792.0945751077957</v>
          </cell>
          <cell r="J42">
            <v>2776.2732604508087</v>
          </cell>
          <cell r="K42">
            <v>2840.0649440617854</v>
          </cell>
          <cell r="L42">
            <v>2470.8251399987707</v>
          </cell>
          <cell r="M42">
            <v>2404.7427361752157</v>
          </cell>
          <cell r="N42">
            <v>2456.038959252141</v>
          </cell>
          <cell r="O42">
            <v>2379.9428205523636</v>
          </cell>
          <cell r="P42">
            <v>2113.5436831424499</v>
          </cell>
          <cell r="Q42">
            <v>2042.1433796077622</v>
          </cell>
          <cell r="T42">
            <v>0.25696568300407985</v>
          </cell>
          <cell r="U42">
            <v>0.24720811593657527</v>
          </cell>
        </row>
        <row r="43">
          <cell r="A43">
            <v>1042</v>
          </cell>
          <cell r="B43">
            <v>7</v>
          </cell>
          <cell r="C43" t="str">
            <v>BUROLO</v>
          </cell>
          <cell r="D43">
            <v>6962.1653454172028</v>
          </cell>
          <cell r="E43">
            <v>7249.7333601878554</v>
          </cell>
          <cell r="F43">
            <v>6678.3597718574629</v>
          </cell>
          <cell r="G43">
            <v>6423.8274501040905</v>
          </cell>
          <cell r="H43">
            <v>6723.9654832013084</v>
          </cell>
          <cell r="I43">
            <v>6639.0677275439975</v>
          </cell>
          <cell r="J43">
            <v>6503.0060985654391</v>
          </cell>
          <cell r="K43">
            <v>5993.7125002148878</v>
          </cell>
          <cell r="L43">
            <v>5348.4773113899746</v>
          </cell>
          <cell r="M43">
            <v>5124.8828732260154</v>
          </cell>
          <cell r="N43">
            <v>5073.9017876439684</v>
          </cell>
          <cell r="O43">
            <v>4853.1394676892942</v>
          </cell>
          <cell r="P43">
            <v>4306.2763706034284</v>
          </cell>
          <cell r="Q43">
            <v>4043.0637992878274</v>
          </cell>
          <cell r="T43">
            <v>0.2569656830040799</v>
          </cell>
          <cell r="U43">
            <v>0.24691077915675896</v>
          </cell>
        </row>
        <row r="44">
          <cell r="A44">
            <v>1043</v>
          </cell>
          <cell r="B44">
            <v>8</v>
          </cell>
          <cell r="C44" t="str">
            <v>BUSANO</v>
          </cell>
          <cell r="D44">
            <v>4326.3849910839599</v>
          </cell>
          <cell r="E44">
            <v>4505.0836977784948</v>
          </cell>
          <cell r="F44">
            <v>4150.0243169377964</v>
          </cell>
          <cell r="G44">
            <v>4130.9081934828037</v>
          </cell>
          <cell r="H44">
            <v>4292.2008526085174</v>
          </cell>
          <cell r="I44">
            <v>4408.6222816132749</v>
          </cell>
          <cell r="J44">
            <v>4387.4009237861101</v>
          </cell>
          <cell r="K44">
            <v>4429.672648680782</v>
          </cell>
          <cell r="L44">
            <v>3981.2011370449563</v>
          </cell>
          <cell r="M44">
            <v>3764.544045973063</v>
          </cell>
          <cell r="N44">
            <v>3884.4321438510387</v>
          </cell>
          <cell r="O44">
            <v>3698.9259091260387</v>
          </cell>
          <cell r="P44">
            <v>3221.7661765852954</v>
          </cell>
          <cell r="Q44">
            <v>3116.0253188197639</v>
          </cell>
          <cell r="T44">
            <v>0.2569656830040799</v>
          </cell>
          <cell r="U44">
            <v>0.24721899833630187</v>
          </cell>
        </row>
        <row r="45">
          <cell r="A45">
            <v>1044</v>
          </cell>
          <cell r="B45">
            <v>12</v>
          </cell>
          <cell r="C45" t="str">
            <v>BUSSOLENO</v>
          </cell>
          <cell r="D45">
            <v>9351.6322996416984</v>
          </cell>
          <cell r="E45">
            <v>9737.8957969663134</v>
          </cell>
          <cell r="F45">
            <v>8970.422541349104</v>
          </cell>
          <cell r="G45">
            <v>8686.3728657847678</v>
          </cell>
          <cell r="H45">
            <v>9009.2363566695367</v>
          </cell>
          <cell r="I45">
            <v>9105.9253364277483</v>
          </cell>
          <cell r="J45">
            <v>9151.9125117813019</v>
          </cell>
          <cell r="K45">
            <v>9380.3753125289459</v>
          </cell>
          <cell r="L45">
            <v>8075.0770300518498</v>
          </cell>
          <cell r="M45">
            <v>7848.7138512497031</v>
          </cell>
          <cell r="N45">
            <v>8115.5894981716992</v>
          </cell>
          <cell r="O45">
            <v>7695.8103697170454</v>
          </cell>
          <cell r="P45">
            <v>6716.8455761498526</v>
          </cell>
          <cell r="Q45">
            <v>6527.72939913351</v>
          </cell>
          <cell r="T45">
            <v>0.25696568300407979</v>
          </cell>
          <cell r="U45">
            <v>0.24726796197678289</v>
          </cell>
        </row>
        <row r="46">
          <cell r="A46">
            <v>1045</v>
          </cell>
          <cell r="B46">
            <v>9</v>
          </cell>
          <cell r="C46" t="str">
            <v>BUTTIGLIERA ALTA</v>
          </cell>
          <cell r="D46">
            <v>15256.267125575438</v>
          </cell>
          <cell r="E46">
            <v>15886.417981300279</v>
          </cell>
          <cell r="F46">
            <v>14634.360947376925</v>
          </cell>
          <cell r="G46">
            <v>14189.803985533483</v>
          </cell>
          <cell r="H46">
            <v>14551.825478789491</v>
          </cell>
          <cell r="I46">
            <v>14228.351488747372</v>
          </cell>
          <cell r="J46">
            <v>13832.563743663039</v>
          </cell>
          <cell r="K46">
            <v>13454.213046724091</v>
          </cell>
          <cell r="L46">
            <v>11624.855789097017</v>
          </cell>
          <cell r="M46">
            <v>11187.606172435811</v>
          </cell>
          <cell r="N46">
            <v>11315.232887221002</v>
          </cell>
          <cell r="O46">
            <v>10660.921739468049</v>
          </cell>
          <cell r="P46">
            <v>9422.183899145848</v>
          </cell>
          <cell r="Q46">
            <v>9081.9037120247358</v>
          </cell>
          <cell r="T46">
            <v>0.25696568300407985</v>
          </cell>
          <cell r="U46">
            <v>0.24718355246219773</v>
          </cell>
        </row>
        <row r="47">
          <cell r="A47">
            <v>1046</v>
          </cell>
          <cell r="B47">
            <v>10</v>
          </cell>
          <cell r="C47" t="str">
            <v>CAFASSE</v>
          </cell>
          <cell r="D47">
            <v>8123.1583773886305</v>
          </cell>
          <cell r="E47">
            <v>8458.6805048242968</v>
          </cell>
          <cell r="F47">
            <v>7792.0261063159696</v>
          </cell>
          <cell r="G47">
            <v>7536.2959921088022</v>
          </cell>
          <cell r="H47">
            <v>7907.5351747680279</v>
          </cell>
          <cell r="I47">
            <v>7886.4778989456872</v>
          </cell>
          <cell r="J47">
            <v>7868.9219633455941</v>
          </cell>
          <cell r="K47">
            <v>7861.3094176755594</v>
          </cell>
          <cell r="L47">
            <v>6615.1536531187112</v>
          </cell>
          <cell r="M47">
            <v>6443.2781387181403</v>
          </cell>
          <cell r="N47">
            <v>6644.5391639254713</v>
          </cell>
          <cell r="O47">
            <v>6363.6715442409768</v>
          </cell>
          <cell r="P47">
            <v>5489.6368171803824</v>
          </cell>
          <cell r="Q47">
            <v>5329.6365560929162</v>
          </cell>
          <cell r="T47">
            <v>0.25696568300407979</v>
          </cell>
          <cell r="U47">
            <v>0.24725802801447666</v>
          </cell>
        </row>
        <row r="48">
          <cell r="A48">
            <v>1047</v>
          </cell>
          <cell r="B48">
            <v>7</v>
          </cell>
          <cell r="C48" t="str">
            <v>CALUSO</v>
          </cell>
          <cell r="D48">
            <v>14475.807547922937</v>
          </cell>
          <cell r="E48">
            <v>15073.721994395875</v>
          </cell>
          <cell r="F48">
            <v>13885.716008861322</v>
          </cell>
          <cell r="G48">
            <v>13490.17035207353</v>
          </cell>
          <cell r="H48">
            <v>14102.25909193432</v>
          </cell>
          <cell r="I48">
            <v>14070.674122858974</v>
          </cell>
          <cell r="J48">
            <v>13778.454324872086</v>
          </cell>
          <cell r="K48">
            <v>13798.366681086738</v>
          </cell>
          <cell r="L48">
            <v>12030.273102770245</v>
          </cell>
          <cell r="M48">
            <v>11777.963841587372</v>
          </cell>
          <cell r="N48">
            <v>12196.077382311289</v>
          </cell>
          <cell r="O48">
            <v>11744.328327922942</v>
          </cell>
          <cell r="P48">
            <v>10273.949288265934</v>
          </cell>
          <cell r="Q48">
            <v>10030.476650252744</v>
          </cell>
          <cell r="T48">
            <v>0.2569656830040799</v>
          </cell>
          <cell r="U48">
            <v>0.2473143148563039</v>
          </cell>
        </row>
        <row r="49">
          <cell r="A49">
            <v>1048</v>
          </cell>
          <cell r="B49">
            <v>14</v>
          </cell>
          <cell r="C49" t="str">
            <v>CAMBIANO</v>
          </cell>
          <cell r="D49">
            <v>14658.544321920266</v>
          </cell>
          <cell r="E49">
            <v>15264.006599953773</v>
          </cell>
          <cell r="F49">
            <v>14061.003704535784</v>
          </cell>
          <cell r="G49">
            <v>13758.608823694542</v>
          </cell>
          <cell r="H49">
            <v>14695.927060149703</v>
          </cell>
          <cell r="I49">
            <v>14445.297866763336</v>
          </cell>
          <cell r="J49">
            <v>14699.885118518219</v>
          </cell>
          <cell r="K49">
            <v>14581.886213229267</v>
          </cell>
          <cell r="L49">
            <v>12650.519249376337</v>
          </cell>
          <cell r="M49">
            <v>12231.635024958157</v>
          </cell>
          <cell r="N49">
            <v>12486.796078826786</v>
          </cell>
          <cell r="O49">
            <v>11580.696307569673</v>
          </cell>
          <cell r="P49">
            <v>9811.4559690165715</v>
          </cell>
          <cell r="Q49">
            <v>9637.9372799914709</v>
          </cell>
          <cell r="T49">
            <v>0.25696568300407985</v>
          </cell>
          <cell r="U49">
            <v>0.24737750712060425</v>
          </cell>
        </row>
        <row r="50">
          <cell r="A50">
            <v>1049</v>
          </cell>
          <cell r="B50">
            <v>16</v>
          </cell>
          <cell r="C50" t="str">
            <v>CAMPIGLIONE FENILE</v>
          </cell>
          <cell r="D50">
            <v>4029.3283288230523</v>
          </cell>
          <cell r="E50">
            <v>4195.757290344558</v>
          </cell>
          <cell r="F50">
            <v>3865.0768667150942</v>
          </cell>
          <cell r="G50">
            <v>3745.7205549557025</v>
          </cell>
          <cell r="H50">
            <v>3919.2692596992006</v>
          </cell>
          <cell r="I50">
            <v>3911.7021687685788</v>
          </cell>
          <cell r="J50">
            <v>3927.6263656285914</v>
          </cell>
          <cell r="K50">
            <v>3899.0873146936838</v>
          </cell>
          <cell r="L50">
            <v>3338.5697620480669</v>
          </cell>
          <cell r="M50">
            <v>3183.02951203764</v>
          </cell>
          <cell r="N50">
            <v>3271.3378749300482</v>
          </cell>
          <cell r="O50">
            <v>3099.8705073161595</v>
          </cell>
          <cell r="P50">
            <v>2759.881178545972</v>
          </cell>
          <cell r="Q50">
            <v>2706.5452992943556</v>
          </cell>
          <cell r="T50">
            <v>0.25696568300407985</v>
          </cell>
          <cell r="U50">
            <v>0.24735883102611475</v>
          </cell>
        </row>
        <row r="51">
          <cell r="A51">
            <v>1050</v>
          </cell>
          <cell r="B51">
            <v>7</v>
          </cell>
          <cell r="C51" t="str">
            <v>CANDIA CANAVESE</v>
          </cell>
          <cell r="D51">
            <v>3143.4216103908943</v>
          </cell>
          <cell r="E51">
            <v>3273.2587324986448</v>
          </cell>
          <cell r="F51">
            <v>3015.2832326282492</v>
          </cell>
          <cell r="G51">
            <v>2946.2432789765094</v>
          </cell>
          <cell r="H51">
            <v>3022.4939190550103</v>
          </cell>
          <cell r="I51">
            <v>2947.1260227904313</v>
          </cell>
          <cell r="J51">
            <v>2921.3460373940197</v>
          </cell>
          <cell r="K51">
            <v>2922.9172393659901</v>
          </cell>
          <cell r="L51">
            <v>2571.3610372067369</v>
          </cell>
          <cell r="M51">
            <v>2530.1362170716006</v>
          </cell>
          <cell r="N51">
            <v>2613.6941102971609</v>
          </cell>
          <cell r="O51">
            <v>2511.2657181509185</v>
          </cell>
          <cell r="P51">
            <v>2149.532072237419</v>
          </cell>
          <cell r="Q51">
            <v>2106.3490187267762</v>
          </cell>
          <cell r="T51">
            <v>0.25696568300407985</v>
          </cell>
          <cell r="U51">
            <v>0.24735242242467473</v>
          </cell>
        </row>
        <row r="52">
          <cell r="A52">
            <v>1051</v>
          </cell>
          <cell r="B52">
            <v>9</v>
          </cell>
          <cell r="C52" t="str">
            <v>CANDIOLO</v>
          </cell>
          <cell r="D52">
            <v>9878.1046404758526</v>
          </cell>
          <cell r="E52">
            <v>10286.113758361604</v>
          </cell>
          <cell r="F52">
            <v>9475.4337738583672</v>
          </cell>
          <cell r="G52">
            <v>9101.3584863163178</v>
          </cell>
          <cell r="H52">
            <v>9750.7896595561524</v>
          </cell>
          <cell r="I52">
            <v>9640.066553373892</v>
          </cell>
          <cell r="J52">
            <v>9669.3175725098699</v>
          </cell>
          <cell r="K52">
            <v>9768.6882002070761</v>
          </cell>
          <cell r="L52">
            <v>8426.9311824675278</v>
          </cell>
          <cell r="M52">
            <v>8135.8705731136715</v>
          </cell>
          <cell r="N52">
            <v>8341.0632315803359</v>
          </cell>
          <cell r="O52">
            <v>7815.2478989705542</v>
          </cell>
          <cell r="P52">
            <v>6924.6178726277803</v>
          </cell>
          <cell r="Q52">
            <v>6649.7294728937468</v>
          </cell>
          <cell r="T52">
            <v>0.25696568300407985</v>
          </cell>
          <cell r="U52">
            <v>0.2471452392964624</v>
          </cell>
        </row>
        <row r="53">
          <cell r="A53">
            <v>1052</v>
          </cell>
          <cell r="B53">
            <v>8</v>
          </cell>
          <cell r="C53" t="str">
            <v>CANISCHIO</v>
          </cell>
          <cell r="D53">
            <v>672.19766136133455</v>
          </cell>
          <cell r="E53">
            <v>699.96237785695689</v>
          </cell>
          <cell r="F53">
            <v>644.7962088873935</v>
          </cell>
          <cell r="G53">
            <v>627.16367804326148</v>
          </cell>
          <cell r="H53">
            <v>684.55728800753457</v>
          </cell>
          <cell r="I53">
            <v>675.50606586824813</v>
          </cell>
          <cell r="J53">
            <v>667.74145959203042</v>
          </cell>
          <cell r="K53">
            <v>746.24208468414849</v>
          </cell>
          <cell r="L53">
            <v>635.83349781282436</v>
          </cell>
          <cell r="M53">
            <v>618.2140195052624</v>
          </cell>
          <cell r="N53">
            <v>641.63966489619759</v>
          </cell>
          <cell r="O53">
            <v>611.55542603382946</v>
          </cell>
          <cell r="P53">
            <v>531.03146814236129</v>
          </cell>
          <cell r="Q53">
            <v>488.5611367890009</v>
          </cell>
          <cell r="T53">
            <v>0.25696568300407979</v>
          </cell>
          <cell r="U53">
            <v>0.24669670813174382</v>
          </cell>
        </row>
        <row r="54">
          <cell r="A54">
            <v>1053</v>
          </cell>
          <cell r="B54">
            <v>16</v>
          </cell>
          <cell r="C54" t="str">
            <v>CANTALUPA</v>
          </cell>
          <cell r="D54">
            <v>6437.226586084912</v>
          </cell>
          <cell r="E54">
            <v>6703.1123239477456</v>
          </cell>
          <cell r="F54">
            <v>6174.8196059633619</v>
          </cell>
          <cell r="G54">
            <v>6043.9727461813172</v>
          </cell>
          <cell r="H54">
            <v>6237.7031960774548</v>
          </cell>
          <cell r="I54">
            <v>6366.4282476001872</v>
          </cell>
          <cell r="J54">
            <v>6376.7052828981014</v>
          </cell>
          <cell r="K54">
            <v>6413.2119531830249</v>
          </cell>
          <cell r="L54">
            <v>5699.6508422045872</v>
          </cell>
          <cell r="M54">
            <v>5432.1801090826948</v>
          </cell>
          <cell r="N54">
            <v>5686.3592291682371</v>
          </cell>
          <cell r="O54">
            <v>5396.7958917763672</v>
          </cell>
          <cell r="P54">
            <v>4755.2603863371805</v>
          </cell>
          <cell r="Q54">
            <v>4620.1072903853692</v>
          </cell>
          <cell r="T54">
            <v>0.2569656830040799</v>
          </cell>
          <cell r="U54">
            <v>0.24726482269350963</v>
          </cell>
        </row>
        <row r="55">
          <cell r="A55">
            <v>1054</v>
          </cell>
          <cell r="B55">
            <v>10</v>
          </cell>
          <cell r="C55" t="str">
            <v>CANTOIRA</v>
          </cell>
          <cell r="D55">
            <v>1419.1468091110478</v>
          </cell>
          <cell r="E55">
            <v>1477.7638068864314</v>
          </cell>
          <cell r="F55">
            <v>1361.2967360169996</v>
          </cell>
          <cell r="G55">
            <v>1297.5656541696201</v>
          </cell>
          <cell r="H55">
            <v>1331.8722319907413</v>
          </cell>
          <cell r="I55">
            <v>1334.237293352194</v>
          </cell>
          <cell r="J55">
            <v>1303.0191485730877</v>
          </cell>
          <cell r="K55">
            <v>1345.9466572243507</v>
          </cell>
          <cell r="L55">
            <v>1165.3297310302173</v>
          </cell>
          <cell r="M55">
            <v>1129.0816634230905</v>
          </cell>
          <cell r="N55">
            <v>1176.5079908678549</v>
          </cell>
          <cell r="O55">
            <v>1095.4097091274296</v>
          </cell>
          <cell r="P55">
            <v>959.7554441610871</v>
          </cell>
          <cell r="Q55">
            <v>980.67568572176765</v>
          </cell>
          <cell r="T55">
            <v>0.25696568300407974</v>
          </cell>
          <cell r="U55">
            <v>0.24776595752693778</v>
          </cell>
        </row>
        <row r="56">
          <cell r="A56">
            <v>1055</v>
          </cell>
          <cell r="B56">
            <v>12</v>
          </cell>
          <cell r="C56" t="str">
            <v>CAPRIE</v>
          </cell>
          <cell r="D56">
            <v>3930.9024758683377</v>
          </cell>
          <cell r="E56">
            <v>4093.2660172608985</v>
          </cell>
          <cell r="F56">
            <v>3770.6632433276222</v>
          </cell>
          <cell r="G56">
            <v>3675.2966064501834</v>
          </cell>
          <cell r="H56">
            <v>3746.8019885106382</v>
          </cell>
          <cell r="I56">
            <v>3900.9576947723308</v>
          </cell>
          <cell r="J56">
            <v>3883.4249271006865</v>
          </cell>
          <cell r="K56">
            <v>3884.9019924256036</v>
          </cell>
          <cell r="L56">
            <v>3409.773929019836</v>
          </cell>
          <cell r="M56">
            <v>3336.9699974564928</v>
          </cell>
          <cell r="N56">
            <v>3475.7544022610969</v>
          </cell>
          <cell r="O56">
            <v>3283.085296254249</v>
          </cell>
          <cell r="P56">
            <v>2891.4300357105758</v>
          </cell>
          <cell r="Q56">
            <v>2795.4815660096947</v>
          </cell>
          <cell r="T56">
            <v>0.25696568300407985</v>
          </cell>
          <cell r="U56">
            <v>0.24721475005464355</v>
          </cell>
        </row>
        <row r="57">
          <cell r="A57">
            <v>1056</v>
          </cell>
          <cell r="B57">
            <v>7</v>
          </cell>
          <cell r="C57" t="str">
            <v>CARAVINO</v>
          </cell>
          <cell r="D57">
            <v>2648.8086394301222</v>
          </cell>
          <cell r="E57">
            <v>2758.2160729162665</v>
          </cell>
          <cell r="F57">
            <v>2540.8326552546969</v>
          </cell>
          <cell r="G57">
            <v>2396.0952742300988</v>
          </cell>
          <cell r="H57">
            <v>2513.9037431014622</v>
          </cell>
          <cell r="I57">
            <v>2480.1013201689602</v>
          </cell>
          <cell r="J57">
            <v>2482.3939141807309</v>
          </cell>
          <cell r="K57">
            <v>2434.9366083570558</v>
          </cell>
          <cell r="L57">
            <v>2138.1665380958857</v>
          </cell>
          <cell r="M57">
            <v>2085.3442464451318</v>
          </cell>
          <cell r="N57">
            <v>2141.7830807546839</v>
          </cell>
          <cell r="O57">
            <v>1992.1541692324577</v>
          </cell>
          <cell r="P57">
            <v>1716.1529351022234</v>
          </cell>
          <cell r="Q57">
            <v>1689.7114285177786</v>
          </cell>
          <cell r="T57">
            <v>0.25696568300407985</v>
          </cell>
          <cell r="U57">
            <v>0.24740017716369669</v>
          </cell>
        </row>
        <row r="58">
          <cell r="A58">
            <v>1057</v>
          </cell>
          <cell r="B58">
            <v>7</v>
          </cell>
          <cell r="C58" t="str">
            <v>CAREMA</v>
          </cell>
          <cell r="D58">
            <v>2101.6931981517105</v>
          </cell>
          <cell r="E58">
            <v>2188.5023603396353</v>
          </cell>
          <cell r="F58">
            <v>2016.019817248645</v>
          </cell>
          <cell r="G58">
            <v>2039.9707678457028</v>
          </cell>
          <cell r="H58">
            <v>2122.580422588198</v>
          </cell>
          <cell r="I58">
            <v>2087.7960646312599</v>
          </cell>
          <cell r="J58">
            <v>2051.7099306682844</v>
          </cell>
          <cell r="K58">
            <v>2065.9437551776841</v>
          </cell>
          <cell r="L58">
            <v>1842.4391773772702</v>
          </cell>
          <cell r="M58">
            <v>1810.0534255858256</v>
          </cell>
          <cell r="N58">
            <v>1938.0148442846062</v>
          </cell>
          <cell r="O58">
            <v>1840.1291093616903</v>
          </cell>
          <cell r="P58">
            <v>1697.2945464835041</v>
          </cell>
          <cell r="Q58">
            <v>1605.976774062965</v>
          </cell>
          <cell r="T58">
            <v>0.25696568300407985</v>
          </cell>
          <cell r="U58">
            <v>0.24699059185755179</v>
          </cell>
        </row>
        <row r="59">
          <cell r="A59">
            <v>1058</v>
          </cell>
          <cell r="B59">
            <v>15</v>
          </cell>
          <cell r="C59" t="str">
            <v>CARIGNANO</v>
          </cell>
          <cell r="D59">
            <v>18703.559060926</v>
          </cell>
          <cell r="E59">
            <v>19476.098218134692</v>
          </cell>
          <cell r="F59">
            <v>17941.127540912094</v>
          </cell>
          <cell r="G59">
            <v>17151.530448014128</v>
          </cell>
          <cell r="H59">
            <v>18007.339059730784</v>
          </cell>
          <cell r="I59">
            <v>17701.507087811737</v>
          </cell>
          <cell r="J59">
            <v>17570.190163170842</v>
          </cell>
          <cell r="K59">
            <v>17306.627330045416</v>
          </cell>
          <cell r="L59">
            <v>14925.120999408253</v>
          </cell>
          <cell r="M59">
            <v>14602.928473500015</v>
          </cell>
          <cell r="N59">
            <v>15063.954553212701</v>
          </cell>
          <cell r="O59">
            <v>14249.812008999999</v>
          </cell>
          <cell r="P59">
            <v>12383.798268996039</v>
          </cell>
          <cell r="Q59">
            <v>11871.525385756686</v>
          </cell>
          <cell r="T59">
            <v>0.2569656830040799</v>
          </cell>
          <cell r="U59">
            <v>0.24712806589863412</v>
          </cell>
        </row>
        <row r="60">
          <cell r="A60">
            <v>1059</v>
          </cell>
          <cell r="B60">
            <v>15</v>
          </cell>
          <cell r="C60" t="str">
            <v>CARMAGNOLA</v>
          </cell>
          <cell r="D60">
            <v>54612.444518883494</v>
          </cell>
          <cell r="E60">
            <v>56868.178399493678</v>
          </cell>
          <cell r="F60">
            <v>52386.223886191467</v>
          </cell>
          <cell r="G60">
            <v>50872.450119014436</v>
          </cell>
          <cell r="H60">
            <v>54010.739134112824</v>
          </cell>
          <cell r="I60">
            <v>53772.69588049873</v>
          </cell>
          <cell r="J60">
            <v>54847.233058692764</v>
          </cell>
          <cell r="K60">
            <v>55367.850657264818</v>
          </cell>
          <cell r="L60">
            <v>48895.51482273719</v>
          </cell>
          <cell r="M60">
            <v>47413.023345321155</v>
          </cell>
          <cell r="N60">
            <v>49122.601890740218</v>
          </cell>
          <cell r="O60">
            <v>47039.215735070444</v>
          </cell>
          <cell r="P60">
            <v>41455.125557211715</v>
          </cell>
          <cell r="Q60">
            <v>40105.090065219716</v>
          </cell>
          <cell r="T60">
            <v>0.2569656830040799</v>
          </cell>
          <cell r="U60">
            <v>0.24722124946864441</v>
          </cell>
        </row>
        <row r="61">
          <cell r="A61">
            <v>1060</v>
          </cell>
          <cell r="B61">
            <v>11</v>
          </cell>
          <cell r="C61" t="str">
            <v>CASALBORGONE</v>
          </cell>
          <cell r="D61">
            <v>4465.5271343854147</v>
          </cell>
          <cell r="E61">
            <v>4649.9730228739681</v>
          </cell>
          <cell r="F61">
            <v>4283.4944725993728</v>
          </cell>
          <cell r="G61">
            <v>4188.2000078478986</v>
          </cell>
          <cell r="H61">
            <v>4443.8731593699731</v>
          </cell>
          <cell r="I61">
            <v>4493.2411043582888</v>
          </cell>
          <cell r="J61">
            <v>4448.8345246874769</v>
          </cell>
          <cell r="K61">
            <v>4552.8671809535817</v>
          </cell>
          <cell r="L61">
            <v>3987.1382399921249</v>
          </cell>
          <cell r="M61">
            <v>3870.5063938283106</v>
          </cell>
          <cell r="N61">
            <v>4021.6683426993413</v>
          </cell>
          <cell r="O61">
            <v>3818.594759229145</v>
          </cell>
          <cell r="P61">
            <v>3331.3772688920681</v>
          </cell>
          <cell r="Q61">
            <v>3210.4544123787155</v>
          </cell>
          <cell r="T61">
            <v>0.25696568300407985</v>
          </cell>
          <cell r="U61">
            <v>0.24718208753253076</v>
          </cell>
        </row>
        <row r="62">
          <cell r="A62">
            <v>1061</v>
          </cell>
          <cell r="B62">
            <v>7</v>
          </cell>
          <cell r="C62" t="str">
            <v>CASCINETTE D'IVREA</v>
          </cell>
          <cell r="D62">
            <v>3858.3384248885886</v>
          </cell>
          <cell r="E62">
            <v>4017.7047521891732</v>
          </cell>
          <cell r="F62">
            <v>3701.0571919193267</v>
          </cell>
          <cell r="G62">
            <v>3565.6357178206385</v>
          </cell>
          <cell r="H62">
            <v>3677.0811307291933</v>
          </cell>
          <cell r="I62">
            <v>3590.0982886234842</v>
          </cell>
          <cell r="J62">
            <v>3582.7943411841557</v>
          </cell>
          <cell r="K62">
            <v>3548.4055607947366</v>
          </cell>
          <cell r="L62">
            <v>3021.1827343672057</v>
          </cell>
          <cell r="M62">
            <v>2885.9762405969686</v>
          </cell>
          <cell r="N62">
            <v>3017.5580926820503</v>
          </cell>
          <cell r="O62">
            <v>2837.9626258543049</v>
          </cell>
          <cell r="P62">
            <v>2471.7199771434266</v>
          </cell>
          <cell r="Q62">
            <v>2390.8207012040493</v>
          </cell>
          <cell r="T62">
            <v>0.25696568300407979</v>
          </cell>
          <cell r="U62">
            <v>0.24721995834265215</v>
          </cell>
        </row>
        <row r="63">
          <cell r="A63">
            <v>1062</v>
          </cell>
          <cell r="B63">
            <v>9</v>
          </cell>
          <cell r="C63" t="str">
            <v>CASELETTE</v>
          </cell>
          <cell r="D63">
            <v>6326.8311439423096</v>
          </cell>
          <cell r="E63">
            <v>6588.1570650582507</v>
          </cell>
          <cell r="F63">
            <v>6068.9243214902817</v>
          </cell>
          <cell r="G63">
            <v>5811.4040119794572</v>
          </cell>
          <cell r="H63">
            <v>5965.7103790998499</v>
          </cell>
          <cell r="I63">
            <v>5926.7231463872477</v>
          </cell>
          <cell r="J63">
            <v>5832.1457115881303</v>
          </cell>
          <cell r="K63">
            <v>5968.6502145063605</v>
          </cell>
          <cell r="L63">
            <v>5116.4365161842779</v>
          </cell>
          <cell r="M63">
            <v>4958.9564032533326</v>
          </cell>
          <cell r="N63">
            <v>5096.0847827852467</v>
          </cell>
          <cell r="O63">
            <v>4855.071739352471</v>
          </cell>
          <cell r="P63">
            <v>4311.7589696055502</v>
          </cell>
          <cell r="Q63">
            <v>4202.961676869103</v>
          </cell>
          <cell r="T63">
            <v>0.25696568300407985</v>
          </cell>
          <cell r="U63">
            <v>0.24729781789357869</v>
          </cell>
        </row>
        <row r="64">
          <cell r="A64">
            <v>1063</v>
          </cell>
          <cell r="B64">
            <v>9</v>
          </cell>
          <cell r="C64" t="str">
            <v>CASELLE TORINESE</v>
          </cell>
          <cell r="D64">
            <v>35242.286581245309</v>
          </cell>
          <cell r="E64">
            <v>36697.947842553636</v>
          </cell>
          <cell r="F64">
            <v>33805.670692291911</v>
          </cell>
          <cell r="G64">
            <v>32918.39850034735</v>
          </cell>
          <cell r="H64">
            <v>34486.983651097922</v>
          </cell>
          <cell r="I64">
            <v>33225.076304743205</v>
          </cell>
          <cell r="J64">
            <v>33022.039357723414</v>
          </cell>
          <cell r="K64">
            <v>32931.963729014795</v>
          </cell>
          <cell r="L64">
            <v>28766.582074393285</v>
          </cell>
          <cell r="M64">
            <v>28114.715939608199</v>
          </cell>
          <cell r="N64">
            <v>29339.645921346455</v>
          </cell>
          <cell r="O64">
            <v>27774.999916714853</v>
          </cell>
          <cell r="P64">
            <v>24479.997584033212</v>
          </cell>
          <cell r="Q64">
            <v>24015.000127807689</v>
          </cell>
          <cell r="T64">
            <v>0.25696568300407985</v>
          </cell>
          <cell r="U64">
            <v>0.24736259556083603</v>
          </cell>
        </row>
        <row r="65">
          <cell r="A65">
            <v>1064</v>
          </cell>
          <cell r="B65">
            <v>11</v>
          </cell>
          <cell r="C65" t="str">
            <v>CASTAGNETO PO</v>
          </cell>
          <cell r="D65">
            <v>4146.1508647674873</v>
          </cell>
          <cell r="E65">
            <v>4317.4051102452449</v>
          </cell>
          <cell r="F65">
            <v>3977.1372510625069</v>
          </cell>
          <cell r="G65">
            <v>3810.5432541888631</v>
          </cell>
          <cell r="H65">
            <v>3988.3151205736258</v>
          </cell>
          <cell r="I65">
            <v>4037.7519113282133</v>
          </cell>
          <cell r="J65">
            <v>4178.127646459342</v>
          </cell>
          <cell r="K65">
            <v>4228.2455793075023</v>
          </cell>
          <cell r="L65">
            <v>3916.6787792177661</v>
          </cell>
          <cell r="M65">
            <v>3879.4163082132764</v>
          </cell>
          <cell r="N65">
            <v>4031.5626697770331</v>
          </cell>
          <cell r="O65">
            <v>3877.2392238137486</v>
          </cell>
          <cell r="P65">
            <v>3333.2575422285245</v>
          </cell>
          <cell r="Q65">
            <v>3284.1211361269975</v>
          </cell>
          <cell r="T65">
            <v>0.25696568300407985</v>
          </cell>
          <cell r="U65">
            <v>0.24740705034434657</v>
          </cell>
        </row>
        <row r="66">
          <cell r="A66">
            <v>1065</v>
          </cell>
          <cell r="B66">
            <v>15</v>
          </cell>
          <cell r="C66" t="str">
            <v>CASTAGNOLE PIEMONTE</v>
          </cell>
          <cell r="D66">
            <v>3526.4953789528458</v>
          </cell>
          <cell r="E66">
            <v>3672.1551306119873</v>
          </cell>
          <cell r="F66">
            <v>3382.7413894934775</v>
          </cell>
          <cell r="G66">
            <v>3289.4965388477835</v>
          </cell>
          <cell r="H66">
            <v>3485.940833008649</v>
          </cell>
          <cell r="I66">
            <v>3551.2096192735758</v>
          </cell>
          <cell r="J66">
            <v>3519.408940846989</v>
          </cell>
          <cell r="K66">
            <v>3676.4826398352748</v>
          </cell>
          <cell r="L66">
            <v>3239.0807128776469</v>
          </cell>
          <cell r="M66">
            <v>3214.1255016812702</v>
          </cell>
          <cell r="N66">
            <v>3376.0819530488861</v>
          </cell>
          <cell r="O66">
            <v>3248.9406311692155</v>
          </cell>
          <cell r="P66">
            <v>2888.7540717804873</v>
          </cell>
          <cell r="Q66">
            <v>2830.1110715520967</v>
          </cell>
          <cell r="T66">
            <v>0.25696568300407985</v>
          </cell>
          <cell r="U66">
            <v>0.24734884380649175</v>
          </cell>
        </row>
        <row r="67">
          <cell r="A67">
            <v>1066</v>
          </cell>
          <cell r="B67">
            <v>8</v>
          </cell>
          <cell r="C67" t="str">
            <v>CASTELLAMONTE</v>
          </cell>
          <cell r="D67">
            <v>23499.758147460761</v>
          </cell>
          <cell r="E67">
            <v>24470.401397481251</v>
          </cell>
          <cell r="F67">
            <v>22541.814460595397</v>
          </cell>
          <cell r="G67">
            <v>21830.483786456804</v>
          </cell>
          <cell r="H67">
            <v>22797.69934588144</v>
          </cell>
          <cell r="I67">
            <v>22689.405724531305</v>
          </cell>
          <cell r="J67">
            <v>22689.37322901492</v>
          </cell>
          <cell r="K67">
            <v>23529.039275413375</v>
          </cell>
          <cell r="L67">
            <v>20581.848233939923</v>
          </cell>
          <cell r="M67">
            <v>20114.974083115914</v>
          </cell>
          <cell r="N67">
            <v>20966.296947722469</v>
          </cell>
          <cell r="O67">
            <v>20069.178219300866</v>
          </cell>
          <cell r="P67">
            <v>17530.936232831038</v>
          </cell>
          <cell r="Q67">
            <v>17179.531544136844</v>
          </cell>
          <cell r="T67">
            <v>0.25696568300407979</v>
          </cell>
          <cell r="U67">
            <v>0.24735212453033439</v>
          </cell>
        </row>
        <row r="68">
          <cell r="A68">
            <v>1067</v>
          </cell>
          <cell r="B68">
            <v>8</v>
          </cell>
          <cell r="C68" t="str">
            <v>CASTELNUOVO NIGRA</v>
          </cell>
          <cell r="D68">
            <v>904.85866261561227</v>
          </cell>
          <cell r="E68">
            <v>942.23330058333602</v>
          </cell>
          <cell r="F68">
            <v>867.97302158395223</v>
          </cell>
          <cell r="G68">
            <v>855.59543005187425</v>
          </cell>
          <cell r="H68">
            <v>869.72044655122818</v>
          </cell>
          <cell r="I68">
            <v>916.21954537464478</v>
          </cell>
          <cell r="J68">
            <v>918.54324455038545</v>
          </cell>
          <cell r="K68">
            <v>925.61234429599347</v>
          </cell>
          <cell r="L68">
            <v>804.87624501182881</v>
          </cell>
          <cell r="M68">
            <v>811.5941576715901</v>
          </cell>
          <cell r="N68">
            <v>842.88872569381647</v>
          </cell>
          <cell r="O68">
            <v>803.48110726686321</v>
          </cell>
          <cell r="P68">
            <v>715.08635984444061</v>
          </cell>
          <cell r="Q68">
            <v>705.15950869837775</v>
          </cell>
          <cell r="T68">
            <v>0.25696568300407985</v>
          </cell>
          <cell r="U68">
            <v>0.24741452998861457</v>
          </cell>
        </row>
        <row r="69">
          <cell r="A69">
            <v>1068</v>
          </cell>
          <cell r="B69">
            <v>9</v>
          </cell>
          <cell r="C69" t="str">
            <v>CASTIGLIONE TORINESE</v>
          </cell>
          <cell r="D69">
            <v>14764.586732598473</v>
          </cell>
          <cell r="E69">
            <v>15374.429028055769</v>
          </cell>
          <cell r="F69">
            <v>14162.723404434937</v>
          </cell>
          <cell r="G69">
            <v>13566.124650850365</v>
          </cell>
          <cell r="H69">
            <v>14186.76528629014</v>
          </cell>
          <cell r="I69">
            <v>14379.564062128706</v>
          </cell>
          <cell r="J69">
            <v>14236.767991099754</v>
          </cell>
          <cell r="K69">
            <v>14266.505589385069</v>
          </cell>
          <cell r="L69">
            <v>12587.5984451039</v>
          </cell>
          <cell r="M69">
            <v>12383.294836305153</v>
          </cell>
          <cell r="N69">
            <v>12993.459947724574</v>
          </cell>
          <cell r="O69">
            <v>12221.631473091727</v>
          </cell>
          <cell r="P69">
            <v>10661.40546513765</v>
          </cell>
          <cell r="Q69">
            <v>10282.916008349866</v>
          </cell>
          <cell r="T69">
            <v>0.25696568300407985</v>
          </cell>
          <cell r="U69">
            <v>0.2471905607163625</v>
          </cell>
        </row>
        <row r="70">
          <cell r="A70">
            <v>1069</v>
          </cell>
          <cell r="B70">
            <v>11</v>
          </cell>
          <cell r="C70" t="str">
            <v>CAVAGNOLO</v>
          </cell>
          <cell r="D70">
            <v>5195.6005626482656</v>
          </cell>
          <cell r="E70">
            <v>5410.2016910637985</v>
          </cell>
          <cell r="F70">
            <v>4983.8072017450659</v>
          </cell>
          <cell r="G70">
            <v>4763.7847511872278</v>
          </cell>
          <cell r="H70">
            <v>4976.6488612420435</v>
          </cell>
          <cell r="I70">
            <v>4902.3163303096508</v>
          </cell>
          <cell r="J70">
            <v>4785.8950038567764</v>
          </cell>
          <cell r="K70">
            <v>4831.2535265723927</v>
          </cell>
          <cell r="L70">
            <v>4261.5689584996107</v>
          </cell>
          <cell r="M70">
            <v>4001.3935501720666</v>
          </cell>
          <cell r="N70">
            <v>4087.429493484799</v>
          </cell>
          <cell r="O70">
            <v>3836.752468981872</v>
          </cell>
          <cell r="P70">
            <v>3348.8868047955179</v>
          </cell>
          <cell r="Q70">
            <v>3229.9541459994284</v>
          </cell>
          <cell r="T70">
            <v>0.25696568300407985</v>
          </cell>
          <cell r="U70">
            <v>0.2471903987672143</v>
          </cell>
        </row>
        <row r="71">
          <cell r="A71">
            <v>1070</v>
          </cell>
          <cell r="B71">
            <v>16</v>
          </cell>
          <cell r="C71" t="str">
            <v>CAVOUR</v>
          </cell>
          <cell r="D71">
            <v>15324.961344344663</v>
          </cell>
          <cell r="E71">
            <v>15957.949573090344</v>
          </cell>
          <cell r="F71">
            <v>14700.254916340124</v>
          </cell>
          <cell r="G71">
            <v>14255.776900623359</v>
          </cell>
          <cell r="H71">
            <v>15128.980270852791</v>
          </cell>
          <cell r="I71">
            <v>15227.575536301025</v>
          </cell>
          <cell r="J71">
            <v>14892.142479715018</v>
          </cell>
          <cell r="K71">
            <v>15038.812812283351</v>
          </cell>
          <cell r="L71">
            <v>12895.293393405766</v>
          </cell>
          <cell r="M71">
            <v>12426.508824009152</v>
          </cell>
          <cell r="N71">
            <v>12847.028527718368</v>
          </cell>
          <cell r="O71">
            <v>12215.617817473198</v>
          </cell>
          <cell r="P71">
            <v>10817.315842293656</v>
          </cell>
          <cell r="Q71">
            <v>10390.174368293498</v>
          </cell>
          <cell r="T71">
            <v>0.2569656830040799</v>
          </cell>
          <cell r="U71">
            <v>0.24714751462092749</v>
          </cell>
        </row>
        <row r="72">
          <cell r="A72">
            <v>1071</v>
          </cell>
          <cell r="B72">
            <v>16</v>
          </cell>
          <cell r="C72" t="str">
            <v>CERCENASCO</v>
          </cell>
          <cell r="D72">
            <v>3683.6002723321271</v>
          </cell>
          <cell r="E72">
            <v>3835.7491462769917</v>
          </cell>
          <cell r="F72">
            <v>3533.4420620359333</v>
          </cell>
          <cell r="G72">
            <v>3500.0386676017306</v>
          </cell>
          <cell r="H72">
            <v>3681.4255478933724</v>
          </cell>
          <cell r="I72">
            <v>3716.1009646404491</v>
          </cell>
          <cell r="J72">
            <v>3669.6377503613271</v>
          </cell>
          <cell r="K72">
            <v>3589.7397396042024</v>
          </cell>
          <cell r="L72">
            <v>3110.2578172031776</v>
          </cell>
          <cell r="M72">
            <v>3006.4489063336373</v>
          </cell>
          <cell r="N72">
            <v>3081.9477244665404</v>
          </cell>
          <cell r="O72">
            <v>2928.8530080600317</v>
          </cell>
          <cell r="P72">
            <v>2575.7915090852239</v>
          </cell>
          <cell r="Q72">
            <v>2452.3925571502141</v>
          </cell>
          <cell r="T72">
            <v>0.25696568300407985</v>
          </cell>
          <cell r="U72">
            <v>0.24705689447299004</v>
          </cell>
        </row>
        <row r="73">
          <cell r="A73">
            <v>1072</v>
          </cell>
          <cell r="B73">
            <v>10</v>
          </cell>
          <cell r="C73" t="str">
            <v>CERES</v>
          </cell>
          <cell r="D73">
            <v>2677.888284526834</v>
          </cell>
          <cell r="E73">
            <v>2788.4968351074185</v>
          </cell>
          <cell r="F73">
            <v>2568.7268982608057</v>
          </cell>
          <cell r="G73">
            <v>2494.6409293738388</v>
          </cell>
          <cell r="H73">
            <v>2657.3881195717759</v>
          </cell>
          <cell r="I73">
            <v>2567.30717167905</v>
          </cell>
          <cell r="J73">
            <v>2498.3208099387571</v>
          </cell>
          <cell r="K73">
            <v>2540.5993632532077</v>
          </cell>
          <cell r="L73">
            <v>2250.040461233411</v>
          </cell>
          <cell r="M73">
            <v>2127.9430172913867</v>
          </cell>
          <cell r="N73">
            <v>2227.4423020223167</v>
          </cell>
          <cell r="O73">
            <v>2056.2294469649373</v>
          </cell>
          <cell r="P73">
            <v>1767.4393524508048</v>
          </cell>
          <cell r="Q73">
            <v>1715.6334000561619</v>
          </cell>
          <cell r="T73">
            <v>0.25696568300407979</v>
          </cell>
          <cell r="U73">
            <v>0.24725642559227434</v>
          </cell>
        </row>
        <row r="74">
          <cell r="A74">
            <v>1073</v>
          </cell>
          <cell r="B74">
            <v>8</v>
          </cell>
          <cell r="C74" t="str">
            <v>CERESOLE REALE</v>
          </cell>
          <cell r="D74">
            <v>180.59749668673666</v>
          </cell>
          <cell r="E74">
            <v>188.05696669615548</v>
          </cell>
          <cell r="F74">
            <v>173.23562382280502</v>
          </cell>
          <cell r="G74">
            <v>170.31456857938352</v>
          </cell>
          <cell r="H74">
            <v>183.43380705355372</v>
          </cell>
          <cell r="I74">
            <v>180.99100132681502</v>
          </cell>
          <cell r="J74">
            <v>180.73007358529262</v>
          </cell>
          <cell r="K74">
            <v>177.46997560208646</v>
          </cell>
          <cell r="L74">
            <v>158.24508732137852</v>
          </cell>
          <cell r="M74">
            <v>157.32818889224728</v>
          </cell>
          <cell r="N74">
            <v>161.98742186833587</v>
          </cell>
          <cell r="O74">
            <v>157.82067953823051</v>
          </cell>
          <cell r="P74">
            <v>133.12440504615844</v>
          </cell>
          <cell r="Q74">
            <v>132.39445234256397</v>
          </cell>
          <cell r="T74">
            <v>0.25696568300407979</v>
          </cell>
          <cell r="U74">
            <v>0.24750127104661751</v>
          </cell>
        </row>
        <row r="75">
          <cell r="A75">
            <v>1074</v>
          </cell>
          <cell r="B75">
            <v>13</v>
          </cell>
          <cell r="C75" t="str">
            <v>CESANA TORINESE</v>
          </cell>
          <cell r="D75">
            <v>5244.2124724363503</v>
          </cell>
          <cell r="E75">
            <v>5460.8214862867162</v>
          </cell>
          <cell r="F75">
            <v>5030.4374965822317</v>
          </cell>
          <cell r="G75">
            <v>5048.0400753342874</v>
          </cell>
          <cell r="H75">
            <v>5224.6001660445991</v>
          </cell>
          <cell r="I75">
            <v>5079.4628944911001</v>
          </cell>
          <cell r="J75">
            <v>4961.1595975957061</v>
          </cell>
          <cell r="K75">
            <v>4960.3850971189695</v>
          </cell>
          <cell r="L75">
            <v>4265.8470988061617</v>
          </cell>
          <cell r="M75">
            <v>4187.8728051850067</v>
          </cell>
          <cell r="N75">
            <v>4267.205274997501</v>
          </cell>
          <cell r="O75">
            <v>4066.7688013540269</v>
          </cell>
          <cell r="P75">
            <v>3549.8771559185384</v>
          </cell>
          <cell r="Q75">
            <v>3462.2377759531873</v>
          </cell>
          <cell r="T75">
            <v>0.2569656830040799</v>
          </cell>
          <cell r="U75">
            <v>0.24730411660455334</v>
          </cell>
        </row>
        <row r="76">
          <cell r="A76">
            <v>1075</v>
          </cell>
          <cell r="B76">
            <v>10</v>
          </cell>
          <cell r="C76" t="str">
            <v>CHIALAMBERTO</v>
          </cell>
          <cell r="D76">
            <v>810.12062694871747</v>
          </cell>
          <cell r="E76">
            <v>843.58216784270769</v>
          </cell>
          <cell r="F76">
            <v>777.09688537166653</v>
          </cell>
          <cell r="G76">
            <v>782.09432242003265</v>
          </cell>
          <cell r="H76">
            <v>808.83966065303252</v>
          </cell>
          <cell r="I76">
            <v>792.07303301220747</v>
          </cell>
          <cell r="J76">
            <v>758.21276962634045</v>
          </cell>
          <cell r="K76">
            <v>752.87983643832592</v>
          </cell>
          <cell r="L76">
            <v>665.77124991264316</v>
          </cell>
          <cell r="M76">
            <v>659.80429017600193</v>
          </cell>
          <cell r="N76">
            <v>688.72647079896319</v>
          </cell>
          <cell r="O76">
            <v>640.74831666195416</v>
          </cell>
          <cell r="P76">
            <v>580.29920739925842</v>
          </cell>
          <cell r="Q76">
            <v>560.02505090410477</v>
          </cell>
          <cell r="T76">
            <v>0.25696568300407985</v>
          </cell>
          <cell r="U76">
            <v>0.24719515970723568</v>
          </cell>
        </row>
        <row r="77">
          <cell r="A77">
            <v>1076</v>
          </cell>
          <cell r="B77">
            <v>12</v>
          </cell>
          <cell r="C77" t="str">
            <v>CHIANOCCO</v>
          </cell>
          <cell r="D77">
            <v>3879.8844268010839</v>
          </cell>
          <cell r="E77">
            <v>4040.1406986359925</v>
          </cell>
          <cell r="F77">
            <v>3721.7248930263522</v>
          </cell>
          <cell r="G77">
            <v>3549.0753138330456</v>
          </cell>
          <cell r="H77">
            <v>3721.602389691956</v>
          </cell>
          <cell r="I77">
            <v>3734.6977777410566</v>
          </cell>
          <cell r="J77">
            <v>3699.3842032034322</v>
          </cell>
          <cell r="K77">
            <v>3758.0658703314512</v>
          </cell>
          <cell r="L77">
            <v>3265.2219904484</v>
          </cell>
          <cell r="M77">
            <v>3087.3304814447079</v>
          </cell>
          <cell r="N77">
            <v>3187.2854445635321</v>
          </cell>
          <cell r="O77">
            <v>3021.8358347803814</v>
          </cell>
          <cell r="P77">
            <v>2696.2611437993837</v>
          </cell>
          <cell r="Q77">
            <v>2561.8717017267008</v>
          </cell>
          <cell r="T77">
            <v>0.25696568300407985</v>
          </cell>
          <cell r="U77">
            <v>0.24703524403444066</v>
          </cell>
        </row>
        <row r="78">
          <cell r="A78">
            <v>1077</v>
          </cell>
          <cell r="B78">
            <v>7</v>
          </cell>
          <cell r="C78" t="str">
            <v>CHIAVERANO</v>
          </cell>
          <cell r="D78">
            <v>6509.0417273974708</v>
          </cell>
          <cell r="E78">
            <v>6777.8937460929374</v>
          </cell>
          <cell r="F78">
            <v>6243.7072762436665</v>
          </cell>
          <cell r="G78">
            <v>6066.1664354151408</v>
          </cell>
          <cell r="H78">
            <v>6242.0458276070467</v>
          </cell>
          <cell r="I78">
            <v>6108.9640021322175</v>
          </cell>
          <cell r="J78">
            <v>6030.3150973181264</v>
          </cell>
          <cell r="K78">
            <v>5988.947911236196</v>
          </cell>
          <cell r="L78">
            <v>5126.1858315574727</v>
          </cell>
          <cell r="M78">
            <v>5005.6475732628305</v>
          </cell>
          <cell r="N78">
            <v>5039.1456165950476</v>
          </cell>
          <cell r="O78">
            <v>4596.0127085243039</v>
          </cell>
          <cell r="P78">
            <v>4079.7142637039947</v>
          </cell>
          <cell r="Q78">
            <v>3922.7368692304012</v>
          </cell>
          <cell r="T78">
            <v>0.25696568300407985</v>
          </cell>
          <cell r="U78">
            <v>0.24715821190213078</v>
          </cell>
        </row>
        <row r="79">
          <cell r="A79">
            <v>1078</v>
          </cell>
          <cell r="B79">
            <v>14</v>
          </cell>
          <cell r="C79" t="str">
            <v>CHIERI</v>
          </cell>
          <cell r="D79">
            <v>62323.067421621752</v>
          </cell>
          <cell r="E79">
            <v>64897.283902224364</v>
          </cell>
          <cell r="F79">
            <v>59782.531105971277</v>
          </cell>
          <cell r="G79">
            <v>58004.481801995295</v>
          </cell>
          <cell r="H79">
            <v>60618.883545993704</v>
          </cell>
          <cell r="I79">
            <v>60465.316524963571</v>
          </cell>
          <cell r="J79">
            <v>59310.683341718759</v>
          </cell>
          <cell r="K79">
            <v>59095.374889856728</v>
          </cell>
          <cell r="L79">
            <v>51453.918409654791</v>
          </cell>
          <cell r="M79">
            <v>50027.995472674273</v>
          </cell>
          <cell r="N79">
            <v>51094.535177937651</v>
          </cell>
          <cell r="O79">
            <v>48553.505928105878</v>
          </cell>
          <cell r="P79">
            <v>42555.024260195853</v>
          </cell>
          <cell r="Q79">
            <v>41008.413065885783</v>
          </cell>
          <cell r="T79">
            <v>0.25696568300407985</v>
          </cell>
          <cell r="U79">
            <v>0.24718142897511336</v>
          </cell>
        </row>
        <row r="80">
          <cell r="A80">
            <v>1079</v>
          </cell>
          <cell r="B80">
            <v>8</v>
          </cell>
          <cell r="C80" t="str">
            <v>CHIESANUOVA</v>
          </cell>
          <cell r="D80">
            <v>731.74784879433503</v>
          </cell>
          <cell r="E80">
            <v>761.97224964528505</v>
          </cell>
          <cell r="F80">
            <v>701.91889363099904</v>
          </cell>
          <cell r="G80">
            <v>684.66856070545327</v>
          </cell>
          <cell r="H80">
            <v>748.52524793177236</v>
          </cell>
          <cell r="I80">
            <v>773.1062347705921</v>
          </cell>
          <cell r="J80">
            <v>786.7197610680015</v>
          </cell>
          <cell r="K80">
            <v>829.40806646687327</v>
          </cell>
          <cell r="L80">
            <v>706.86588330792665</v>
          </cell>
          <cell r="M80">
            <v>713.02175066681968</v>
          </cell>
          <cell r="N80">
            <v>742.48412471840368</v>
          </cell>
          <cell r="O80">
            <v>663.37215800754802</v>
          </cell>
          <cell r="P80">
            <v>609.35987147477124</v>
          </cell>
          <cell r="Q80">
            <v>636.21162537062628</v>
          </cell>
          <cell r="T80">
            <v>0.25696568300407979</v>
          </cell>
          <cell r="U80">
            <v>0.24797164107294023</v>
          </cell>
        </row>
        <row r="81">
          <cell r="A81">
            <v>1080</v>
          </cell>
          <cell r="B81">
            <v>13</v>
          </cell>
          <cell r="C81" t="str">
            <v>CHIOMONTE</v>
          </cell>
          <cell r="D81">
            <v>2566.0532001887773</v>
          </cell>
          <cell r="E81">
            <v>2672.0424704751972</v>
          </cell>
          <cell r="F81">
            <v>2461.4506571388984</v>
          </cell>
          <cell r="G81">
            <v>2390.1310627517269</v>
          </cell>
          <cell r="H81">
            <v>2400.7725935105104</v>
          </cell>
          <cell r="I81">
            <v>2368.9261704525638</v>
          </cell>
          <cell r="J81">
            <v>2510.178648720881</v>
          </cell>
          <cell r="K81">
            <v>2586.9842648829763</v>
          </cell>
          <cell r="L81">
            <v>2224.1272411670084</v>
          </cell>
          <cell r="M81">
            <v>2147.1170503737849</v>
          </cell>
          <cell r="N81">
            <v>2350.4740785904301</v>
          </cell>
          <cell r="O81">
            <v>2328.6624110097769</v>
          </cell>
          <cell r="P81">
            <v>2079.3316003683831</v>
          </cell>
          <cell r="Q81">
            <v>2039.0845623827329</v>
          </cell>
          <cell r="T81">
            <v>0.25696568300407985</v>
          </cell>
          <cell r="U81">
            <v>0.24735841756890092</v>
          </cell>
        </row>
        <row r="82">
          <cell r="A82">
            <v>1081</v>
          </cell>
          <cell r="B82">
            <v>12</v>
          </cell>
          <cell r="C82" t="str">
            <v>CHIUSA DI SAN MICHELE</v>
          </cell>
          <cell r="D82">
            <v>4054.9986240948078</v>
          </cell>
          <cell r="E82">
            <v>4222.4878815851143</v>
          </cell>
          <cell r="F82">
            <v>3889.700738566607</v>
          </cell>
          <cell r="G82">
            <v>3792.4821621148894</v>
          </cell>
          <cell r="H82">
            <v>3971.5205530470898</v>
          </cell>
          <cell r="I82">
            <v>3918.6516796441688</v>
          </cell>
          <cell r="J82">
            <v>3730.9158541022161</v>
          </cell>
          <cell r="K82">
            <v>3581.6533908387473</v>
          </cell>
          <cell r="L82">
            <v>3118.0619438199838</v>
          </cell>
          <cell r="M82">
            <v>2980.8707655648109</v>
          </cell>
          <cell r="N82">
            <v>3027.6827982284399</v>
          </cell>
          <cell r="O82">
            <v>2928.2519747446954</v>
          </cell>
          <cell r="P82">
            <v>2610.1062550095094</v>
          </cell>
          <cell r="Q82">
            <v>2514.0500690627455</v>
          </cell>
          <cell r="T82">
            <v>0.25696568300407985</v>
          </cell>
          <cell r="U82">
            <v>0.24717593482361136</v>
          </cell>
        </row>
        <row r="83">
          <cell r="A83">
            <v>1082</v>
          </cell>
          <cell r="B83">
            <v>11</v>
          </cell>
          <cell r="C83" t="str">
            <v>CHIVASSO</v>
          </cell>
          <cell r="D83">
            <v>52641.439722241666</v>
          </cell>
          <cell r="E83">
            <v>54815.762445783206</v>
          </cell>
          <cell r="F83">
            <v>50495.565090979813</v>
          </cell>
          <cell r="G83">
            <v>49091.720451264286</v>
          </cell>
          <cell r="H83">
            <v>50713.080960443687</v>
          </cell>
          <cell r="I83">
            <v>49202.570264922506</v>
          </cell>
          <cell r="J83">
            <v>48476.70213252322</v>
          </cell>
          <cell r="K83">
            <v>48675.08688985464</v>
          </cell>
          <cell r="L83">
            <v>43046.274720794805</v>
          </cell>
          <cell r="M83">
            <v>42611.494004764681</v>
          </cell>
          <cell r="N83">
            <v>44360.010669491843</v>
          </cell>
          <cell r="O83">
            <v>42347.138743767297</v>
          </cell>
          <cell r="P83">
            <v>37333.039929272454</v>
          </cell>
          <cell r="Q83">
            <v>36160.47648370808</v>
          </cell>
          <cell r="T83">
            <v>0.25696568300407985</v>
          </cell>
          <cell r="U83">
            <v>0.24723344555252336</v>
          </cell>
        </row>
        <row r="84">
          <cell r="A84">
            <v>1083</v>
          </cell>
          <cell r="B84">
            <v>8</v>
          </cell>
          <cell r="C84" t="str">
            <v>CICONIO</v>
          </cell>
          <cell r="D84">
            <v>829.02141688118991</v>
          </cell>
          <cell r="E84">
            <v>863.26364343385342</v>
          </cell>
          <cell r="F84">
            <v>795.22720386869003</v>
          </cell>
          <cell r="G84">
            <v>717.70411622916879</v>
          </cell>
          <cell r="H84">
            <v>760.9980096581819</v>
          </cell>
          <cell r="I84">
            <v>747.10240689938723</v>
          </cell>
          <cell r="J84">
            <v>768.79674636616733</v>
          </cell>
          <cell r="K84">
            <v>800.31108798897424</v>
          </cell>
          <cell r="L84">
            <v>714.33784473039611</v>
          </cell>
          <cell r="M84">
            <v>692.04584626098335</v>
          </cell>
          <cell r="N84">
            <v>738.08699542451257</v>
          </cell>
          <cell r="O84">
            <v>731.85550377385903</v>
          </cell>
          <cell r="P84">
            <v>633.06092408744371</v>
          </cell>
          <cell r="Q84">
            <v>607.30010568896751</v>
          </cell>
          <cell r="T84">
            <v>0.25696568300407985</v>
          </cell>
          <cell r="U84">
            <v>0.24713548122498633</v>
          </cell>
        </row>
        <row r="85">
          <cell r="A85">
            <v>1084</v>
          </cell>
          <cell r="B85">
            <v>8</v>
          </cell>
          <cell r="C85" t="str">
            <v>CINTANO</v>
          </cell>
          <cell r="D85">
            <v>671.79660559126012</v>
          </cell>
          <cell r="E85">
            <v>699.5447567216703</v>
          </cell>
          <cell r="F85">
            <v>644.41150174697782</v>
          </cell>
          <cell r="G85">
            <v>653.84471570018604</v>
          </cell>
          <cell r="H85">
            <v>698.43023073028473</v>
          </cell>
          <cell r="I85">
            <v>706.51319965654477</v>
          </cell>
          <cell r="J85">
            <v>743.69232823186132</v>
          </cell>
          <cell r="K85">
            <v>748.87173059604254</v>
          </cell>
          <cell r="L85">
            <v>672.86013430166804</v>
          </cell>
          <cell r="M85">
            <v>670.89928129152304</v>
          </cell>
          <cell r="N85">
            <v>664.7983753048519</v>
          </cell>
          <cell r="O85">
            <v>628.28551232058328</v>
          </cell>
          <cell r="P85">
            <v>553.75869710334484</v>
          </cell>
          <cell r="Q85">
            <v>531.4905670292236</v>
          </cell>
          <cell r="T85">
            <v>0.2569656830040799</v>
          </cell>
          <cell r="U85">
            <v>0.24713991490392054</v>
          </cell>
        </row>
        <row r="86">
          <cell r="A86">
            <v>1085</v>
          </cell>
          <cell r="B86">
            <v>14</v>
          </cell>
          <cell r="C86" t="str">
            <v>CINZANO</v>
          </cell>
          <cell r="D86">
            <v>897.5798104124666</v>
          </cell>
          <cell r="E86">
            <v>934.65379980693467</v>
          </cell>
          <cell r="F86">
            <v>860.99088437131297</v>
          </cell>
          <cell r="G86">
            <v>830.92643487881094</v>
          </cell>
          <cell r="H86">
            <v>863.20178068596886</v>
          </cell>
          <cell r="I86">
            <v>868.57638253517075</v>
          </cell>
          <cell r="J86">
            <v>877.50156405887049</v>
          </cell>
          <cell r="K86">
            <v>864.52677869555521</v>
          </cell>
          <cell r="L86">
            <v>795.4150074439284</v>
          </cell>
          <cell r="M86">
            <v>776.34598131278267</v>
          </cell>
          <cell r="N86">
            <v>838.27591603946189</v>
          </cell>
          <cell r="O86">
            <v>794.19075396133917</v>
          </cell>
          <cell r="P86">
            <v>704.18359043864371</v>
          </cell>
          <cell r="Q86">
            <v>688.48503866387387</v>
          </cell>
          <cell r="T86">
            <v>0.25696568300407985</v>
          </cell>
          <cell r="U86">
            <v>0.24732836963047108</v>
          </cell>
        </row>
        <row r="87">
          <cell r="A87">
            <v>1086</v>
          </cell>
          <cell r="B87">
            <v>10</v>
          </cell>
          <cell r="C87" t="str">
            <v>CIRIE'</v>
          </cell>
          <cell r="D87">
            <v>50154.225851493298</v>
          </cell>
          <cell r="E87">
            <v>52225.815715409204</v>
          </cell>
          <cell r="F87">
            <v>48109.73995838</v>
          </cell>
          <cell r="G87">
            <v>46127.484075061198</v>
          </cell>
          <cell r="H87">
            <v>48145.803425386744</v>
          </cell>
          <cell r="I87">
            <v>47318.727237710453</v>
          </cell>
          <cell r="J87">
            <v>45958.442625013864</v>
          </cell>
          <cell r="K87">
            <v>45722.004231932806</v>
          </cell>
          <cell r="L87">
            <v>39686.380110424252</v>
          </cell>
          <cell r="M87">
            <v>38403.905806032104</v>
          </cell>
          <cell r="N87">
            <v>38862.213090010715</v>
          </cell>
          <cell r="O87">
            <v>36706.203730713503</v>
          </cell>
          <cell r="P87">
            <v>32068.297398011906</v>
          </cell>
          <cell r="Q87">
            <v>30659.828282619244</v>
          </cell>
          <cell r="T87">
            <v>0.2569656830040799</v>
          </cell>
          <cell r="U87">
            <v>0.24710035593512378</v>
          </cell>
        </row>
        <row r="88">
          <cell r="A88">
            <v>1087</v>
          </cell>
          <cell r="B88">
            <v>13</v>
          </cell>
          <cell r="C88" t="str">
            <v>CLAVIERE</v>
          </cell>
          <cell r="D88">
            <v>1297.1972834860633</v>
          </cell>
          <cell r="E88">
            <v>1350.7772301076295</v>
          </cell>
          <cell r="F88">
            <v>1244.3183584972694</v>
          </cell>
          <cell r="G88">
            <v>1159.665075551201</v>
          </cell>
          <cell r="H88">
            <v>1274.3395443278455</v>
          </cell>
          <cell r="I88">
            <v>1284.8629045366472</v>
          </cell>
          <cell r="J88">
            <v>1369.0143209091839</v>
          </cell>
          <cell r="K88">
            <v>1352.657183562508</v>
          </cell>
          <cell r="L88">
            <v>1143.5291715893597</v>
          </cell>
          <cell r="M88">
            <v>992.80141782417695</v>
          </cell>
          <cell r="N88">
            <v>1062.2120006015</v>
          </cell>
          <cell r="O88">
            <v>978.08463390285453</v>
          </cell>
          <cell r="P88">
            <v>878.76874912947085</v>
          </cell>
          <cell r="Q88">
            <v>847.84651514525308</v>
          </cell>
          <cell r="T88">
            <v>0.25696568300407979</v>
          </cell>
          <cell r="U88">
            <v>0.24719278820218787</v>
          </cell>
        </row>
        <row r="89">
          <cell r="A89">
            <v>1088</v>
          </cell>
          <cell r="B89">
            <v>10</v>
          </cell>
          <cell r="C89" t="str">
            <v>COASSOLO TORINESE</v>
          </cell>
          <cell r="D89">
            <v>4337.6663580427839</v>
          </cell>
          <cell r="E89">
            <v>4516.8310347537272</v>
          </cell>
          <cell r="F89">
            <v>4160.845810471983</v>
          </cell>
          <cell r="G89">
            <v>4036.4264710631005</v>
          </cell>
          <cell r="H89">
            <v>4215.9827115209573</v>
          </cell>
          <cell r="I89">
            <v>4172.0870608348459</v>
          </cell>
          <cell r="J89">
            <v>4148.2336320645809</v>
          </cell>
          <cell r="K89">
            <v>4310.6518096435575</v>
          </cell>
          <cell r="L89">
            <v>3818.0934659689847</v>
          </cell>
          <cell r="M89">
            <v>3676.1480234488345</v>
          </cell>
          <cell r="N89">
            <v>3773.170056748289</v>
          </cell>
          <cell r="O89">
            <v>3599.9706279990983</v>
          </cell>
          <cell r="P89">
            <v>3140.0973182041075</v>
          </cell>
          <cell r="Q89">
            <v>3091.8253355866837</v>
          </cell>
          <cell r="T89">
            <v>0.25696568300407985</v>
          </cell>
          <cell r="U89">
            <v>0.24740007203130321</v>
          </cell>
        </row>
        <row r="90">
          <cell r="A90">
            <v>1089</v>
          </cell>
          <cell r="B90">
            <v>12</v>
          </cell>
          <cell r="C90" t="str">
            <v>COAZZE</v>
          </cell>
          <cell r="D90">
            <v>5345.0631588317974</v>
          </cell>
          <cell r="E90">
            <v>5565.8377490849271</v>
          </cell>
          <cell r="F90">
            <v>5127.1771075469305</v>
          </cell>
          <cell r="G90">
            <v>4956.9066300598488</v>
          </cell>
          <cell r="H90">
            <v>5196.4478125460573</v>
          </cell>
          <cell r="I90">
            <v>5295.5949615756581</v>
          </cell>
          <cell r="J90">
            <v>5360.2098548318099</v>
          </cell>
          <cell r="K90">
            <v>5505.055806974362</v>
          </cell>
          <cell r="L90">
            <v>4930.9116098672603</v>
          </cell>
          <cell r="M90">
            <v>4737.3950494393184</v>
          </cell>
          <cell r="N90">
            <v>4950.6831541117444</v>
          </cell>
          <cell r="O90">
            <v>4721.7387766770862</v>
          </cell>
          <cell r="P90">
            <v>4160.3629489919995</v>
          </cell>
          <cell r="Q90">
            <v>4054.6033601642471</v>
          </cell>
          <cell r="T90">
            <v>0.25696568300407979</v>
          </cell>
          <cell r="U90">
            <v>0.24729615025867291</v>
          </cell>
        </row>
        <row r="91">
          <cell r="A91">
            <v>1090</v>
          </cell>
          <cell r="B91">
            <v>9</v>
          </cell>
          <cell r="C91" t="str">
            <v>COLLEGNO</v>
          </cell>
          <cell r="D91">
            <v>78525.605584573234</v>
          </cell>
          <cell r="E91">
            <v>81769.058071877793</v>
          </cell>
          <cell r="F91">
            <v>75324.589316448357</v>
          </cell>
          <cell r="G91">
            <v>72886.551618280006</v>
          </cell>
          <cell r="H91">
            <v>76291.171623591305</v>
          </cell>
          <cell r="I91">
            <v>74700.644707600004</v>
          </cell>
          <cell r="J91">
            <v>73288.545162520866</v>
          </cell>
          <cell r="K91">
            <v>72256.847359146792</v>
          </cell>
          <cell r="L91">
            <v>61780.005959777161</v>
          </cell>
          <cell r="M91">
            <v>59107.095446163308</v>
          </cell>
          <cell r="N91">
            <v>60428.440757965938</v>
          </cell>
          <cell r="O91">
            <v>57052.47506368257</v>
          </cell>
          <cell r="P91">
            <v>50012.576788469778</v>
          </cell>
          <cell r="Q91">
            <v>48177.094824190404</v>
          </cell>
          <cell r="T91">
            <v>0.2569656830040799</v>
          </cell>
          <cell r="U91">
            <v>0.24717762808275698</v>
          </cell>
        </row>
        <row r="92">
          <cell r="A92">
            <v>1091</v>
          </cell>
          <cell r="B92">
            <v>8</v>
          </cell>
          <cell r="C92" t="str">
            <v>COLLERETTO CASTELNUOVO</v>
          </cell>
          <cell r="D92">
            <v>1224.9590166024943</v>
          </cell>
          <cell r="E92">
            <v>1275.5552054464813</v>
          </cell>
          <cell r="F92">
            <v>1175.0248109285537</v>
          </cell>
          <cell r="G92">
            <v>1124.7350614150916</v>
          </cell>
          <cell r="H92">
            <v>1242.0697624411685</v>
          </cell>
          <cell r="I92">
            <v>1237.0266754104161</v>
          </cell>
          <cell r="J92">
            <v>1247.6906717462089</v>
          </cell>
          <cell r="K92">
            <v>1301.3206459584148</v>
          </cell>
          <cell r="L92">
            <v>1157.0846835584598</v>
          </cell>
          <cell r="M92">
            <v>1128.3698425011305</v>
          </cell>
          <cell r="N92">
            <v>1152.6869210527782</v>
          </cell>
          <cell r="O92">
            <v>1115.329596499419</v>
          </cell>
          <cell r="P92">
            <v>996.11718394450588</v>
          </cell>
          <cell r="Q92">
            <v>936.24596166617812</v>
          </cell>
          <cell r="T92">
            <v>0.25696568300407985</v>
          </cell>
          <cell r="U92">
            <v>0.2469219088489088</v>
          </cell>
        </row>
        <row r="93">
          <cell r="A93">
            <v>1092</v>
          </cell>
          <cell r="B93">
            <v>7</v>
          </cell>
          <cell r="C93" t="str">
            <v>COLLERETTO GIACOSA</v>
          </cell>
          <cell r="D93">
            <v>2716.8159914987496</v>
          </cell>
          <cell r="E93">
            <v>2829.0324273934702</v>
          </cell>
          <cell r="F93">
            <v>2606.0677569382024</v>
          </cell>
          <cell r="G93">
            <v>2465.4701485492706</v>
          </cell>
          <cell r="H93">
            <v>2453.4360831925082</v>
          </cell>
          <cell r="I93">
            <v>2464.931323660127</v>
          </cell>
          <cell r="J93">
            <v>2488.9049555885108</v>
          </cell>
          <cell r="K93">
            <v>2525.4603963035293</v>
          </cell>
          <cell r="L93">
            <v>2168.9899765129885</v>
          </cell>
          <cell r="M93">
            <v>2084.1863964389941</v>
          </cell>
          <cell r="N93">
            <v>2124.8429456193735</v>
          </cell>
          <cell r="O93">
            <v>2055.7160607977321</v>
          </cell>
          <cell r="P93">
            <v>1841.2815683960475</v>
          </cell>
          <cell r="Q93">
            <v>1821.3663314163534</v>
          </cell>
          <cell r="T93">
            <v>0.2569656830040799</v>
          </cell>
          <cell r="U93">
            <v>0.24744540895703235</v>
          </cell>
        </row>
        <row r="94">
          <cell r="A94">
            <v>1093</v>
          </cell>
          <cell r="B94">
            <v>12</v>
          </cell>
          <cell r="C94" t="str">
            <v>CONDOVE</v>
          </cell>
          <cell r="D94">
            <v>7134.0008084020374</v>
          </cell>
          <cell r="E94">
            <v>7428.6663826970807</v>
          </cell>
          <cell r="F94">
            <v>6843.190537350818</v>
          </cell>
          <cell r="G94">
            <v>6563.6905714703207</v>
          </cell>
          <cell r="H94">
            <v>6916.0045619221637</v>
          </cell>
          <cell r="I94">
            <v>6863.7745630057607</v>
          </cell>
          <cell r="J94">
            <v>6836.310962361973</v>
          </cell>
          <cell r="K94">
            <v>6832.3491884984151</v>
          </cell>
          <cell r="L94">
            <v>5991.7841707506695</v>
          </cell>
          <cell r="M94">
            <v>5914.3714435903494</v>
          </cell>
          <cell r="N94">
            <v>6152.9847937150907</v>
          </cell>
          <cell r="O94">
            <v>5862.2272208522681</v>
          </cell>
          <cell r="P94">
            <v>5129.3672357876694</v>
          </cell>
          <cell r="Q94">
            <v>5018.7702689805428</v>
          </cell>
          <cell r="T94">
            <v>0.25696568300407985</v>
          </cell>
          <cell r="U94">
            <v>0.24733642013443191</v>
          </cell>
        </row>
        <row r="95">
          <cell r="A95">
            <v>1094</v>
          </cell>
          <cell r="B95">
            <v>10</v>
          </cell>
          <cell r="C95" t="str">
            <v>CORIO</v>
          </cell>
          <cell r="D95">
            <v>8547.13103168419</v>
          </cell>
          <cell r="E95">
            <v>8900.1650923279722</v>
          </cell>
          <cell r="F95">
            <v>8198.7159475273475</v>
          </cell>
          <cell r="G95">
            <v>7936.902030669703</v>
          </cell>
          <cell r="H95">
            <v>8257.9252319818843</v>
          </cell>
          <cell r="I95">
            <v>8296.9592874866139</v>
          </cell>
          <cell r="J95">
            <v>8185.627042748285</v>
          </cell>
          <cell r="K95">
            <v>8404.1306876107956</v>
          </cell>
          <cell r="L95">
            <v>7291.7744267929393</v>
          </cell>
          <cell r="M95">
            <v>7068.1504278337043</v>
          </cell>
          <cell r="N95">
            <v>7260.2546127665828</v>
          </cell>
          <cell r="O95">
            <v>6908.6356744441164</v>
          </cell>
          <cell r="P95">
            <v>5983.885648313224</v>
          </cell>
          <cell r="Q95">
            <v>5793.8940233899375</v>
          </cell>
          <cell r="T95">
            <v>0.2569656830040799</v>
          </cell>
          <cell r="U95">
            <v>0.24723049818750625</v>
          </cell>
        </row>
        <row r="96">
          <cell r="A96">
            <v>1095</v>
          </cell>
          <cell r="B96">
            <v>7</v>
          </cell>
          <cell r="C96" t="str">
            <v>COSSANO CANAVESE</v>
          </cell>
          <cell r="D96">
            <v>1574.7754072430155</v>
          </cell>
          <cell r="E96">
            <v>1639.8205498247858</v>
          </cell>
          <cell r="F96">
            <v>1510.5812929830659</v>
          </cell>
          <cell r="G96">
            <v>1481.8282575562303</v>
          </cell>
          <cell r="H96">
            <v>1659.3673593445153</v>
          </cell>
          <cell r="I96">
            <v>1639.4107516480765</v>
          </cell>
          <cell r="J96">
            <v>1666.5734096536394</v>
          </cell>
          <cell r="K96">
            <v>1663.9199990872853</v>
          </cell>
          <cell r="L96">
            <v>1498.3617589876508</v>
          </cell>
          <cell r="M96">
            <v>1414.343509920084</v>
          </cell>
          <cell r="N96">
            <v>1442.3316949121715</v>
          </cell>
          <cell r="O96">
            <v>1378.0296034614612</v>
          </cell>
          <cell r="P96">
            <v>1220.2878970605634</v>
          </cell>
          <cell r="Q96">
            <v>1160.464042808464</v>
          </cell>
          <cell r="T96">
            <v>0.25696568300407985</v>
          </cell>
          <cell r="U96">
            <v>0.24704446345400655</v>
          </cell>
        </row>
        <row r="97">
          <cell r="A97">
            <v>1096</v>
          </cell>
          <cell r="B97">
            <v>7</v>
          </cell>
          <cell r="C97" t="str">
            <v>CUCEGLIO</v>
          </cell>
          <cell r="D97">
            <v>2948.0801271031278</v>
          </cell>
          <cell r="E97">
            <v>3069.8487877819348</v>
          </cell>
          <cell r="F97">
            <v>2827.9046457892123</v>
          </cell>
          <cell r="G97">
            <v>2776.6089390627953</v>
          </cell>
          <cell r="H97">
            <v>2848.0089925930456</v>
          </cell>
          <cell r="I97">
            <v>2820.2890539965397</v>
          </cell>
          <cell r="J97">
            <v>2791.4088292270008</v>
          </cell>
          <cell r="K97">
            <v>2879.6705526115679</v>
          </cell>
          <cell r="L97">
            <v>2485.0371113578585</v>
          </cell>
          <cell r="M97">
            <v>2406.2742376270071</v>
          </cell>
          <cell r="N97">
            <v>2497.8434668191762</v>
          </cell>
          <cell r="O97">
            <v>2417.9338153483691</v>
          </cell>
          <cell r="P97">
            <v>2056.5067855668467</v>
          </cell>
          <cell r="Q97">
            <v>2079.0369144827582</v>
          </cell>
          <cell r="T97">
            <v>0.25696568300407985</v>
          </cell>
          <cell r="U97">
            <v>0.24766293855355273</v>
          </cell>
        </row>
        <row r="98">
          <cell r="A98">
            <v>1097</v>
          </cell>
          <cell r="B98">
            <v>16</v>
          </cell>
          <cell r="C98" t="str">
            <v>CUMIANA</v>
          </cell>
          <cell r="D98">
            <v>15814.697346274097</v>
          </cell>
          <cell r="E98">
            <v>16467.913823395014</v>
          </cell>
          <cell r="F98">
            <v>15170.027329353656</v>
          </cell>
          <cell r="G98">
            <v>14903.13428450971</v>
          </cell>
          <cell r="H98">
            <v>15946.31494785914</v>
          </cell>
          <cell r="I98">
            <v>16155.328581643231</v>
          </cell>
          <cell r="J98">
            <v>16295.122794242821</v>
          </cell>
          <cell r="K98">
            <v>16293.362710429283</v>
          </cell>
          <cell r="L98">
            <v>14310.565194966102</v>
          </cell>
          <cell r="M98">
            <v>13986.518883622219</v>
          </cell>
          <cell r="N98">
            <v>14512.102763561041</v>
          </cell>
          <cell r="O98">
            <v>13726.615529777531</v>
          </cell>
          <cell r="P98">
            <v>12004.037200368472</v>
          </cell>
          <cell r="Q98">
            <v>11755.290454232805</v>
          </cell>
          <cell r="T98">
            <v>0.25696568300407985</v>
          </cell>
          <cell r="U98">
            <v>0.24734510448269359</v>
          </cell>
        </row>
        <row r="99">
          <cell r="A99">
            <v>1098</v>
          </cell>
          <cell r="B99">
            <v>8</v>
          </cell>
          <cell r="C99" t="str">
            <v>CUORGNE'</v>
          </cell>
          <cell r="D99">
            <v>26507.537272881556</v>
          </cell>
          <cell r="E99">
            <v>27602.415014479462</v>
          </cell>
          <cell r="F99">
            <v>25426.984535888849</v>
          </cell>
          <cell r="G99">
            <v>24752.955631140747</v>
          </cell>
          <cell r="H99">
            <v>25585.863232575695</v>
          </cell>
          <cell r="I99">
            <v>25357.398096817225</v>
          </cell>
          <cell r="J99">
            <v>24922.038999839773</v>
          </cell>
          <cell r="K99">
            <v>24903.322641580937</v>
          </cell>
          <cell r="L99">
            <v>21700.793587866567</v>
          </cell>
          <cell r="M99">
            <v>20710.868726992769</v>
          </cell>
          <cell r="N99">
            <v>21333.241281707506</v>
          </cell>
          <cell r="O99">
            <v>20388.236056779486</v>
          </cell>
          <cell r="P99">
            <v>17945.294650007032</v>
          </cell>
          <cell r="Q99">
            <v>17396.334559163304</v>
          </cell>
          <cell r="T99">
            <v>0.2569656830040799</v>
          </cell>
          <cell r="U99">
            <v>0.24724210694616092</v>
          </cell>
        </row>
        <row r="100">
          <cell r="A100">
            <v>1099</v>
          </cell>
          <cell r="B100">
            <v>9</v>
          </cell>
          <cell r="C100" t="str">
            <v>DRUENTO</v>
          </cell>
          <cell r="D100">
            <v>15438.580457071228</v>
          </cell>
          <cell r="E100">
            <v>16076.261654321066</v>
          </cell>
          <cell r="F100">
            <v>14809.242461751795</v>
          </cell>
          <cell r="G100">
            <v>14276.581601666348</v>
          </cell>
          <cell r="H100">
            <v>14828.676182724603</v>
          </cell>
          <cell r="I100">
            <v>14739.380922476907</v>
          </cell>
          <cell r="J100">
            <v>14518.91774561439</v>
          </cell>
          <cell r="K100">
            <v>14471.605515045021</v>
          </cell>
          <cell r="L100">
            <v>12526.363534875256</v>
          </cell>
          <cell r="M100">
            <v>12009.466193518387</v>
          </cell>
          <cell r="N100">
            <v>12497.837458458016</v>
          </cell>
          <cell r="O100">
            <v>11790.788627568654</v>
          </cell>
          <cell r="P100">
            <v>10368.855775348062</v>
          </cell>
          <cell r="Q100">
            <v>10047.719822491577</v>
          </cell>
          <cell r="T100">
            <v>0.25696568300407985</v>
          </cell>
          <cell r="U100">
            <v>0.24723813663471242</v>
          </cell>
        </row>
        <row r="101">
          <cell r="A101">
            <v>1100</v>
          </cell>
          <cell r="B101">
            <v>13</v>
          </cell>
          <cell r="C101" t="str">
            <v>EXILLES</v>
          </cell>
          <cell r="D101">
            <v>544.72833916433058</v>
          </cell>
          <cell r="E101">
            <v>567.22801265828366</v>
          </cell>
          <cell r="F101">
            <v>522.52304367640602</v>
          </cell>
          <cell r="G101">
            <v>523.51296766171993</v>
          </cell>
          <cell r="H101">
            <v>521.64733974028843</v>
          </cell>
          <cell r="I101">
            <v>547.3320740834921</v>
          </cell>
          <cell r="J101">
            <v>541.62621015143804</v>
          </cell>
          <cell r="K101">
            <v>548.04709619267283</v>
          </cell>
          <cell r="L101">
            <v>464.81222949551</v>
          </cell>
          <cell r="M101">
            <v>445.0212060822833</v>
          </cell>
          <cell r="N101">
            <v>460.48781804249649</v>
          </cell>
          <cell r="O101">
            <v>438.94556845229431</v>
          </cell>
          <cell r="P101">
            <v>391.35333768931935</v>
          </cell>
          <cell r="Q101">
            <v>389.96079568494622</v>
          </cell>
          <cell r="T101">
            <v>0.25696568300407979</v>
          </cell>
          <cell r="U101">
            <v>0.24751847208053834</v>
          </cell>
        </row>
        <row r="102">
          <cell r="A102">
            <v>1101</v>
          </cell>
          <cell r="B102">
            <v>8</v>
          </cell>
          <cell r="C102" t="str">
            <v>FAVRIA</v>
          </cell>
          <cell r="D102">
            <v>8971.7986749075098</v>
          </cell>
          <cell r="E102">
            <v>9342.373374855335</v>
          </cell>
          <cell r="F102">
            <v>8606.0724471512713</v>
          </cell>
          <cell r="G102">
            <v>8336.6680337334346</v>
          </cell>
          <cell r="H102">
            <v>8625.1302990214463</v>
          </cell>
          <cell r="I102">
            <v>8900.0379788016562</v>
          </cell>
          <cell r="J102">
            <v>9005.7374300474439</v>
          </cell>
          <cell r="K102">
            <v>9272.8931227937028</v>
          </cell>
          <cell r="L102">
            <v>8226.4458778087483</v>
          </cell>
          <cell r="M102">
            <v>7963.1836151834186</v>
          </cell>
          <cell r="N102">
            <v>8319.0064085392096</v>
          </cell>
          <cell r="O102">
            <v>7990.1701299586239</v>
          </cell>
          <cell r="P102">
            <v>7008.636120026048</v>
          </cell>
          <cell r="Q102">
            <v>6769.1334407858976</v>
          </cell>
          <cell r="T102">
            <v>0.25696568300407985</v>
          </cell>
          <cell r="U102">
            <v>0.24720444176716286</v>
          </cell>
        </row>
        <row r="103">
          <cell r="A103">
            <v>1102</v>
          </cell>
          <cell r="B103">
            <v>8</v>
          </cell>
          <cell r="C103" t="str">
            <v>FELETTO</v>
          </cell>
          <cell r="D103">
            <v>6032.6387946343912</v>
          </cell>
          <cell r="E103">
            <v>6281.813279285685</v>
          </cell>
          <cell r="F103">
            <v>5786.7244234227219</v>
          </cell>
          <cell r="G103">
            <v>5539.8695433639741</v>
          </cell>
          <cell r="H103">
            <v>5580.6624977886968</v>
          </cell>
          <cell r="I103">
            <v>5557.1048101462702</v>
          </cell>
          <cell r="J103">
            <v>5500.9515508081467</v>
          </cell>
          <cell r="K103">
            <v>5635.3619063347551</v>
          </cell>
          <cell r="L103">
            <v>4854.8037578804251</v>
          </cell>
          <cell r="M103">
            <v>4666.6652782323226</v>
          </cell>
          <cell r="N103">
            <v>4673.0551775100257</v>
          </cell>
          <cell r="O103">
            <v>4480.4964940981718</v>
          </cell>
          <cell r="P103">
            <v>3909.4719364569819</v>
          </cell>
          <cell r="Q103">
            <v>3790.5299543733117</v>
          </cell>
          <cell r="T103">
            <v>0.2569656830040799</v>
          </cell>
          <cell r="U103">
            <v>0.24724418299776516</v>
          </cell>
        </row>
        <row r="104">
          <cell r="A104">
            <v>1103</v>
          </cell>
          <cell r="B104">
            <v>16</v>
          </cell>
          <cell r="C104" t="str">
            <v>FENESTRELLE</v>
          </cell>
          <cell r="D104">
            <v>1755.9457451083538</v>
          </cell>
          <cell r="E104">
            <v>1828.4740185568103</v>
          </cell>
          <cell r="F104">
            <v>1684.3664066977408</v>
          </cell>
          <cell r="G104">
            <v>1602.0243259096437</v>
          </cell>
          <cell r="H104">
            <v>1647.567057668387</v>
          </cell>
          <cell r="I104">
            <v>1635.6845550734442</v>
          </cell>
          <cell r="J104">
            <v>1636.0435603366652</v>
          </cell>
          <cell r="K104">
            <v>1655.0705593630614</v>
          </cell>
          <cell r="L104">
            <v>1427.8166895503334</v>
          </cell>
          <cell r="M104">
            <v>1343.6169891192917</v>
          </cell>
          <cell r="N104">
            <v>1399.0822614598146</v>
          </cell>
          <cell r="O104">
            <v>1356.6138178115182</v>
          </cell>
          <cell r="P104">
            <v>1175.6531375527666</v>
          </cell>
          <cell r="Q104">
            <v>1104.1595307476671</v>
          </cell>
          <cell r="T104">
            <v>0.25696568300407985</v>
          </cell>
          <cell r="U104">
            <v>0.24691516120598428</v>
          </cell>
        </row>
        <row r="105">
          <cell r="A105">
            <v>1104</v>
          </cell>
          <cell r="B105">
            <v>10</v>
          </cell>
          <cell r="C105" t="str">
            <v>FIANO</v>
          </cell>
          <cell r="D105">
            <v>7832.0622032621377</v>
          </cell>
          <cell r="E105">
            <v>8155.5607798701885</v>
          </cell>
          <cell r="F105">
            <v>7512.7961710045865</v>
          </cell>
          <cell r="G105">
            <v>7251.7327471956078</v>
          </cell>
          <cell r="H105">
            <v>7615.1042817266798</v>
          </cell>
          <cell r="I105">
            <v>7505.435379561527</v>
          </cell>
          <cell r="J105">
            <v>7373.6623067724749</v>
          </cell>
          <cell r="K105">
            <v>7270.0861442075247</v>
          </cell>
          <cell r="L105">
            <v>6161.0786774048374</v>
          </cell>
          <cell r="M105">
            <v>5970.2640495176038</v>
          </cell>
          <cell r="N105">
            <v>6023.3331650316577</v>
          </cell>
          <cell r="O105">
            <v>5662.2575112485056</v>
          </cell>
          <cell r="P105">
            <v>4980.7707556009336</v>
          </cell>
          <cell r="Q105">
            <v>4860.8521973553206</v>
          </cell>
          <cell r="T105">
            <v>0.25696568300407985</v>
          </cell>
          <cell r="U105">
            <v>0.24731018408819819</v>
          </cell>
        </row>
        <row r="106">
          <cell r="A106">
            <v>1105</v>
          </cell>
          <cell r="B106">
            <v>7</v>
          </cell>
          <cell r="C106" t="str">
            <v>FIORANO CANAVESE</v>
          </cell>
          <cell r="D106">
            <v>2710.2808414101692</v>
          </cell>
          <cell r="E106">
            <v>2822.2273468961794</v>
          </cell>
          <cell r="F106">
            <v>2599.7990055815062</v>
          </cell>
          <cell r="G106">
            <v>2448.9361681063601</v>
          </cell>
          <cell r="H106">
            <v>2421.2006285745829</v>
          </cell>
          <cell r="I106">
            <v>2421.2658631491304</v>
          </cell>
          <cell r="J106">
            <v>2388.4614732912291</v>
          </cell>
          <cell r="K106">
            <v>2334.7335838705517</v>
          </cell>
          <cell r="L106">
            <v>2026.5488463483946</v>
          </cell>
          <cell r="M106">
            <v>1955.939471288689</v>
          </cell>
          <cell r="N106">
            <v>1992.8799672572536</v>
          </cell>
          <cell r="O106">
            <v>1882.6471804169892</v>
          </cell>
          <cell r="P106">
            <v>1669.7304825664992</v>
          </cell>
          <cell r="Q106">
            <v>1614.0240995828658</v>
          </cell>
          <cell r="T106">
            <v>0.2569656830040799</v>
          </cell>
          <cell r="U106">
            <v>0.24721260137896325</v>
          </cell>
        </row>
        <row r="107">
          <cell r="A107">
            <v>1106</v>
          </cell>
          <cell r="B107">
            <v>7</v>
          </cell>
          <cell r="C107" t="str">
            <v>FOGLIZZO</v>
          </cell>
          <cell r="D107">
            <v>4778.9047833153345</v>
          </cell>
          <cell r="E107">
            <v>4976.2945454272858</v>
          </cell>
          <cell r="F107">
            <v>4584.0976011060029</v>
          </cell>
          <cell r="G107">
            <v>4438.5559643635406</v>
          </cell>
          <cell r="H107">
            <v>4471.5556385727614</v>
          </cell>
          <cell r="I107">
            <v>4401.5264248018711</v>
          </cell>
          <cell r="J107">
            <v>4462.1847766883275</v>
          </cell>
          <cell r="K107">
            <v>4518.3889917879778</v>
          </cell>
          <cell r="L107">
            <v>3966.2759511812746</v>
          </cell>
          <cell r="M107">
            <v>3820.9411700453065</v>
          </cell>
          <cell r="N107">
            <v>4157.1325780863972</v>
          </cell>
          <cell r="O107">
            <v>3975.5721463902823</v>
          </cell>
          <cell r="P107">
            <v>3521.8932088889114</v>
          </cell>
          <cell r="Q107">
            <v>3449.4607353098254</v>
          </cell>
          <cell r="T107">
            <v>0.25696568300407985</v>
          </cell>
          <cell r="U107">
            <v>0.24734623596204314</v>
          </cell>
        </row>
        <row r="108">
          <cell r="A108">
            <v>1107</v>
          </cell>
          <cell r="B108">
            <v>8</v>
          </cell>
          <cell r="C108" t="str">
            <v>FORNO CANAVESE</v>
          </cell>
          <cell r="D108">
            <v>9784.4950904508278</v>
          </cell>
          <cell r="E108">
            <v>10188.637722677486</v>
          </cell>
          <cell r="F108">
            <v>9385.6401217210569</v>
          </cell>
          <cell r="G108">
            <v>8909.1065688607796</v>
          </cell>
          <cell r="H108">
            <v>9004.2637301132909</v>
          </cell>
          <cell r="I108">
            <v>8907.7683207806513</v>
          </cell>
          <cell r="J108">
            <v>8783.404669710997</v>
          </cell>
          <cell r="K108">
            <v>8912.0734756700895</v>
          </cell>
          <cell r="L108">
            <v>7779.597343781189</v>
          </cell>
          <cell r="M108">
            <v>7289.6579264721304</v>
          </cell>
          <cell r="N108">
            <v>7513.9254178763413</v>
          </cell>
          <cell r="O108">
            <v>7136.4913781485102</v>
          </cell>
          <cell r="P108">
            <v>6173.7408354551553</v>
          </cell>
          <cell r="Q108">
            <v>5990.2884018617315</v>
          </cell>
          <cell r="T108">
            <v>0.25696568300407985</v>
          </cell>
          <cell r="U108">
            <v>0.24725195131559044</v>
          </cell>
        </row>
        <row r="109">
          <cell r="A109">
            <v>1108</v>
          </cell>
          <cell r="B109">
            <v>8</v>
          </cell>
          <cell r="C109" t="str">
            <v>FRASSINETTO</v>
          </cell>
          <cell r="D109">
            <v>475.8631670898489</v>
          </cell>
          <cell r="E109">
            <v>495.51840644043102</v>
          </cell>
          <cell r="F109">
            <v>456.46509014518307</v>
          </cell>
          <cell r="G109">
            <v>424.57050917634245</v>
          </cell>
          <cell r="H109">
            <v>462.70603739635203</v>
          </cell>
          <cell r="I109">
            <v>463.09804683114066</v>
          </cell>
          <cell r="J109">
            <v>480.09944876662257</v>
          </cell>
          <cell r="K109">
            <v>503.95586603626822</v>
          </cell>
          <cell r="L109">
            <v>457.21325610967301</v>
          </cell>
          <cell r="M109">
            <v>436.74937541556409</v>
          </cell>
          <cell r="N109">
            <v>458.40883971255124</v>
          </cell>
          <cell r="O109">
            <v>439.65504469250419</v>
          </cell>
          <cell r="P109">
            <v>388.68409155111942</v>
          </cell>
          <cell r="Q109">
            <v>389.73823373316441</v>
          </cell>
          <cell r="T109">
            <v>0.25696568300407985</v>
          </cell>
          <cell r="U109">
            <v>0.24758094019503848</v>
          </cell>
        </row>
        <row r="110">
          <cell r="A110">
            <v>1109</v>
          </cell>
          <cell r="B110">
            <v>8</v>
          </cell>
          <cell r="C110" t="str">
            <v>FRONT</v>
          </cell>
          <cell r="D110">
            <v>4465.8699664995274</v>
          </cell>
          <cell r="E110">
            <v>4650.3300154605158</v>
          </cell>
          <cell r="F110">
            <v>4283.8233295118125</v>
          </cell>
          <cell r="G110">
            <v>4174.0213867279626</v>
          </cell>
          <cell r="H110">
            <v>4336.0765209938363</v>
          </cell>
          <cell r="I110">
            <v>4274.632105981741</v>
          </cell>
          <cell r="J110">
            <v>4346.9272483928316</v>
          </cell>
          <cell r="K110">
            <v>4488.2313482913587</v>
          </cell>
          <cell r="L110">
            <v>3933.2979898531435</v>
          </cell>
          <cell r="M110">
            <v>3695.268503882809</v>
          </cell>
          <cell r="N110">
            <v>3745.6658531034896</v>
          </cell>
          <cell r="O110">
            <v>3528.0852297242991</v>
          </cell>
          <cell r="P110">
            <v>3123.8816350014208</v>
          </cell>
          <cell r="Q110">
            <v>3141.0785180119437</v>
          </cell>
          <cell r="T110">
            <v>0.25696568300407985</v>
          </cell>
          <cell r="U110">
            <v>0.24760833294429405</v>
          </cell>
        </row>
        <row r="111">
          <cell r="A111">
            <v>1110</v>
          </cell>
          <cell r="B111">
            <v>16</v>
          </cell>
          <cell r="C111" t="str">
            <v>FROSSASCO</v>
          </cell>
          <cell r="D111">
            <v>8600.8217444030815</v>
          </cell>
          <cell r="E111">
            <v>8956.073467354805</v>
          </cell>
          <cell r="F111">
            <v>8250.2180130708239</v>
          </cell>
          <cell r="G111">
            <v>7987.6847832533904</v>
          </cell>
          <cell r="H111">
            <v>8353.7650123598287</v>
          </cell>
          <cell r="I111">
            <v>8279.3927255379658</v>
          </cell>
          <cell r="J111">
            <v>8050.6884166813934</v>
          </cell>
          <cell r="K111">
            <v>7737.9355214683646</v>
          </cell>
          <cell r="L111">
            <v>6721.7405426743808</v>
          </cell>
          <cell r="M111">
            <v>6462.3165027875102</v>
          </cell>
          <cell r="N111">
            <v>6645.2666676816534</v>
          </cell>
          <cell r="O111">
            <v>6326.9264484644455</v>
          </cell>
          <cell r="P111">
            <v>5570.2107860695414</v>
          </cell>
          <cell r="Q111">
            <v>5292.4991759365239</v>
          </cell>
          <cell r="T111">
            <v>0.2569656830040799</v>
          </cell>
          <cell r="U111">
            <v>0.24703559577040027</v>
          </cell>
        </row>
        <row r="112">
          <cell r="A112">
            <v>1111</v>
          </cell>
          <cell r="B112">
            <v>16</v>
          </cell>
          <cell r="C112" t="str">
            <v>GARZIGLIANA</v>
          </cell>
          <cell r="D112">
            <v>1793.136233218527</v>
          </cell>
          <cell r="E112">
            <v>1867.2006372102246</v>
          </cell>
          <cell r="F112">
            <v>1720.0408624694944</v>
          </cell>
          <cell r="G112">
            <v>1633.9933725611188</v>
          </cell>
          <cell r="H112">
            <v>1725.1407153280329</v>
          </cell>
          <cell r="I112">
            <v>1672.886251039844</v>
          </cell>
          <cell r="J112">
            <v>1683.5932027225326</v>
          </cell>
          <cell r="K112">
            <v>1689.5950657271549</v>
          </cell>
          <cell r="L112">
            <v>1495.6267799648217</v>
          </cell>
          <cell r="M112">
            <v>1474.1343291706651</v>
          </cell>
          <cell r="N112">
            <v>1539.5213864903801</v>
          </cell>
          <cell r="O112">
            <v>1477.6134574833134</v>
          </cell>
          <cell r="P112">
            <v>1375.2177555831572</v>
          </cell>
          <cell r="Q112">
            <v>1337.4861149958967</v>
          </cell>
          <cell r="T112">
            <v>0.25696568300407985</v>
          </cell>
          <cell r="U112">
            <v>0.24727316299563598</v>
          </cell>
        </row>
        <row r="113">
          <cell r="A113">
            <v>1112</v>
          </cell>
          <cell r="B113">
            <v>9</v>
          </cell>
          <cell r="C113" t="str">
            <v>GASSINO TORINESE</v>
          </cell>
          <cell r="D113">
            <v>17411.476307311415</v>
          </cell>
          <cell r="E113">
            <v>18130.646770451251</v>
          </cell>
          <cell r="F113">
            <v>16701.715223689491</v>
          </cell>
          <cell r="G113">
            <v>16141.827711841463</v>
          </cell>
          <cell r="H113">
            <v>16777.1117933684</v>
          </cell>
          <cell r="I113">
            <v>16415.915662017509</v>
          </cell>
          <cell r="J113">
            <v>16284.776513967818</v>
          </cell>
          <cell r="K113">
            <v>16224.09852383056</v>
          </cell>
          <cell r="L113">
            <v>14066.897190135634</v>
          </cell>
          <cell r="M113">
            <v>13590.064176318883</v>
          </cell>
          <cell r="N113">
            <v>13875.149709668996</v>
          </cell>
          <cell r="O113">
            <v>13133.337085327978</v>
          </cell>
          <cell r="P113">
            <v>11519.805138606227</v>
          </cell>
          <cell r="Q113">
            <v>11202.280711096464</v>
          </cell>
          <cell r="T113">
            <v>0.25696568300407985</v>
          </cell>
          <cell r="U113">
            <v>0.24727396972388238</v>
          </cell>
        </row>
        <row r="114">
          <cell r="A114">
            <v>1113</v>
          </cell>
          <cell r="B114">
            <v>10</v>
          </cell>
          <cell r="C114" t="str">
            <v>GERMAGNANO</v>
          </cell>
          <cell r="D114">
            <v>3088.4280437805101</v>
          </cell>
          <cell r="E114">
            <v>3215.9936899909349</v>
          </cell>
          <cell r="F114">
            <v>2962.5314227041267</v>
          </cell>
          <cell r="G114">
            <v>2765.0295828068556</v>
          </cell>
          <cell r="H114">
            <v>2886.4598313325614</v>
          </cell>
          <cell r="I114">
            <v>2852.2669796609198</v>
          </cell>
          <cell r="J114">
            <v>2816.8376735607858</v>
          </cell>
          <cell r="K114">
            <v>2899.2969031657831</v>
          </cell>
          <cell r="L114">
            <v>2515.3522105241454</v>
          </cell>
          <cell r="M114">
            <v>2392.2928370618738</v>
          </cell>
          <cell r="N114">
            <v>2441.4504053946166</v>
          </cell>
          <cell r="O114">
            <v>2279.5629407129513</v>
          </cell>
          <cell r="P114">
            <v>1986.0353160042316</v>
          </cell>
          <cell r="Q114">
            <v>1919.0033072094104</v>
          </cell>
          <cell r="T114">
            <v>0.25696568300407985</v>
          </cell>
          <cell r="U114">
            <v>0.247209146471528</v>
          </cell>
        </row>
        <row r="115">
          <cell r="A115">
            <v>1114</v>
          </cell>
          <cell r="B115">
            <v>13</v>
          </cell>
          <cell r="C115" t="str">
            <v>GIAGLIONE</v>
          </cell>
          <cell r="D115">
            <v>1430.6852681888083</v>
          </cell>
          <cell r="E115">
            <v>1489.7788550145635</v>
          </cell>
          <cell r="F115">
            <v>1372.364841571956</v>
          </cell>
          <cell r="G115">
            <v>1366.0922396897381</v>
          </cell>
          <cell r="H115">
            <v>1423.9166926609996</v>
          </cell>
          <cell r="I115">
            <v>1391.2040019155129</v>
          </cell>
          <cell r="J115">
            <v>1343.9032478286108</v>
          </cell>
          <cell r="K115">
            <v>1374.5902495023638</v>
          </cell>
          <cell r="L115">
            <v>1162.3120903048282</v>
          </cell>
          <cell r="M115">
            <v>1127.1065644251339</v>
          </cell>
          <cell r="N115">
            <v>1178.2978081257434</v>
          </cell>
          <cell r="O115">
            <v>1091.0746732975649</v>
          </cell>
          <cell r="P115">
            <v>973.63075439265685</v>
          </cell>
          <cell r="Q115">
            <v>940.21100335342703</v>
          </cell>
          <cell r="T115">
            <v>0.2569656830040799</v>
          </cell>
          <cell r="U115">
            <v>0.24720218985034306</v>
          </cell>
        </row>
        <row r="116">
          <cell r="A116">
            <v>1115</v>
          </cell>
          <cell r="B116">
            <v>12</v>
          </cell>
          <cell r="C116" t="str">
            <v>GIAVENO</v>
          </cell>
          <cell r="D116">
            <v>29162.004466052906</v>
          </cell>
          <cell r="E116">
            <v>30366.523364265482</v>
          </cell>
          <cell r="F116">
            <v>27973.245079709446</v>
          </cell>
          <cell r="G116">
            <v>27105.341006009581</v>
          </cell>
          <cell r="H116">
            <v>28203.40984347745</v>
          </cell>
          <cell r="I116">
            <v>28177.1044727443</v>
          </cell>
          <cell r="J116">
            <v>28137.04582823499</v>
          </cell>
          <cell r="K116">
            <v>28632.876959639849</v>
          </cell>
          <cell r="L116">
            <v>25215.904508309286</v>
          </cell>
          <cell r="M116">
            <v>24712.407231854875</v>
          </cell>
          <cell r="N116">
            <v>25829.892839342734</v>
          </cell>
          <cell r="O116">
            <v>24500.398127117824</v>
          </cell>
          <cell r="P116">
            <v>21491.33134809816</v>
          </cell>
          <cell r="Q116">
            <v>20920.29102467138</v>
          </cell>
          <cell r="T116">
            <v>0.25696568300407985</v>
          </cell>
          <cell r="U116">
            <v>0.247284332463613</v>
          </cell>
        </row>
        <row r="117">
          <cell r="A117">
            <v>1116</v>
          </cell>
          <cell r="B117">
            <v>9</v>
          </cell>
          <cell r="C117" t="str">
            <v>GIVOLETTO</v>
          </cell>
          <cell r="D117">
            <v>7456.8219968614721</v>
          </cell>
          <cell r="E117">
            <v>7764.8215044495946</v>
          </cell>
          <cell r="F117">
            <v>7152.8522491241265</v>
          </cell>
          <cell r="G117">
            <v>6903.6097477583016</v>
          </cell>
          <cell r="H117">
            <v>7467.5468089287961</v>
          </cell>
          <cell r="I117">
            <v>7763.1816229264477</v>
          </cell>
          <cell r="J117">
            <v>8038.6084189046123</v>
          </cell>
          <cell r="K117">
            <v>8565.3088804182971</v>
          </cell>
          <cell r="L117">
            <v>7589.9691751880218</v>
          </cell>
          <cell r="M117">
            <v>7704.547870043576</v>
          </cell>
          <cell r="N117">
            <v>8298.7594564008214</v>
          </cell>
          <cell r="O117">
            <v>8096.1525540149696</v>
          </cell>
          <cell r="P117">
            <v>7362.7615207008457</v>
          </cell>
          <cell r="Q117">
            <v>7120.0969139214121</v>
          </cell>
          <cell r="T117">
            <v>0.25696568300407985</v>
          </cell>
          <cell r="U117">
            <v>0.24721596460209039</v>
          </cell>
        </row>
        <row r="118">
          <cell r="A118">
            <v>1117</v>
          </cell>
          <cell r="B118">
            <v>13</v>
          </cell>
          <cell r="C118" t="str">
            <v>GRAVERE</v>
          </cell>
          <cell r="D118">
            <v>2949.6138845856535</v>
          </cell>
          <cell r="E118">
            <v>3071.445896186553</v>
          </cell>
          <cell r="F118">
            <v>2829.3758812113679</v>
          </cell>
          <cell r="G118">
            <v>2797.3604156680462</v>
          </cell>
          <cell r="H118">
            <v>2808.7070965873208</v>
          </cell>
          <cell r="I118">
            <v>2791.0150035727283</v>
          </cell>
          <cell r="J118">
            <v>2800.9787945327075</v>
          </cell>
          <cell r="K118">
            <v>2816.1062795391376</v>
          </cell>
          <cell r="L118">
            <v>2396.2094340254771</v>
          </cell>
          <cell r="M118">
            <v>2361.3238883027439</v>
          </cell>
          <cell r="N118">
            <v>2450.7961105277614</v>
          </cell>
          <cell r="O118">
            <v>2246.6362820263794</v>
          </cell>
          <cell r="P118">
            <v>1870.5288042691627</v>
          </cell>
          <cell r="Q118">
            <v>1831.2734962539892</v>
          </cell>
          <cell r="T118">
            <v>0.2569656830040799</v>
          </cell>
          <cell r="U118">
            <v>0.24734423297563427</v>
          </cell>
        </row>
        <row r="119">
          <cell r="A119">
            <v>1118</v>
          </cell>
          <cell r="B119">
            <v>10</v>
          </cell>
          <cell r="C119" t="str">
            <v>GROSCAVALLO</v>
          </cell>
          <cell r="D119">
            <v>358.2395235909089</v>
          </cell>
          <cell r="E119">
            <v>373.03638972383311</v>
          </cell>
          <cell r="F119">
            <v>343.63625457613188</v>
          </cell>
          <cell r="G119">
            <v>329.54655688409855</v>
          </cell>
          <cell r="H119">
            <v>353.37027505508445</v>
          </cell>
          <cell r="I119">
            <v>335.35285983828317</v>
          </cell>
          <cell r="J119">
            <v>341.16029106715661</v>
          </cell>
          <cell r="K119">
            <v>326.00641365639717</v>
          </cell>
          <cell r="L119">
            <v>288.47536983086724</v>
          </cell>
          <cell r="M119">
            <v>272.9684144904607</v>
          </cell>
          <cell r="N119">
            <v>283.39122153261394</v>
          </cell>
          <cell r="O119">
            <v>268.18751907106923</v>
          </cell>
          <cell r="P119">
            <v>233.76777108137503</v>
          </cell>
          <cell r="Q119">
            <v>231.95066955001317</v>
          </cell>
          <cell r="T119">
            <v>0.25696568300407979</v>
          </cell>
          <cell r="U119">
            <v>0.24747707701426172</v>
          </cell>
        </row>
        <row r="120">
          <cell r="A120">
            <v>1119</v>
          </cell>
          <cell r="B120">
            <v>10</v>
          </cell>
          <cell r="C120" t="str">
            <v>GROSSO</v>
          </cell>
          <cell r="D120">
            <v>3670.3414680283518</v>
          </cell>
          <cell r="E120">
            <v>3821.9426951072332</v>
          </cell>
          <cell r="F120">
            <v>3520.723739374499</v>
          </cell>
          <cell r="G120">
            <v>3428.2810992115869</v>
          </cell>
          <cell r="H120">
            <v>3700.3293935030947</v>
          </cell>
          <cell r="I120">
            <v>3661.0845412493654</v>
          </cell>
          <cell r="J120">
            <v>3610.7908464281932</v>
          </cell>
          <cell r="K120">
            <v>3718.7750348542713</v>
          </cell>
          <cell r="L120">
            <v>3149.9483479051719</v>
          </cell>
          <cell r="M120">
            <v>3038.4146076474549</v>
          </cell>
          <cell r="N120">
            <v>3078.1343131166723</v>
          </cell>
          <cell r="O120">
            <v>2866.2877464274916</v>
          </cell>
          <cell r="P120">
            <v>2524.0024000439098</v>
          </cell>
          <cell r="Q120">
            <v>2487.1430565971577</v>
          </cell>
          <cell r="T120">
            <v>0.2569656830040799</v>
          </cell>
          <cell r="U120">
            <v>0.24740756573083822</v>
          </cell>
        </row>
        <row r="121">
          <cell r="A121">
            <v>1120</v>
          </cell>
          <cell r="B121">
            <v>9</v>
          </cell>
          <cell r="C121" t="str">
            <v>GRUGLIASCO</v>
          </cell>
          <cell r="D121">
            <v>73735.360292531012</v>
          </cell>
          <cell r="E121">
            <v>76780.954604892366</v>
          </cell>
          <cell r="F121">
            <v>70729.613490893986</v>
          </cell>
          <cell r="G121">
            <v>67192.48773820822</v>
          </cell>
          <cell r="H121">
            <v>67799.671565643119</v>
          </cell>
          <cell r="I121">
            <v>66072.366214411682</v>
          </cell>
          <cell r="J121">
            <v>64420.686713320887</v>
          </cell>
          <cell r="K121">
            <v>62969.415998877725</v>
          </cell>
          <cell r="L121">
            <v>54867.556451505603</v>
          </cell>
          <cell r="M121">
            <v>52249.343840878522</v>
          </cell>
          <cell r="N121">
            <v>53665.474117931044</v>
          </cell>
          <cell r="O121">
            <v>50906.332593897525</v>
          </cell>
          <cell r="P121">
            <v>44814.727381636505</v>
          </cell>
          <cell r="Q121">
            <v>43788.647536738346</v>
          </cell>
          <cell r="T121">
            <v>0.2569656830040799</v>
          </cell>
          <cell r="U121">
            <v>0.24732239310973511</v>
          </cell>
        </row>
        <row r="122">
          <cell r="A122">
            <v>1121</v>
          </cell>
          <cell r="B122">
            <v>8</v>
          </cell>
          <cell r="C122" t="str">
            <v>INGRIA</v>
          </cell>
          <cell r="D122">
            <v>99.678631591146754</v>
          </cell>
          <cell r="E122">
            <v>103.79579698145014</v>
          </cell>
          <cell r="F122">
            <v>95.615333779784578</v>
          </cell>
          <cell r="G122">
            <v>90.746126133938787</v>
          </cell>
          <cell r="H122">
            <v>95.618213291301302</v>
          </cell>
          <cell r="I122">
            <v>101.31710220729039</v>
          </cell>
          <cell r="J122">
            <v>104.91431417582633</v>
          </cell>
          <cell r="K122">
            <v>114.28207637979173</v>
          </cell>
          <cell r="L122">
            <v>99.520539697880253</v>
          </cell>
          <cell r="M122">
            <v>99.039288590433713</v>
          </cell>
          <cell r="N122">
            <v>114.54135697590779</v>
          </cell>
          <cell r="O122">
            <v>111.26567817251888</v>
          </cell>
          <cell r="P122">
            <v>100.3521543372763</v>
          </cell>
          <cell r="Q122">
            <v>85.276401342457376</v>
          </cell>
          <cell r="T122">
            <v>0.25696568300407979</v>
          </cell>
          <cell r="U122">
            <v>0.24581437801050807</v>
          </cell>
        </row>
        <row r="123">
          <cell r="A123">
            <v>1122</v>
          </cell>
          <cell r="B123">
            <v>16</v>
          </cell>
          <cell r="C123" t="str">
            <v>INVERSO PINASCA</v>
          </cell>
          <cell r="D123">
            <v>1989.3707656306187</v>
          </cell>
          <cell r="E123">
            <v>2071.5405179034142</v>
          </cell>
          <cell r="F123">
            <v>1908.2760941956153</v>
          </cell>
          <cell r="G123">
            <v>1895.8860266161653</v>
          </cell>
          <cell r="H123">
            <v>1960.4250964102941</v>
          </cell>
          <cell r="I123">
            <v>2104.7139664775555</v>
          </cell>
          <cell r="J123">
            <v>2108.3060865596126</v>
          </cell>
          <cell r="K123">
            <v>2106.018586519474</v>
          </cell>
          <cell r="L123">
            <v>1822.5536073975188</v>
          </cell>
          <cell r="M123">
            <v>1787.4073059423761</v>
          </cell>
          <cell r="N123">
            <v>1866.2053232942571</v>
          </cell>
          <cell r="O123">
            <v>1775.1048936092195</v>
          </cell>
          <cell r="P123">
            <v>1556.6842125194507</v>
          </cell>
          <cell r="Q123">
            <v>1511.1183530991534</v>
          </cell>
          <cell r="T123">
            <v>0.25696568300407985</v>
          </cell>
          <cell r="U123">
            <v>0.24725609953637159</v>
          </cell>
        </row>
        <row r="124">
          <cell r="A124">
            <v>1123</v>
          </cell>
          <cell r="B124">
            <v>14</v>
          </cell>
          <cell r="C124" t="str">
            <v>ISOLABELLA</v>
          </cell>
          <cell r="D124">
            <v>930.03600597303523</v>
          </cell>
          <cell r="E124">
            <v>968.45057882987464</v>
          </cell>
          <cell r="F124">
            <v>892.124036203439</v>
          </cell>
          <cell r="G124">
            <v>833.44298227408467</v>
          </cell>
          <cell r="H124">
            <v>931.28399406565677</v>
          </cell>
          <cell r="I124">
            <v>992.70354939192475</v>
          </cell>
          <cell r="J124">
            <v>920.89573777145915</v>
          </cell>
          <cell r="K124">
            <v>924.45594945538198</v>
          </cell>
          <cell r="L124">
            <v>764.52966011256319</v>
          </cell>
          <cell r="M124">
            <v>786.75941503509478</v>
          </cell>
          <cell r="N124">
            <v>803.01201274853133</v>
          </cell>
          <cell r="O124">
            <v>739.55299767507506</v>
          </cell>
          <cell r="P124">
            <v>655.24620850768281</v>
          </cell>
          <cell r="Q124">
            <v>651.64020389792188</v>
          </cell>
          <cell r="T124">
            <v>0.2569656830040799</v>
          </cell>
          <cell r="U124">
            <v>0.24749925666109276</v>
          </cell>
        </row>
        <row r="125">
          <cell r="A125">
            <v>1124</v>
          </cell>
          <cell r="B125">
            <v>7</v>
          </cell>
          <cell r="C125" t="str">
            <v>ISSIGLIO</v>
          </cell>
          <cell r="D125">
            <v>1326.1719431098782</v>
          </cell>
          <cell r="E125">
            <v>1380.9486704646338</v>
          </cell>
          <cell r="F125">
            <v>1272.1118956562682</v>
          </cell>
          <cell r="G125">
            <v>1208.4439951816814</v>
          </cell>
          <cell r="H125">
            <v>1193.3338769041102</v>
          </cell>
          <cell r="I125">
            <v>1208.3080768261443</v>
          </cell>
          <cell r="J125">
            <v>1180.6962159333948</v>
          </cell>
          <cell r="K125">
            <v>1219.2097990618731</v>
          </cell>
          <cell r="L125">
            <v>1069.1199830329283</v>
          </cell>
          <cell r="M125">
            <v>1053.6482577258644</v>
          </cell>
          <cell r="N125">
            <v>1140.1800515262278</v>
          </cell>
          <cell r="O125">
            <v>1045.2099670354378</v>
          </cell>
          <cell r="P125">
            <v>921.73647757211154</v>
          </cell>
          <cell r="Q125">
            <v>906.92489039681209</v>
          </cell>
          <cell r="T125">
            <v>0.2569656830040799</v>
          </cell>
          <cell r="U125">
            <v>0.2473925549340979</v>
          </cell>
        </row>
        <row r="126">
          <cell r="A126">
            <v>1125</v>
          </cell>
          <cell r="B126">
            <v>7</v>
          </cell>
          <cell r="C126" t="str">
            <v>IVREA</v>
          </cell>
          <cell r="D126">
            <v>68377.751985102368</v>
          </cell>
          <cell r="E126">
            <v>71202.053537460539</v>
          </cell>
          <cell r="F126">
            <v>65590.402624945142</v>
          </cell>
          <cell r="G126">
            <v>60948.83234114058</v>
          </cell>
          <cell r="H126">
            <v>60501.07030122602</v>
          </cell>
          <cell r="I126">
            <v>58641.772998912151</v>
          </cell>
          <cell r="J126">
            <v>57143.8225742184</v>
          </cell>
          <cell r="K126">
            <v>56817.047420337753</v>
          </cell>
          <cell r="L126">
            <v>48744.599378171144</v>
          </cell>
          <cell r="M126">
            <v>46307.638099800883</v>
          </cell>
          <cell r="N126">
            <v>47492.27491942473</v>
          </cell>
          <cell r="O126">
            <v>44971.668263710068</v>
          </cell>
          <cell r="P126">
            <v>39431.838376117965</v>
          </cell>
          <cell r="Q126">
            <v>38334.595365384805</v>
          </cell>
          <cell r="T126">
            <v>0.25696568300407979</v>
          </cell>
          <cell r="U126">
            <v>0.24727123442542573</v>
          </cell>
        </row>
        <row r="127">
          <cell r="A127">
            <v>1126</v>
          </cell>
          <cell r="B127">
            <v>9</v>
          </cell>
          <cell r="C127" t="str">
            <v>LA CASSA</v>
          </cell>
          <cell r="D127">
            <v>4550.6444944970926</v>
          </cell>
          <cell r="E127">
            <v>4738.6061038936459</v>
          </cell>
          <cell r="F127">
            <v>4365.1421102888025</v>
          </cell>
          <cell r="G127">
            <v>4290.5974496187655</v>
          </cell>
          <cell r="H127">
            <v>4555.5611401518509</v>
          </cell>
          <cell r="I127">
            <v>4727.091306443308</v>
          </cell>
          <cell r="J127">
            <v>4973.7944547519428</v>
          </cell>
          <cell r="K127">
            <v>5082.7171602603557</v>
          </cell>
          <cell r="L127">
            <v>4465.2441430255494</v>
          </cell>
          <cell r="M127">
            <v>4422.1416584784747</v>
          </cell>
          <cell r="N127">
            <v>4593.3101165344106</v>
          </cell>
          <cell r="O127">
            <v>4370.0916554144933</v>
          </cell>
          <cell r="P127">
            <v>3767.2077558101055</v>
          </cell>
          <cell r="Q127">
            <v>3675.8991603933878</v>
          </cell>
          <cell r="T127">
            <v>0.25696568300407985</v>
          </cell>
          <cell r="U127">
            <v>0.24730926062164124</v>
          </cell>
        </row>
        <row r="128">
          <cell r="A128">
            <v>1127</v>
          </cell>
          <cell r="B128">
            <v>9</v>
          </cell>
          <cell r="C128" t="str">
            <v>LA LOGGIA</v>
          </cell>
          <cell r="D128">
            <v>17166.072839690023</v>
          </cell>
          <cell r="E128">
            <v>17875.107061516919</v>
          </cell>
          <cell r="F128">
            <v>16466.31537827849</v>
          </cell>
          <cell r="G128">
            <v>15906.209502463249</v>
          </cell>
          <cell r="H128">
            <v>16513.671756166463</v>
          </cell>
          <cell r="I128">
            <v>16731.178076216747</v>
          </cell>
          <cell r="J128">
            <v>16684.238155439947</v>
          </cell>
          <cell r="K128">
            <v>16810.880715986379</v>
          </cell>
          <cell r="L128">
            <v>14870.094984674262</v>
          </cell>
          <cell r="M128">
            <v>14995.495610071444</v>
          </cell>
          <cell r="N128">
            <v>15872.93453014988</v>
          </cell>
          <cell r="O128">
            <v>15395.834236085126</v>
          </cell>
          <cell r="P128">
            <v>13661.468239046628</v>
          </cell>
          <cell r="Q128">
            <v>13318.000309731435</v>
          </cell>
          <cell r="T128">
            <v>0.25696568300407985</v>
          </cell>
          <cell r="U128">
            <v>0.24729880038318794</v>
          </cell>
        </row>
        <row r="129">
          <cell r="A129">
            <v>1128</v>
          </cell>
          <cell r="B129">
            <v>10</v>
          </cell>
          <cell r="C129" t="str">
            <v>LANZO TORINESE</v>
          </cell>
          <cell r="D129">
            <v>17121.536753932305</v>
          </cell>
          <cell r="E129">
            <v>17828.731439762629</v>
          </cell>
          <cell r="F129">
            <v>16423.5947606597</v>
          </cell>
          <cell r="G129">
            <v>15914.871078756149</v>
          </cell>
          <cell r="H129">
            <v>16629.777410557555</v>
          </cell>
          <cell r="I129">
            <v>16396.349417046356</v>
          </cell>
          <cell r="J129">
            <v>16076.721807379779</v>
          </cell>
          <cell r="K129">
            <v>16068.671785929648</v>
          </cell>
          <cell r="L129">
            <v>13907.574855871495</v>
          </cell>
          <cell r="M129">
            <v>13233.492353840558</v>
          </cell>
          <cell r="N129">
            <v>13672.527709326312</v>
          </cell>
          <cell r="O129">
            <v>12952.463971553318</v>
          </cell>
          <cell r="P129">
            <v>11432.798846884198</v>
          </cell>
          <cell r="Q129">
            <v>11127.383868734623</v>
          </cell>
          <cell r="T129">
            <v>0.2569656830040799</v>
          </cell>
          <cell r="U129">
            <v>0.24728260831670429</v>
          </cell>
        </row>
        <row r="130">
          <cell r="A130">
            <v>1129</v>
          </cell>
          <cell r="B130">
            <v>11</v>
          </cell>
          <cell r="C130" t="str">
            <v>LAURIANO</v>
          </cell>
          <cell r="D130">
            <v>3388.882470220527</v>
          </cell>
          <cell r="E130">
            <v>3528.8582041915483</v>
          </cell>
          <cell r="F130">
            <v>3250.738130712622</v>
          </cell>
          <cell r="G130">
            <v>3154.5873027494581</v>
          </cell>
          <cell r="H130">
            <v>3305.3492780722145</v>
          </cell>
          <cell r="I130">
            <v>3227.4897813955399</v>
          </cell>
          <cell r="J130">
            <v>3265.512918522501</v>
          </cell>
          <cell r="K130">
            <v>3311.3961697570994</v>
          </cell>
          <cell r="L130">
            <v>2995.8135546965636</v>
          </cell>
          <cell r="M130">
            <v>2901.1244089045713</v>
          </cell>
          <cell r="N130">
            <v>2967.9621909783637</v>
          </cell>
          <cell r="O130">
            <v>2840.7938380707487</v>
          </cell>
          <cell r="P130">
            <v>2509.620348657656</v>
          </cell>
          <cell r="Q130">
            <v>2393.5587788641456</v>
          </cell>
          <cell r="T130">
            <v>0.25696568300407985</v>
          </cell>
          <cell r="U130">
            <v>0.24707476927525876</v>
          </cell>
        </row>
        <row r="131">
          <cell r="A131">
            <v>1130</v>
          </cell>
          <cell r="B131">
            <v>9</v>
          </cell>
          <cell r="C131" t="str">
            <v>LEINI'</v>
          </cell>
          <cell r="D131">
            <v>41220.393253674461</v>
          </cell>
          <cell r="E131">
            <v>42922.976583417891</v>
          </cell>
          <cell r="F131">
            <v>39540.085939884841</v>
          </cell>
          <cell r="G131">
            <v>38379.369319358862</v>
          </cell>
          <cell r="H131">
            <v>40526.724114946701</v>
          </cell>
          <cell r="I131">
            <v>40702.838547197905</v>
          </cell>
          <cell r="J131">
            <v>41861.391706007809</v>
          </cell>
          <cell r="K131">
            <v>42536.218879939719</v>
          </cell>
          <cell r="L131">
            <v>37591.277438126446</v>
          </cell>
          <cell r="M131">
            <v>36637.778128418788</v>
          </cell>
          <cell r="N131">
            <v>38349.551840621716</v>
          </cell>
          <cell r="O131">
            <v>36489.569617562462</v>
          </cell>
          <cell r="P131">
            <v>32155.140834021709</v>
          </cell>
          <cell r="Q131">
            <v>31302.560727573051</v>
          </cell>
          <cell r="T131">
            <v>0.25696568300407985</v>
          </cell>
          <cell r="U131">
            <v>0.2472847492234482</v>
          </cell>
        </row>
        <row r="132">
          <cell r="A132">
            <v>1131</v>
          </cell>
          <cell r="B132">
            <v>10</v>
          </cell>
          <cell r="C132" t="str">
            <v>LEMIE</v>
          </cell>
          <cell r="D132">
            <v>526.00184357258627</v>
          </cell>
          <cell r="E132">
            <v>547.72803052984375</v>
          </cell>
          <cell r="F132">
            <v>504.55991458897466</v>
          </cell>
          <cell r="G132">
            <v>504.87281030164121</v>
          </cell>
          <cell r="H132">
            <v>513.64014588684995</v>
          </cell>
          <cell r="I132">
            <v>522.76151790139227</v>
          </cell>
          <cell r="J132">
            <v>501.96660420335365</v>
          </cell>
          <cell r="K132">
            <v>487.70726062877844</v>
          </cell>
          <cell r="L132">
            <v>431.16836519228696</v>
          </cell>
          <cell r="M132">
            <v>391.75221308466456</v>
          </cell>
          <cell r="N132">
            <v>405.77180366322233</v>
          </cell>
          <cell r="O132">
            <v>410.121792227951</v>
          </cell>
          <cell r="P132">
            <v>335.09763516463806</v>
          </cell>
          <cell r="Q132">
            <v>339.51657983053269</v>
          </cell>
          <cell r="T132">
            <v>0.25696568300407979</v>
          </cell>
          <cell r="U132">
            <v>0.24768604692203455</v>
          </cell>
        </row>
        <row r="133">
          <cell r="A133">
            <v>1132</v>
          </cell>
          <cell r="B133">
            <v>7</v>
          </cell>
          <cell r="C133" t="str">
            <v>LESSOLO</v>
          </cell>
          <cell r="D133">
            <v>7937.9193108533873</v>
          </cell>
          <cell r="E133">
            <v>8265.790251053666</v>
          </cell>
          <cell r="F133">
            <v>7614.3381215082372</v>
          </cell>
          <cell r="G133">
            <v>7368.2755546346662</v>
          </cell>
          <cell r="H133">
            <v>7603.2807063510463</v>
          </cell>
          <cell r="I133">
            <v>7609.4214989090915</v>
          </cell>
          <cell r="J133">
            <v>7581.937212911349</v>
          </cell>
          <cell r="K133">
            <v>7811.1902968441445</v>
          </cell>
          <cell r="L133">
            <v>6792.7533554389302</v>
          </cell>
          <cell r="M133">
            <v>6560.82445869608</v>
          </cell>
          <cell r="N133">
            <v>6660.2369248548639</v>
          </cell>
          <cell r="O133">
            <v>6361.0020695457943</v>
          </cell>
          <cell r="P133">
            <v>5546.6055977860487</v>
          </cell>
          <cell r="Q133">
            <v>5403.1690513419999</v>
          </cell>
          <cell r="T133">
            <v>0.25696568300407985</v>
          </cell>
          <cell r="U133">
            <v>0.2472919600528807</v>
          </cell>
        </row>
        <row r="134">
          <cell r="A134">
            <v>1133</v>
          </cell>
          <cell r="B134">
            <v>8</v>
          </cell>
          <cell r="C134" t="str">
            <v>LEVONE</v>
          </cell>
          <cell r="D134">
            <v>1619.0316781187091</v>
          </cell>
          <cell r="E134">
            <v>1685.9047991131511</v>
          </cell>
          <cell r="F134">
            <v>1553.0335020882699</v>
          </cell>
          <cell r="G134">
            <v>1493.8096071478001</v>
          </cell>
          <cell r="H134">
            <v>1537.9011105813827</v>
          </cell>
          <cell r="I134">
            <v>1549.0440684901205</v>
          </cell>
          <cell r="J134">
            <v>1501.4165016134382</v>
          </cell>
          <cell r="K134">
            <v>1487.502066121076</v>
          </cell>
          <cell r="L134">
            <v>1311.2673708882878</v>
          </cell>
          <cell r="M134">
            <v>1258.8527238304709</v>
          </cell>
          <cell r="N134">
            <v>1253.6269997932216</v>
          </cell>
          <cell r="O134">
            <v>1217.7144035986755</v>
          </cell>
          <cell r="P134">
            <v>1094.8315500287247</v>
          </cell>
          <cell r="Q134">
            <v>1020.6888416151987</v>
          </cell>
          <cell r="T134">
            <v>0.2569656830040799</v>
          </cell>
          <cell r="U134">
            <v>0.24683602425730919</v>
          </cell>
        </row>
        <row r="135">
          <cell r="A135">
            <v>1134</v>
          </cell>
          <cell r="B135">
            <v>8</v>
          </cell>
          <cell r="C135" t="str">
            <v>LOCANA</v>
          </cell>
          <cell r="D135">
            <v>2195.1751288057881</v>
          </cell>
          <cell r="E135">
            <v>2285.8455054121282</v>
          </cell>
          <cell r="F135">
            <v>2105.6910522885751</v>
          </cell>
          <cell r="G135">
            <v>1986.762814003424</v>
          </cell>
          <cell r="H135">
            <v>2017.9749352128642</v>
          </cell>
          <cell r="I135">
            <v>1988.4736036131376</v>
          </cell>
          <cell r="J135">
            <v>2006.9077448552805</v>
          </cell>
          <cell r="K135">
            <v>1989.7813870826374</v>
          </cell>
          <cell r="L135">
            <v>1729.7287933930504</v>
          </cell>
          <cell r="M135">
            <v>1660.4014037116194</v>
          </cell>
          <cell r="N135">
            <v>1695.2221250579487</v>
          </cell>
          <cell r="O135">
            <v>1613.006288820555</v>
          </cell>
          <cell r="P135">
            <v>1415.9501523037291</v>
          </cell>
          <cell r="Q135">
            <v>1380.2942856872824</v>
          </cell>
          <cell r="T135">
            <v>0.25696568300407985</v>
          </cell>
          <cell r="U135">
            <v>0.24729877589769711</v>
          </cell>
        </row>
        <row r="136">
          <cell r="A136">
            <v>1135</v>
          </cell>
          <cell r="B136">
            <v>8</v>
          </cell>
          <cell r="C136" t="str">
            <v>LOMBARDORE</v>
          </cell>
          <cell r="D136">
            <v>4410.1111702556764</v>
          </cell>
          <cell r="E136">
            <v>4592.2681359736907</v>
          </cell>
          <cell r="F136">
            <v>4230.3374837602105</v>
          </cell>
          <cell r="G136">
            <v>4115.0068403508649</v>
          </cell>
          <cell r="H136">
            <v>4267.6305062784868</v>
          </cell>
          <cell r="I136">
            <v>4655.81294423906</v>
          </cell>
          <cell r="J136">
            <v>4599.8781141224072</v>
          </cell>
          <cell r="K136">
            <v>4595.0847327571919</v>
          </cell>
          <cell r="L136">
            <v>3853.4834595773227</v>
          </cell>
          <cell r="M136">
            <v>4059.7800031743582</v>
          </cell>
          <cell r="N136">
            <v>4219.5117813124534</v>
          </cell>
          <cell r="O136">
            <v>4052.5487004264069</v>
          </cell>
          <cell r="P136">
            <v>3544.4272144540278</v>
          </cell>
          <cell r="Q136">
            <v>3432.9234726511245</v>
          </cell>
          <cell r="T136">
            <v>0.2569656830040799</v>
          </cell>
          <cell r="U136">
            <v>0.24723320722055328</v>
          </cell>
        </row>
        <row r="137">
          <cell r="A137">
            <v>1136</v>
          </cell>
          <cell r="B137">
            <v>15</v>
          </cell>
          <cell r="C137" t="str">
            <v>LOMBRIASCO</v>
          </cell>
          <cell r="D137">
            <v>2273.9274791189032</v>
          </cell>
          <cell r="E137">
            <v>2367.8506737659668</v>
          </cell>
          <cell r="F137">
            <v>2181.2331433158342</v>
          </cell>
          <cell r="G137">
            <v>2214.4745927762406</v>
          </cell>
          <cell r="H137">
            <v>2382.9443503274665</v>
          </cell>
          <cell r="I137">
            <v>2422.7452736908849</v>
          </cell>
          <cell r="J137">
            <v>2335.1545915013025</v>
          </cell>
          <cell r="K137">
            <v>2378.2489759710679</v>
          </cell>
          <cell r="L137">
            <v>2070.9501845510458</v>
          </cell>
          <cell r="M137">
            <v>1998.9616608939405</v>
          </cell>
          <cell r="N137">
            <v>2043.6021874095154</v>
          </cell>
          <cell r="O137">
            <v>1971.7215936538237</v>
          </cell>
          <cell r="P137">
            <v>1765.5306294412424</v>
          </cell>
          <cell r="Q137">
            <v>1722.7839948348562</v>
          </cell>
          <cell r="T137">
            <v>0.25696568300407985</v>
          </cell>
          <cell r="U137">
            <v>0.24730813167755314</v>
          </cell>
        </row>
        <row r="138">
          <cell r="A138">
            <v>1137</v>
          </cell>
          <cell r="B138">
            <v>7</v>
          </cell>
          <cell r="C138" t="str">
            <v>LORANZE'</v>
          </cell>
          <cell r="D138">
            <v>2853.0594658254713</v>
          </cell>
          <cell r="E138">
            <v>2970.9033557511975</v>
          </cell>
          <cell r="F138">
            <v>2736.757404911099</v>
          </cell>
          <cell r="G138">
            <v>2606.3994734417834</v>
          </cell>
          <cell r="H138">
            <v>2780.624152256773</v>
          </cell>
          <cell r="I138">
            <v>2739.6959400493229</v>
          </cell>
          <cell r="J138">
            <v>2734.9001103179389</v>
          </cell>
          <cell r="K138">
            <v>2761.3989509176495</v>
          </cell>
          <cell r="L138">
            <v>2394.5213263632972</v>
          </cell>
          <cell r="M138">
            <v>2301.8419486464722</v>
          </cell>
          <cell r="N138">
            <v>2433.9688732628333</v>
          </cell>
          <cell r="O138">
            <v>2326.7773230768103</v>
          </cell>
          <cell r="P138">
            <v>2056.2042326232713</v>
          </cell>
          <cell r="Q138">
            <v>2028.098464731441</v>
          </cell>
          <cell r="T138">
            <v>0.25696568300407985</v>
          </cell>
          <cell r="U138">
            <v>0.24741695552461715</v>
          </cell>
        </row>
        <row r="139">
          <cell r="A139">
            <v>1138</v>
          </cell>
          <cell r="B139">
            <v>7</v>
          </cell>
          <cell r="C139" t="str">
            <v>LUGNACCO</v>
          </cell>
          <cell r="D139">
            <v>1053.8895788021093</v>
          </cell>
          <cell r="E139">
            <v>1097.4198483271057</v>
          </cell>
          <cell r="F139">
            <v>1010.928844383837</v>
          </cell>
          <cell r="G139">
            <v>947.11319833744051</v>
          </cell>
          <cell r="H139">
            <v>1015.6155327875252</v>
          </cell>
          <cell r="I139">
            <v>1057.4740862337212</v>
          </cell>
          <cell r="J139">
            <v>1042.4691645078719</v>
          </cell>
          <cell r="K139">
            <v>1053.8094227703614</v>
          </cell>
          <cell r="L139">
            <v>935.61195066724122</v>
          </cell>
          <cell r="M139">
            <v>908.10269845827384</v>
          </cell>
          <cell r="N139">
            <v>935.35287347295707</v>
          </cell>
          <cell r="O139">
            <v>868.35506517730914</v>
          </cell>
          <cell r="P139">
            <v>773.821257773095</v>
          </cell>
          <cell r="Q139">
            <v>755.51957313489027</v>
          </cell>
          <cell r="T139">
            <v>0.2569656830040799</v>
          </cell>
          <cell r="U139">
            <v>0.2473141210111755</v>
          </cell>
        </row>
        <row r="140">
          <cell r="A140">
            <v>1139</v>
          </cell>
          <cell r="B140">
            <v>16</v>
          </cell>
          <cell r="C140" t="str">
            <v>LUSERNA SAN GIOVANNI</v>
          </cell>
          <cell r="D140">
            <v>23493.772053540863</v>
          </cell>
          <cell r="E140">
            <v>24464.168051584504</v>
          </cell>
          <cell r="F140">
            <v>22536.072383692328</v>
          </cell>
          <cell r="G140">
            <v>21717.851341231893</v>
          </cell>
          <cell r="H140">
            <v>21912.117844469896</v>
          </cell>
          <cell r="I140">
            <v>21484.712089544028</v>
          </cell>
          <cell r="J140">
            <v>20891.298810595981</v>
          </cell>
          <cell r="K140">
            <v>20858.409106153453</v>
          </cell>
          <cell r="L140">
            <v>17823.61714658725</v>
          </cell>
          <cell r="M140">
            <v>17281.10081168043</v>
          </cell>
          <cell r="N140">
            <v>17512.790422564693</v>
          </cell>
          <cell r="O140">
            <v>16487.558184146383</v>
          </cell>
          <cell r="P140">
            <v>14293.782171201139</v>
          </cell>
          <cell r="Q140">
            <v>13787.594832815541</v>
          </cell>
          <cell r="T140">
            <v>0.2569656830040799</v>
          </cell>
          <cell r="U140">
            <v>0.24719172608512807</v>
          </cell>
        </row>
        <row r="141">
          <cell r="A141">
            <v>1140</v>
          </cell>
          <cell r="B141">
            <v>16</v>
          </cell>
          <cell r="C141" t="str">
            <v>LUSERNETTA</v>
          </cell>
          <cell r="D141">
            <v>2035.8676745017383</v>
          </cell>
          <cell r="E141">
            <v>2119.9579533799292</v>
          </cell>
          <cell r="F141">
            <v>1952.8776039723123</v>
          </cell>
          <cell r="G141">
            <v>1828.1453175460201</v>
          </cell>
          <cell r="H141">
            <v>1839.5987798180229</v>
          </cell>
          <cell r="I141">
            <v>1785.0967106429846</v>
          </cell>
          <cell r="J141">
            <v>1797.037915042743</v>
          </cell>
          <cell r="K141">
            <v>1773.8095358305034</v>
          </cell>
          <cell r="L141">
            <v>1545.5415529071479</v>
          </cell>
          <cell r="M141">
            <v>1549.5720124394898</v>
          </cell>
          <cell r="N141">
            <v>1601.8714000106099</v>
          </cell>
          <cell r="O141">
            <v>1487.8754358427282</v>
          </cell>
          <cell r="P141">
            <v>1287.0753689197713</v>
          </cell>
          <cell r="Q141">
            <v>1335.7755262380815</v>
          </cell>
          <cell r="T141">
            <v>0.25696568300407985</v>
          </cell>
          <cell r="U141">
            <v>0.24791658499086835</v>
          </cell>
        </row>
        <row r="142">
          <cell r="A142">
            <v>1141</v>
          </cell>
          <cell r="B142">
            <v>8</v>
          </cell>
          <cell r="C142" t="str">
            <v>LUSIGLIE'</v>
          </cell>
          <cell r="D142">
            <v>1365.2620515144154</v>
          </cell>
          <cell r="E142">
            <v>1421.6533720759323</v>
          </cell>
          <cell r="F142">
            <v>1309.6085356374267</v>
          </cell>
          <cell r="G142">
            <v>1269.4750109737142</v>
          </cell>
          <cell r="H142">
            <v>1290.2848665870913</v>
          </cell>
          <cell r="I142">
            <v>1322.444201436263</v>
          </cell>
          <cell r="J142">
            <v>1327.9631868052736</v>
          </cell>
          <cell r="K142">
            <v>1346.6475353144806</v>
          </cell>
          <cell r="L142">
            <v>1187.7735657536532</v>
          </cell>
          <cell r="M142">
            <v>1159.2609941932267</v>
          </cell>
          <cell r="N142">
            <v>1231.4224655050184</v>
          </cell>
          <cell r="O142">
            <v>1159.4897871653461</v>
          </cell>
          <cell r="P142">
            <v>1037.5992849409879</v>
          </cell>
          <cell r="Q142">
            <v>1035.9487935028772</v>
          </cell>
          <cell r="T142">
            <v>0.2569656830040799</v>
          </cell>
          <cell r="U142">
            <v>0.24753792800476948</v>
          </cell>
        </row>
        <row r="143">
          <cell r="A143">
            <v>1142</v>
          </cell>
          <cell r="B143">
            <v>16</v>
          </cell>
          <cell r="C143" t="str">
            <v>MACELLO</v>
          </cell>
          <cell r="D143">
            <v>3067.1861080799367</v>
          </cell>
          <cell r="E143">
            <v>3193.8743690264055</v>
          </cell>
          <cell r="F143">
            <v>2942.1553928598387</v>
          </cell>
          <cell r="G143">
            <v>2862.0616062920617</v>
          </cell>
          <cell r="H143">
            <v>3025.7637063435418</v>
          </cell>
          <cell r="I143">
            <v>2979.9435050162169</v>
          </cell>
          <cell r="J143">
            <v>3040.1883480029737</v>
          </cell>
          <cell r="K143">
            <v>3124.7111654442892</v>
          </cell>
          <cell r="L143">
            <v>2805.4868916730329</v>
          </cell>
          <cell r="M143">
            <v>2726.9183926599808</v>
          </cell>
          <cell r="N143">
            <v>2834.4123890305241</v>
          </cell>
          <cell r="O143">
            <v>2731.5391789241758</v>
          </cell>
          <cell r="P143">
            <v>2375.9428341587673</v>
          </cell>
          <cell r="Q143">
            <v>2353.1747962016475</v>
          </cell>
          <cell r="T143">
            <v>0.25696568300407979</v>
          </cell>
          <cell r="U143">
            <v>0.24745892847010501</v>
          </cell>
        </row>
        <row r="144">
          <cell r="A144">
            <v>1143</v>
          </cell>
          <cell r="B144">
            <v>7</v>
          </cell>
          <cell r="C144" t="str">
            <v>MAGLIONE</v>
          </cell>
          <cell r="D144">
            <v>1709.7209156318625</v>
          </cell>
          <cell r="E144">
            <v>1780.3399005492126</v>
          </cell>
          <cell r="F144">
            <v>1640.0258852764885</v>
          </cell>
          <cell r="G144">
            <v>1585.4539538930112</v>
          </cell>
          <cell r="H144">
            <v>1647.8424878437374</v>
          </cell>
          <cell r="I144">
            <v>1544.2824793945472</v>
          </cell>
          <cell r="J144">
            <v>1496.2710107362825</v>
          </cell>
          <cell r="K144">
            <v>1516.0779726502246</v>
          </cell>
          <cell r="L144">
            <v>1325.0214281756821</v>
          </cell>
          <cell r="M144">
            <v>1307.0466502273457</v>
          </cell>
          <cell r="N144">
            <v>1294.3868662729101</v>
          </cell>
          <cell r="O144">
            <v>1172.9707039496616</v>
          </cell>
          <cell r="P144">
            <v>1010.3205197212822</v>
          </cell>
          <cell r="Q144">
            <v>959.12022615182104</v>
          </cell>
          <cell r="T144">
            <v>0.25696568300407985</v>
          </cell>
          <cell r="U144">
            <v>0.24702744993896802</v>
          </cell>
        </row>
        <row r="145">
          <cell r="A145">
            <v>1144</v>
          </cell>
          <cell r="B145">
            <v>14</v>
          </cell>
          <cell r="C145" t="str">
            <v>MARENTINO</v>
          </cell>
          <cell r="D145">
            <v>3842.949721370072</v>
          </cell>
          <cell r="E145">
            <v>4001.6804276100856</v>
          </cell>
          <cell r="F145">
            <v>3686.2957932135696</v>
          </cell>
          <cell r="G145">
            <v>3710.2783179737862</v>
          </cell>
          <cell r="H145">
            <v>4174.0949503878264</v>
          </cell>
          <cell r="I145">
            <v>4098.0178878313263</v>
          </cell>
          <cell r="J145">
            <v>4185.6347178983597</v>
          </cell>
          <cell r="K145">
            <v>4224.8041369839702</v>
          </cell>
          <cell r="L145">
            <v>3674.2858705999865</v>
          </cell>
          <cell r="M145">
            <v>3541.4703656555275</v>
          </cell>
          <cell r="N145">
            <v>3662.6431957360296</v>
          </cell>
          <cell r="O145">
            <v>3459.3367275941669</v>
          </cell>
          <cell r="P145">
            <v>2961.0971719753052</v>
          </cell>
          <cell r="Q145">
            <v>2901.6198785633605</v>
          </cell>
          <cell r="T145">
            <v>0.25696568300407985</v>
          </cell>
          <cell r="U145">
            <v>0.24735245372762737</v>
          </cell>
        </row>
        <row r="146">
          <cell r="A146">
            <v>1145</v>
          </cell>
          <cell r="B146">
            <v>16</v>
          </cell>
          <cell r="C146" t="str">
            <v>MASSELLO</v>
          </cell>
          <cell r="D146">
            <v>119.7187114150959</v>
          </cell>
          <cell r="E146">
            <v>124.66362014168931</v>
          </cell>
          <cell r="F146">
            <v>114.83850017717128</v>
          </cell>
          <cell r="G146">
            <v>115.86640600308468</v>
          </cell>
          <cell r="H146">
            <v>135.47787094961478</v>
          </cell>
          <cell r="I146">
            <v>135.87094721214072</v>
          </cell>
          <cell r="J146">
            <v>145.97326899658501</v>
          </cell>
          <cell r="K146">
            <v>157.51685672896255</v>
          </cell>
          <cell r="L146">
            <v>133.46913851553796</v>
          </cell>
          <cell r="M146">
            <v>136.21619344980203</v>
          </cell>
          <cell r="N146">
            <v>131.76807013218036</v>
          </cell>
          <cell r="O146">
            <v>124.99454909178037</v>
          </cell>
          <cell r="P146">
            <v>107.72748333643202</v>
          </cell>
          <cell r="Q146">
            <v>103.85456270098085</v>
          </cell>
          <cell r="T146">
            <v>0.25696568300407985</v>
          </cell>
          <cell r="U146">
            <v>0.24718623607579501</v>
          </cell>
        </row>
        <row r="147">
          <cell r="A147">
            <v>1146</v>
          </cell>
          <cell r="B147">
            <v>10</v>
          </cell>
          <cell r="C147" t="str">
            <v>MATHI</v>
          </cell>
          <cell r="D147">
            <v>10604.236646473635</v>
          </cell>
          <cell r="E147">
            <v>11042.238206231461</v>
          </cell>
          <cell r="F147">
            <v>10171.965748800016</v>
          </cell>
          <cell r="G147">
            <v>9757.1015517290525</v>
          </cell>
          <cell r="H147">
            <v>10229.999716035345</v>
          </cell>
          <cell r="I147">
            <v>9834.443492008515</v>
          </cell>
          <cell r="J147">
            <v>9705.5474774908707</v>
          </cell>
          <cell r="K147">
            <v>9741.7367162634073</v>
          </cell>
          <cell r="L147">
            <v>8403.5266071560272</v>
          </cell>
          <cell r="M147">
            <v>8070.5886556288433</v>
          </cell>
          <cell r="N147">
            <v>8265.1544277978119</v>
          </cell>
          <cell r="O147">
            <v>7841.8578159265771</v>
          </cell>
          <cell r="P147">
            <v>6890.1757850430422</v>
          </cell>
          <cell r="Q147">
            <v>6783.4813506383489</v>
          </cell>
          <cell r="T147">
            <v>0.25696568300407985</v>
          </cell>
          <cell r="U147">
            <v>0.24739865854389601</v>
          </cell>
        </row>
        <row r="148">
          <cell r="A148">
            <v>1147</v>
          </cell>
          <cell r="B148">
            <v>12</v>
          </cell>
          <cell r="C148" t="str">
            <v>MATTIE</v>
          </cell>
          <cell r="D148">
            <v>1375.731077684808</v>
          </cell>
          <cell r="E148">
            <v>1432.5548150194181</v>
          </cell>
          <cell r="F148">
            <v>1319.6508026273791</v>
          </cell>
          <cell r="G148">
            <v>1225.3916066410698</v>
          </cell>
          <cell r="H148">
            <v>1274.7084614014439</v>
          </cell>
          <cell r="I148">
            <v>1268.5297100776286</v>
          </cell>
          <cell r="J148">
            <v>1189.28099737262</v>
          </cell>
          <cell r="K148">
            <v>1154.1864214178015</v>
          </cell>
          <cell r="L148">
            <v>986.26720811701693</v>
          </cell>
          <cell r="M148">
            <v>923.28794093384852</v>
          </cell>
          <cell r="N148">
            <v>918.31705287964451</v>
          </cell>
          <cell r="O148">
            <v>847.54513598247775</v>
          </cell>
          <cell r="P148">
            <v>750.47125461614269</v>
          </cell>
          <cell r="Q148">
            <v>684.05858695514178</v>
          </cell>
          <cell r="T148">
            <v>0.25696568300407985</v>
          </cell>
          <cell r="U148">
            <v>0.24659606652223803</v>
          </cell>
        </row>
        <row r="149">
          <cell r="A149">
            <v>1148</v>
          </cell>
          <cell r="B149">
            <v>7</v>
          </cell>
          <cell r="C149" t="str">
            <v>MAZZE'</v>
          </cell>
          <cell r="D149">
            <v>10017.013629878116</v>
          </cell>
          <cell r="E149">
            <v>10430.760299277563</v>
          </cell>
          <cell r="F149">
            <v>9608.6802799017914</v>
          </cell>
          <cell r="G149">
            <v>9380.2463669989302</v>
          </cell>
          <cell r="H149">
            <v>9752.8575550310579</v>
          </cell>
          <cell r="I149">
            <v>9747.3191696383801</v>
          </cell>
          <cell r="J149">
            <v>9736.4909427714174</v>
          </cell>
          <cell r="K149">
            <v>9997.801087148242</v>
          </cell>
          <cell r="L149">
            <v>8784.8294884940296</v>
          </cell>
          <cell r="M149">
            <v>8450.2674327351542</v>
          </cell>
          <cell r="N149">
            <v>8647.2766779758622</v>
          </cell>
          <cell r="O149">
            <v>8312.9932642493241</v>
          </cell>
          <cell r="P149">
            <v>7331.2941596748014</v>
          </cell>
          <cell r="Q149">
            <v>7159.8770987565558</v>
          </cell>
          <cell r="T149">
            <v>0.25696568300407985</v>
          </cell>
          <cell r="U149">
            <v>0.24731729854766235</v>
          </cell>
        </row>
        <row r="150">
          <cell r="A150">
            <v>1149</v>
          </cell>
          <cell r="B150">
            <v>13</v>
          </cell>
          <cell r="C150" t="str">
            <v>MEANA DI SUSA</v>
          </cell>
          <cell r="D150">
            <v>2235.5252015667829</v>
          </cell>
          <cell r="E150">
            <v>2327.8622134430502</v>
          </cell>
          <cell r="F150">
            <v>2144.3962954635208</v>
          </cell>
          <cell r="G150">
            <v>2102.439636691709</v>
          </cell>
          <cell r="H150">
            <v>2165.0671246027177</v>
          </cell>
          <cell r="I150">
            <v>2164.7609259968153</v>
          </cell>
          <cell r="J150">
            <v>2166.7006265929153</v>
          </cell>
          <cell r="K150">
            <v>2198.5670630713626</v>
          </cell>
          <cell r="L150">
            <v>1909.9853226770217</v>
          </cell>
          <cell r="M150">
            <v>1827.5019464297627</v>
          </cell>
          <cell r="N150">
            <v>1839.790958276169</v>
          </cell>
          <cell r="O150">
            <v>1751.935097970636</v>
          </cell>
          <cell r="P150">
            <v>1502.2538994411975</v>
          </cell>
          <cell r="Q150">
            <v>1445.7528539115365</v>
          </cell>
          <cell r="T150">
            <v>0.25696568300407979</v>
          </cell>
          <cell r="U150">
            <v>0.24716876488803771</v>
          </cell>
        </row>
        <row r="151">
          <cell r="A151">
            <v>1150</v>
          </cell>
          <cell r="B151">
            <v>7</v>
          </cell>
          <cell r="C151" t="str">
            <v>MERCENASCO</v>
          </cell>
          <cell r="D151">
            <v>3757.0339327853467</v>
          </cell>
          <cell r="E151">
            <v>3912.2159395137892</v>
          </cell>
          <cell r="F151">
            <v>3603.8822741739336</v>
          </cell>
          <cell r="G151">
            <v>3530.2925673672794</v>
          </cell>
          <cell r="H151">
            <v>3678.3000251840481</v>
          </cell>
          <cell r="I151">
            <v>3686.4809589968036</v>
          </cell>
          <cell r="J151">
            <v>3635.8435708043571</v>
          </cell>
          <cell r="K151">
            <v>3708.4855995853627</v>
          </cell>
          <cell r="L151">
            <v>3318.9054125974462</v>
          </cell>
          <cell r="M151">
            <v>3172.6563330845793</v>
          </cell>
          <cell r="N151">
            <v>3372.0608238549789</v>
          </cell>
          <cell r="O151">
            <v>3185.9912992852342</v>
          </cell>
          <cell r="P151">
            <v>2796.8223569150864</v>
          </cell>
          <cell r="Q151">
            <v>2718.453539730016</v>
          </cell>
          <cell r="T151">
            <v>0.25696568300407985</v>
          </cell>
          <cell r="U151">
            <v>0.24726915792123108</v>
          </cell>
        </row>
        <row r="152">
          <cell r="A152">
            <v>1151</v>
          </cell>
          <cell r="B152">
            <v>7</v>
          </cell>
          <cell r="C152" t="str">
            <v>MEUGLIANO</v>
          </cell>
          <cell r="D152">
            <v>475.28112357190116</v>
          </cell>
          <cell r="E152">
            <v>494.91232196817339</v>
          </cell>
          <cell r="F152">
            <v>455.90677303794985</v>
          </cell>
          <cell r="G152">
            <v>432.3008887465374</v>
          </cell>
          <cell r="H152">
            <v>426.89452665831874</v>
          </cell>
          <cell r="I152">
            <v>413.37783656919561</v>
          </cell>
          <cell r="J152">
            <v>382.2355606721311</v>
          </cell>
          <cell r="K152">
            <v>412.52004186555456</v>
          </cell>
          <cell r="L152">
            <v>344.68014883834297</v>
          </cell>
          <cell r="M152">
            <v>357.67227370211799</v>
          </cell>
          <cell r="N152">
            <v>351.27515790216449</v>
          </cell>
          <cell r="O152">
            <v>330.48592722060204</v>
          </cell>
          <cell r="P152">
            <v>278.26516879268246</v>
          </cell>
          <cell r="Q152">
            <v>257.02424587922735</v>
          </cell>
          <cell r="T152">
            <v>0.25696568300407985</v>
          </cell>
          <cell r="U152">
            <v>0.24674011764038481</v>
          </cell>
        </row>
        <row r="153">
          <cell r="A153">
            <v>1152</v>
          </cell>
          <cell r="B153">
            <v>10</v>
          </cell>
          <cell r="C153" t="str">
            <v>MEZZENILE</v>
          </cell>
          <cell r="D153">
            <v>2141.0426813615959</v>
          </cell>
          <cell r="E153">
            <v>2229.4771500752222</v>
          </cell>
          <cell r="F153">
            <v>2053.7652588856004</v>
          </cell>
          <cell r="G153">
            <v>1952.3487916466211</v>
          </cell>
          <cell r="H153">
            <v>2119.3901400538552</v>
          </cell>
          <cell r="I153">
            <v>2040.2311693986921</v>
          </cell>
          <cell r="J153">
            <v>1989.8200331144142</v>
          </cell>
          <cell r="K153">
            <v>2027.3705725519367</v>
          </cell>
          <cell r="L153">
            <v>1772.6054381428696</v>
          </cell>
          <cell r="M153">
            <v>1712.8101197169692</v>
          </cell>
          <cell r="N153">
            <v>1769.057449786269</v>
          </cell>
          <cell r="O153">
            <v>1679.8481465394923</v>
          </cell>
          <cell r="P153">
            <v>1475.2644960261198</v>
          </cell>
          <cell r="Q153">
            <v>1445.3156001609075</v>
          </cell>
          <cell r="T153">
            <v>0.2569656830040799</v>
          </cell>
          <cell r="U153">
            <v>0.24734929112793266</v>
          </cell>
        </row>
        <row r="154">
          <cell r="A154">
            <v>1153</v>
          </cell>
          <cell r="B154">
            <v>14</v>
          </cell>
          <cell r="C154" t="str">
            <v>MOMBELLO DI TORINO</v>
          </cell>
          <cell r="D154">
            <v>1025.0893717523675</v>
          </cell>
          <cell r="E154">
            <v>1067.4300662018841</v>
          </cell>
          <cell r="F154">
            <v>983.30264841755377</v>
          </cell>
          <cell r="G154">
            <v>890.82579784519407</v>
          </cell>
          <cell r="H154">
            <v>956.99506671525876</v>
          </cell>
          <cell r="I154">
            <v>942.80590394266903</v>
          </cell>
          <cell r="J154">
            <v>918.64818772435649</v>
          </cell>
          <cell r="K154">
            <v>930.43612499963035</v>
          </cell>
          <cell r="L154">
            <v>850.34001668422752</v>
          </cell>
          <cell r="M154">
            <v>853.20485425841014</v>
          </cell>
          <cell r="N154">
            <v>874.43062025443021</v>
          </cell>
          <cell r="O154">
            <v>814.75935885400656</v>
          </cell>
          <cell r="P154">
            <v>718.60112837797396</v>
          </cell>
          <cell r="Q154">
            <v>712.74149962559625</v>
          </cell>
          <cell r="T154">
            <v>0.2569656830040799</v>
          </cell>
          <cell r="U154">
            <v>0.24747281392363338</v>
          </cell>
        </row>
        <row r="155">
          <cell r="A155">
            <v>1154</v>
          </cell>
          <cell r="B155">
            <v>12</v>
          </cell>
          <cell r="C155" t="str">
            <v>MOMPANTERO</v>
          </cell>
          <cell r="D155">
            <v>1465.78981852778</v>
          </cell>
          <cell r="E155">
            <v>1526.3333775029384</v>
          </cell>
          <cell r="F155">
            <v>1406.0383906994923</v>
          </cell>
          <cell r="G155">
            <v>1418.6533740397317</v>
          </cell>
          <cell r="H155">
            <v>1479.9782361892728</v>
          </cell>
          <cell r="I155">
            <v>1430.2459308783395</v>
          </cell>
          <cell r="J155">
            <v>1436.2460886769181</v>
          </cell>
          <cell r="K155">
            <v>1456.3899113659809</v>
          </cell>
          <cell r="L155">
            <v>1292.8506792136102</v>
          </cell>
          <cell r="M155">
            <v>1265.1147263109931</v>
          </cell>
          <cell r="N155">
            <v>1285.6842140488243</v>
          </cell>
          <cell r="O155">
            <v>1246.014222976788</v>
          </cell>
          <cell r="P155">
            <v>1046.0483824768935</v>
          </cell>
          <cell r="Q155">
            <v>1027.7693657055333</v>
          </cell>
          <cell r="T155">
            <v>0.25696568300407985</v>
          </cell>
          <cell r="U155">
            <v>0.24738002209122487</v>
          </cell>
        </row>
        <row r="156">
          <cell r="A156">
            <v>1155</v>
          </cell>
          <cell r="B156">
            <v>10</v>
          </cell>
          <cell r="C156" t="str">
            <v>MONASTERO DI LANZO</v>
          </cell>
          <cell r="D156">
            <v>1967.3422084531958</v>
          </cell>
          <cell r="E156">
            <v>2048.602084539275</v>
          </cell>
          <cell r="F156">
            <v>1887.1455086971539</v>
          </cell>
          <cell r="G156">
            <v>1837.4835386825951</v>
          </cell>
          <cell r="H156">
            <v>1890.4452473547608</v>
          </cell>
          <cell r="I156">
            <v>1815.1269634430894</v>
          </cell>
          <cell r="J156">
            <v>1795.1541748205425</v>
          </cell>
          <cell r="K156">
            <v>1833.6623641971398</v>
          </cell>
          <cell r="L156">
            <v>1583.1872769893985</v>
          </cell>
          <cell r="M156">
            <v>1526.3603052116559</v>
          </cell>
          <cell r="N156">
            <v>1556.0040241937252</v>
          </cell>
          <cell r="O156">
            <v>1504.9625508981733</v>
          </cell>
          <cell r="P156">
            <v>1344.7266939862827</v>
          </cell>
          <cell r="Q156">
            <v>1270.4293615975259</v>
          </cell>
          <cell r="T156">
            <v>0.25696568300407985</v>
          </cell>
          <cell r="U156">
            <v>0.24697577620171229</v>
          </cell>
        </row>
        <row r="157">
          <cell r="A157">
            <v>1156</v>
          </cell>
          <cell r="B157">
            <v>9</v>
          </cell>
          <cell r="C157" t="str">
            <v>MONCALIERI</v>
          </cell>
          <cell r="D157">
            <v>149573.63933904731</v>
          </cell>
          <cell r="E157">
            <v>155751.68774679795</v>
          </cell>
          <cell r="F157">
            <v>143476.42239633587</v>
          </cell>
          <cell r="G157">
            <v>135898.29997888816</v>
          </cell>
          <cell r="H157">
            <v>139970.47582776548</v>
          </cell>
          <cell r="I157">
            <v>136044.48368381313</v>
          </cell>
          <cell r="J157">
            <v>134204.38672939391</v>
          </cell>
          <cell r="K157">
            <v>132035.31050516258</v>
          </cell>
          <cell r="L157">
            <v>115684.49925118084</v>
          </cell>
          <cell r="M157">
            <v>108305.62433690034</v>
          </cell>
          <cell r="N157">
            <v>109684.43000676893</v>
          </cell>
          <cell r="O157">
            <v>103610.27952519366</v>
          </cell>
          <cell r="P157">
            <v>91034.925460397804</v>
          </cell>
          <cell r="Q157">
            <v>88115.881397859004</v>
          </cell>
          <cell r="T157">
            <v>0.2569656830040799</v>
          </cell>
          <cell r="U157">
            <v>0.24722664680481854</v>
          </cell>
        </row>
        <row r="158">
          <cell r="A158">
            <v>1157</v>
          </cell>
          <cell r="B158">
            <v>12</v>
          </cell>
          <cell r="C158" t="str">
            <v>MONCENISIO</v>
          </cell>
          <cell r="D158">
            <v>100.01308182738323</v>
          </cell>
          <cell r="E158">
            <v>104.14406148174132</v>
          </cell>
          <cell r="F158">
            <v>95.936150493056118</v>
          </cell>
          <cell r="G158">
            <v>90.646894915604477</v>
          </cell>
          <cell r="H158">
            <v>103.98635242391666</v>
          </cell>
          <cell r="I158">
            <v>102.50422529997735</v>
          </cell>
          <cell r="J158">
            <v>102.63796740581716</v>
          </cell>
          <cell r="K158">
            <v>111.79314137187507</v>
          </cell>
          <cell r="L158">
            <v>77.8002313126823</v>
          </cell>
          <cell r="M158">
            <v>85.660599618279221</v>
          </cell>
          <cell r="N158">
            <v>92.64855014698982</v>
          </cell>
          <cell r="O158">
            <v>87.082388483557082</v>
          </cell>
          <cell r="P158">
            <v>67.743934383876763</v>
          </cell>
          <cell r="Q158">
            <v>59.647804446233962</v>
          </cell>
          <cell r="T158">
            <v>0.25696568300407985</v>
          </cell>
          <cell r="U158">
            <v>0.24622233199503346</v>
          </cell>
        </row>
        <row r="159">
          <cell r="A159">
            <v>1158</v>
          </cell>
          <cell r="B159">
            <v>14</v>
          </cell>
          <cell r="C159" t="str">
            <v>MONTALDO TORINESE</v>
          </cell>
          <cell r="D159">
            <v>1747.9958558489757</v>
          </cell>
          <cell r="E159">
            <v>1820.1957639457714</v>
          </cell>
          <cell r="F159">
            <v>1676.7405865704582</v>
          </cell>
          <cell r="G159">
            <v>1643.1582482141835</v>
          </cell>
          <cell r="H159">
            <v>1848.7861958730473</v>
          </cell>
          <cell r="I159">
            <v>1870.593003874822</v>
          </cell>
          <cell r="J159">
            <v>1895.8930871437799</v>
          </cell>
          <cell r="K159">
            <v>1940.5028593908476</v>
          </cell>
          <cell r="L159">
            <v>1715.4530135770983</v>
          </cell>
          <cell r="M159">
            <v>1700.0497134372386</v>
          </cell>
          <cell r="N159">
            <v>1774.0935880713932</v>
          </cell>
          <cell r="O159">
            <v>1719.7999325200005</v>
          </cell>
          <cell r="P159">
            <v>1538.223413448902</v>
          </cell>
          <cell r="Q159">
            <v>1489.6342930333012</v>
          </cell>
          <cell r="T159">
            <v>0.25696568300407985</v>
          </cell>
          <cell r="U159">
            <v>0.24723102491475199</v>
          </cell>
        </row>
        <row r="160">
          <cell r="A160">
            <v>1159</v>
          </cell>
          <cell r="B160">
            <v>7</v>
          </cell>
          <cell r="C160" t="str">
            <v>MONTALENGHE</v>
          </cell>
          <cell r="D160">
            <v>3178.4883469073334</v>
          </cell>
          <cell r="E160">
            <v>3309.7738792874929</v>
          </cell>
          <cell r="F160">
            <v>3048.9205093751825</v>
          </cell>
          <cell r="G160">
            <v>2919.1095598822485</v>
          </cell>
          <cell r="H160">
            <v>2917.3959593959175</v>
          </cell>
          <cell r="I160">
            <v>2922.747067567806</v>
          </cell>
          <cell r="J160">
            <v>2831.062207065353</v>
          </cell>
          <cell r="K160">
            <v>2948.5592614050083</v>
          </cell>
          <cell r="L160">
            <v>2569.7723436432166</v>
          </cell>
          <cell r="M160">
            <v>2445.0979016309052</v>
          </cell>
          <cell r="N160">
            <v>2595.4612846858113</v>
          </cell>
          <cell r="O160">
            <v>2520.1890991446558</v>
          </cell>
          <cell r="P160">
            <v>2172.1548557977262</v>
          </cell>
          <cell r="Q160">
            <v>2142.4830801116068</v>
          </cell>
          <cell r="T160">
            <v>0.25696568300407985</v>
          </cell>
          <cell r="U160">
            <v>0.24741796332349519</v>
          </cell>
        </row>
        <row r="161">
          <cell r="A161">
            <v>1160</v>
          </cell>
          <cell r="B161">
            <v>7</v>
          </cell>
          <cell r="C161" t="str">
            <v>MONTALTO DORA</v>
          </cell>
          <cell r="D161">
            <v>9016.6935843181818</v>
          </cell>
          <cell r="E161">
            <v>9389.1226412558226</v>
          </cell>
          <cell r="F161">
            <v>8649.137261342561</v>
          </cell>
          <cell r="G161">
            <v>8328.7865578132605</v>
          </cell>
          <cell r="H161">
            <v>8617.7412968850749</v>
          </cell>
          <cell r="I161">
            <v>8447.0124069044305</v>
          </cell>
          <cell r="J161">
            <v>8234.8352910598587</v>
          </cell>
          <cell r="K161">
            <v>8263.3868998980124</v>
          </cell>
          <cell r="L161">
            <v>7132.5166072809725</v>
          </cell>
          <cell r="M161">
            <v>6913.0742663798728</v>
          </cell>
          <cell r="N161">
            <v>7108.5521565233885</v>
          </cell>
          <cell r="O161">
            <v>6691.1150961743424</v>
          </cell>
          <cell r="P161">
            <v>5883.3032108798989</v>
          </cell>
          <cell r="Q161">
            <v>5685.8649490490825</v>
          </cell>
          <cell r="T161">
            <v>0.2569656830040799</v>
          </cell>
          <cell r="U161">
            <v>0.24721084193304035</v>
          </cell>
        </row>
        <row r="162">
          <cell r="A162">
            <v>1161</v>
          </cell>
          <cell r="B162">
            <v>11</v>
          </cell>
          <cell r="C162" t="str">
            <v>MONTANARO</v>
          </cell>
          <cell r="D162">
            <v>11016.234497842312</v>
          </cell>
          <cell r="E162">
            <v>11471.253378839981</v>
          </cell>
          <cell r="F162">
            <v>10567.168927719547</v>
          </cell>
          <cell r="G162">
            <v>10209.713529099454</v>
          </cell>
          <cell r="H162">
            <v>10414.374139251711</v>
          </cell>
          <cell r="I162">
            <v>10342.725637145253</v>
          </cell>
          <cell r="J162">
            <v>10336.824180185589</v>
          </cell>
          <cell r="K162">
            <v>10321.953576660333</v>
          </cell>
          <cell r="L162">
            <v>8858.3342619620998</v>
          </cell>
          <cell r="M162">
            <v>8484.2428507178574</v>
          </cell>
          <cell r="N162">
            <v>8738.4893246873635</v>
          </cell>
          <cell r="O162">
            <v>8322.960862062364</v>
          </cell>
          <cell r="P162">
            <v>7354.4382990994345</v>
          </cell>
          <cell r="Q162">
            <v>7208.2559058264214</v>
          </cell>
          <cell r="T162">
            <v>0.25696568300407979</v>
          </cell>
          <cell r="U162">
            <v>0.24735343249986536</v>
          </cell>
        </row>
        <row r="163">
          <cell r="A163">
            <v>1162</v>
          </cell>
          <cell r="B163">
            <v>11</v>
          </cell>
          <cell r="C163" t="str">
            <v>MONTEU DA PO</v>
          </cell>
          <cell r="D163">
            <v>1778.3197518260047</v>
          </cell>
          <cell r="E163">
            <v>1851.7721700448078</v>
          </cell>
          <cell r="F163">
            <v>1705.8283598380497</v>
          </cell>
          <cell r="G163">
            <v>1629.7244769786269</v>
          </cell>
          <cell r="H163">
            <v>1756.1259189524319</v>
          </cell>
          <cell r="I163">
            <v>1752.2691370338325</v>
          </cell>
          <cell r="J163">
            <v>1792.1277571290771</v>
          </cell>
          <cell r="K163">
            <v>1812.462378568076</v>
          </cell>
          <cell r="L163">
            <v>1603.8229152476056</v>
          </cell>
          <cell r="M163">
            <v>1584.7442370775207</v>
          </cell>
          <cell r="N163">
            <v>1621.9653933332443</v>
          </cell>
          <cell r="O163">
            <v>1572.9417081697259</v>
          </cell>
          <cell r="P163">
            <v>1373.1445300220257</v>
          </cell>
          <cell r="Q163">
            <v>1331.6925789101583</v>
          </cell>
          <cell r="T163">
            <v>0.25696568300407985</v>
          </cell>
          <cell r="U163">
            <v>0.24724665049860545</v>
          </cell>
        </row>
        <row r="164">
          <cell r="A164">
            <v>1163</v>
          </cell>
          <cell r="B164">
            <v>14</v>
          </cell>
          <cell r="C164" t="str">
            <v>MORIONDO TORINESE</v>
          </cell>
          <cell r="D164">
            <v>2248.7392452906815</v>
          </cell>
          <cell r="E164">
            <v>2341.6220552243412</v>
          </cell>
          <cell r="F164">
            <v>2157.0716821644901</v>
          </cell>
          <cell r="G164">
            <v>2070.7842256819645</v>
          </cell>
          <cell r="H164">
            <v>2126.0826745692093</v>
          </cell>
          <cell r="I164">
            <v>2033.7692588026443</v>
          </cell>
          <cell r="J164">
            <v>2049.29523570214</v>
          </cell>
          <cell r="K164">
            <v>2070.8123886080552</v>
          </cell>
          <cell r="L164">
            <v>1815.8103430955309</v>
          </cell>
          <cell r="M164">
            <v>1793.5310362023492</v>
          </cell>
          <cell r="N164">
            <v>1901.4953210351875</v>
          </cell>
          <cell r="O164">
            <v>1815.0762962266308</v>
          </cell>
          <cell r="P164">
            <v>1599.65649668841</v>
          </cell>
          <cell r="Q164">
            <v>1539.4172419451836</v>
          </cell>
          <cell r="T164">
            <v>0.25696568300407974</v>
          </cell>
          <cell r="U164">
            <v>0.24716723259515325</v>
          </cell>
        </row>
        <row r="165">
          <cell r="A165">
            <v>1164</v>
          </cell>
          <cell r="B165">
            <v>9</v>
          </cell>
          <cell r="C165" t="str">
            <v>NICHELINO</v>
          </cell>
          <cell r="D165">
            <v>71754.123518471635</v>
          </cell>
          <cell r="E165">
            <v>74717.884048146152</v>
          </cell>
          <cell r="F165">
            <v>68829.139814394453</v>
          </cell>
          <cell r="G165">
            <v>66688.259016472774</v>
          </cell>
          <cell r="H165">
            <v>68489.532995623464</v>
          </cell>
          <cell r="I165">
            <v>66167.72423635007</v>
          </cell>
          <cell r="J165">
            <v>64521.74631369752</v>
          </cell>
          <cell r="K165">
            <v>63667.778967258957</v>
          </cell>
          <cell r="L165">
            <v>55033.766474552947</v>
          </cell>
          <cell r="M165">
            <v>52448.287843772356</v>
          </cell>
          <cell r="N165">
            <v>53120.077026110259</v>
          </cell>
          <cell r="O165">
            <v>49786.382959902694</v>
          </cell>
          <cell r="P165">
            <v>43167.828111129842</v>
          </cell>
          <cell r="Q165">
            <v>41616.684865863106</v>
          </cell>
          <cell r="T165">
            <v>0.25696568300407985</v>
          </cell>
          <cell r="U165">
            <v>0.24718620074383366</v>
          </cell>
        </row>
        <row r="166">
          <cell r="A166">
            <v>1165</v>
          </cell>
          <cell r="B166">
            <v>8</v>
          </cell>
          <cell r="C166" t="str">
            <v>NOASCA</v>
          </cell>
          <cell r="D166">
            <v>151.54981406945586</v>
          </cell>
          <cell r="E166">
            <v>157.80948717525217</v>
          </cell>
          <cell r="F166">
            <v>145.3720403782342</v>
          </cell>
          <cell r="G166">
            <v>140.98843122809009</v>
          </cell>
          <cell r="H166">
            <v>138.35059722831514</v>
          </cell>
          <cell r="I166">
            <v>126.63009693779556</v>
          </cell>
          <cell r="J166">
            <v>134.92674620688928</v>
          </cell>
          <cell r="K166">
            <v>134.43309534018465</v>
          </cell>
          <cell r="L166">
            <v>111.31895868799886</v>
          </cell>
          <cell r="M166">
            <v>109.02099160053375</v>
          </cell>
          <cell r="N166">
            <v>111.54328896156389</v>
          </cell>
          <cell r="O166">
            <v>102.74791851842059</v>
          </cell>
          <cell r="P166">
            <v>90.851042048025775</v>
          </cell>
          <cell r="Q166">
            <v>85.728184250190992</v>
          </cell>
          <cell r="T166">
            <v>0.25696568300407985</v>
          </cell>
          <cell r="U166">
            <v>0.24696359459202258</v>
          </cell>
        </row>
        <row r="167">
          <cell r="A167">
            <v>1166</v>
          </cell>
          <cell r="B167">
            <v>10</v>
          </cell>
          <cell r="C167" t="str">
            <v>NOLE</v>
          </cell>
          <cell r="D167">
            <v>16455.390914769428</v>
          </cell>
          <cell r="E167">
            <v>17135.070850947635</v>
          </cell>
          <cell r="F167">
            <v>15784.603677607653</v>
          </cell>
          <cell r="G167">
            <v>15435.27886837537</v>
          </cell>
          <cell r="H167">
            <v>16179.503654008018</v>
          </cell>
          <cell r="I167">
            <v>16100.386716685844</v>
          </cell>
          <cell r="J167">
            <v>15984.99804357874</v>
          </cell>
          <cell r="K167">
            <v>16255.14921242082</v>
          </cell>
          <cell r="L167">
            <v>14155.287546092461</v>
          </cell>
          <cell r="M167">
            <v>13745.105739101031</v>
          </cell>
          <cell r="N167">
            <v>14102.622023431881</v>
          </cell>
          <cell r="O167">
            <v>13422.335934907051</v>
          </cell>
          <cell r="P167">
            <v>11892.787040142985</v>
          </cell>
          <cell r="Q167">
            <v>11589.915311610879</v>
          </cell>
          <cell r="T167">
            <v>0.25696568300407985</v>
          </cell>
          <cell r="U167">
            <v>0.24729546553532308</v>
          </cell>
        </row>
        <row r="168">
          <cell r="A168">
            <v>1167</v>
          </cell>
          <cell r="B168">
            <v>7</v>
          </cell>
          <cell r="C168" t="str">
            <v>NOMAGLIO</v>
          </cell>
          <cell r="D168">
            <v>1020.3234332768634</v>
          </cell>
          <cell r="E168">
            <v>1062.4672735297438</v>
          </cell>
          <cell r="F168">
            <v>978.73098856593845</v>
          </cell>
          <cell r="G168">
            <v>949.25424383217273</v>
          </cell>
          <cell r="H168">
            <v>968.40821475922723</v>
          </cell>
          <cell r="I168">
            <v>940.02561362672338</v>
          </cell>
          <cell r="J168">
            <v>917.71377060549503</v>
          </cell>
          <cell r="K168">
            <v>906.71543450073102</v>
          </cell>
          <cell r="L168">
            <v>777.84354032443184</v>
          </cell>
          <cell r="M168">
            <v>731.21723318326349</v>
          </cell>
          <cell r="N168">
            <v>776.96673875461568</v>
          </cell>
          <cell r="O168">
            <v>772.72539795300361</v>
          </cell>
          <cell r="P168">
            <v>668.01677657912217</v>
          </cell>
          <cell r="Q168">
            <v>657.56901203899383</v>
          </cell>
          <cell r="T168">
            <v>0.25696568300407985</v>
          </cell>
          <cell r="U168">
            <v>0.24739767913330937</v>
          </cell>
        </row>
        <row r="169">
          <cell r="A169">
            <v>1168</v>
          </cell>
          <cell r="B169">
            <v>9</v>
          </cell>
          <cell r="C169" t="str">
            <v>NONE</v>
          </cell>
          <cell r="D169">
            <v>17746.561477457799</v>
          </cell>
          <cell r="E169">
            <v>18479.572430212193</v>
          </cell>
          <cell r="F169">
            <v>17023.140988437328</v>
          </cell>
          <cell r="G169">
            <v>16151.448173730027</v>
          </cell>
          <cell r="H169">
            <v>16471.353067751803</v>
          </cell>
          <cell r="I169">
            <v>15949.156790936533</v>
          </cell>
          <cell r="J169">
            <v>15488.98807906052</v>
          </cell>
          <cell r="K169">
            <v>15681.450630137408</v>
          </cell>
          <cell r="L169">
            <v>13268.285703303969</v>
          </cell>
          <cell r="M169">
            <v>12910.068923447745</v>
          </cell>
          <cell r="N169">
            <v>13260.370802197349</v>
          </cell>
          <cell r="O169">
            <v>12690.903573658348</v>
          </cell>
          <cell r="P169">
            <v>10833.585395714175</v>
          </cell>
          <cell r="Q169">
            <v>10609.379133865046</v>
          </cell>
          <cell r="T169">
            <v>0.25696568300407979</v>
          </cell>
          <cell r="U169">
            <v>0.24734627972022441</v>
          </cell>
        </row>
        <row r="170">
          <cell r="A170">
            <v>1169</v>
          </cell>
          <cell r="B170">
            <v>12</v>
          </cell>
          <cell r="C170" t="str">
            <v>NOVALESA</v>
          </cell>
          <cell r="D170">
            <v>873.26266178482399</v>
          </cell>
          <cell r="E170">
            <v>909.3322461115016</v>
          </cell>
          <cell r="F170">
            <v>837.66499952026959</v>
          </cell>
          <cell r="G170">
            <v>831.10960182144356</v>
          </cell>
          <cell r="H170">
            <v>848.3656553329165</v>
          </cell>
          <cell r="I170">
            <v>848.1482593584484</v>
          </cell>
          <cell r="J170">
            <v>836.0672329454768</v>
          </cell>
          <cell r="K170">
            <v>855.71285591306798</v>
          </cell>
          <cell r="L170">
            <v>755.23538559100314</v>
          </cell>
          <cell r="M170">
            <v>742.17451459997926</v>
          </cell>
          <cell r="N170">
            <v>772.36538054955668</v>
          </cell>
          <cell r="O170">
            <v>714.62331280058265</v>
          </cell>
          <cell r="P170">
            <v>602.36149956357815</v>
          </cell>
          <cell r="Q170">
            <v>600.22213158205375</v>
          </cell>
          <cell r="T170">
            <v>0.25696568300407985</v>
          </cell>
          <cell r="U170">
            <v>0.2475205914387559</v>
          </cell>
        </row>
        <row r="171">
          <cell r="A171">
            <v>1170</v>
          </cell>
          <cell r="B171">
            <v>8</v>
          </cell>
          <cell r="C171" t="str">
            <v>OGLIANICO</v>
          </cell>
          <cell r="D171">
            <v>3423.8382848991123</v>
          </cell>
          <cell r="E171">
            <v>3565.2578475833411</v>
          </cell>
          <cell r="F171">
            <v>3284.2690072373562</v>
          </cell>
          <cell r="G171">
            <v>3290.0982489369931</v>
          </cell>
          <cell r="H171">
            <v>3468.5312825085616</v>
          </cell>
          <cell r="I171">
            <v>3487.7356271165959</v>
          </cell>
          <cell r="J171">
            <v>3474.9688363003993</v>
          </cell>
          <cell r="K171">
            <v>3542.5960996099616</v>
          </cell>
          <cell r="L171">
            <v>2995.2350168673802</v>
          </cell>
          <cell r="M171">
            <v>2919.3740327264582</v>
          </cell>
          <cell r="N171">
            <v>3089.6870512563219</v>
          </cell>
          <cell r="O171">
            <v>2961.4195650911975</v>
          </cell>
          <cell r="P171">
            <v>2625.9946778019671</v>
          </cell>
          <cell r="Q171">
            <v>2610.9020558436846</v>
          </cell>
          <cell r="T171">
            <v>0.2569656830040799</v>
          </cell>
          <cell r="U171">
            <v>0.24749678637664829</v>
          </cell>
        </row>
        <row r="172">
          <cell r="A172">
            <v>1171</v>
          </cell>
          <cell r="B172">
            <v>9</v>
          </cell>
          <cell r="C172" t="str">
            <v>ORBASSANO</v>
          </cell>
          <cell r="D172">
            <v>52822.719322576464</v>
          </cell>
          <cell r="E172">
            <v>55004.529690004689</v>
          </cell>
          <cell r="F172">
            <v>50669.455013190753</v>
          </cell>
          <cell r="G172">
            <v>49345.54108512844</v>
          </cell>
          <cell r="H172">
            <v>52739.604345801301</v>
          </cell>
          <cell r="I172">
            <v>52240.734486861358</v>
          </cell>
          <cell r="J172">
            <v>51694.090750328658</v>
          </cell>
          <cell r="K172">
            <v>51210.034639358142</v>
          </cell>
          <cell r="L172">
            <v>43593.227246867769</v>
          </cell>
          <cell r="M172">
            <v>41921.308945326447</v>
          </cell>
          <cell r="N172">
            <v>42779.558251266004</v>
          </cell>
          <cell r="O172">
            <v>41146.872993407604</v>
          </cell>
          <cell r="P172">
            <v>36153.029114602665</v>
          </cell>
          <cell r="Q172">
            <v>34689.678568797659</v>
          </cell>
          <cell r="T172">
            <v>0.25696568300407985</v>
          </cell>
          <cell r="U172">
            <v>0.24713720448195492</v>
          </cell>
        </row>
        <row r="173">
          <cell r="A173">
            <v>1172</v>
          </cell>
          <cell r="B173">
            <v>7</v>
          </cell>
          <cell r="C173" t="str">
            <v>ORIO CANAVESE</v>
          </cell>
          <cell r="D173">
            <v>2633.8452542553523</v>
          </cell>
          <cell r="E173">
            <v>2742.6346341970225</v>
          </cell>
          <cell r="F173">
            <v>2526.4792372239453</v>
          </cell>
          <cell r="G173">
            <v>2448.464937350815</v>
          </cell>
          <cell r="H173">
            <v>2574.8399538593881</v>
          </cell>
          <cell r="I173">
            <v>2581.7619475243255</v>
          </cell>
          <cell r="J173">
            <v>2610.2797599310302</v>
          </cell>
          <cell r="K173">
            <v>2615.9674734219966</v>
          </cell>
          <cell r="L173">
            <v>2216.2713788481851</v>
          </cell>
          <cell r="M173">
            <v>2229.5370084994156</v>
          </cell>
          <cell r="N173">
            <v>2287.4478910579742</v>
          </cell>
          <cell r="O173">
            <v>2131.6780583507743</v>
          </cell>
          <cell r="P173">
            <v>1877.3691182601126</v>
          </cell>
          <cell r="Q173">
            <v>1813.1518705283736</v>
          </cell>
          <cell r="T173">
            <v>0.2569656830040799</v>
          </cell>
          <cell r="U173">
            <v>0.24720393448901323</v>
          </cell>
        </row>
        <row r="174">
          <cell r="A174">
            <v>1173</v>
          </cell>
          <cell r="B174">
            <v>16</v>
          </cell>
          <cell r="C174" t="str">
            <v>OSASCO</v>
          </cell>
          <cell r="D174">
            <v>3368.1327641222838</v>
          </cell>
          <cell r="E174">
            <v>3507.2514440743753</v>
          </cell>
          <cell r="F174">
            <v>3230.8342652326701</v>
          </cell>
          <cell r="G174">
            <v>3133.2622707470359</v>
          </cell>
          <cell r="H174">
            <v>3374.6139202139366</v>
          </cell>
          <cell r="I174">
            <v>3312.8202098874085</v>
          </cell>
          <cell r="J174">
            <v>3336.1174049131268</v>
          </cell>
          <cell r="K174">
            <v>3489.7251913589162</v>
          </cell>
          <cell r="L174">
            <v>2956.7582724533281</v>
          </cell>
          <cell r="M174">
            <v>2856.0879990999465</v>
          </cell>
          <cell r="N174">
            <v>2946.7924465698316</v>
          </cell>
          <cell r="O174">
            <v>2766.043523157779</v>
          </cell>
          <cell r="P174">
            <v>2485.6709110032766</v>
          </cell>
          <cell r="Q174">
            <v>2462.1722742095685</v>
          </cell>
          <cell r="T174">
            <v>0.25696568300407985</v>
          </cell>
          <cell r="U174">
            <v>0.24745905136874996</v>
          </cell>
        </row>
        <row r="175">
          <cell r="A175">
            <v>1174</v>
          </cell>
          <cell r="B175">
            <v>15</v>
          </cell>
          <cell r="C175" t="str">
            <v>OSASIO</v>
          </cell>
          <cell r="D175">
            <v>1763.538997891068</v>
          </cell>
          <cell r="E175">
            <v>1836.3809060379319</v>
          </cell>
          <cell r="F175">
            <v>1691.6501282708</v>
          </cell>
          <cell r="G175">
            <v>1656.7185564017684</v>
          </cell>
          <cell r="H175">
            <v>1798.0739915450001</v>
          </cell>
          <cell r="I175">
            <v>1821.1036674501615</v>
          </cell>
          <cell r="J175">
            <v>1766.1598210486038</v>
          </cell>
          <cell r="K175">
            <v>1763.799108487352</v>
          </cell>
          <cell r="L175">
            <v>1563.720173473864</v>
          </cell>
          <cell r="M175">
            <v>1623.6454360374471</v>
          </cell>
          <cell r="N175">
            <v>1677.6810206108848</v>
          </cell>
          <cell r="O175">
            <v>1638.0346906257487</v>
          </cell>
          <cell r="P175">
            <v>1439.3846402005859</v>
          </cell>
          <cell r="Q175">
            <v>1448.8313623979452</v>
          </cell>
          <cell r="T175">
            <v>0.25696568300407985</v>
          </cell>
          <cell r="U175">
            <v>0.247618968212794</v>
          </cell>
        </row>
        <row r="176">
          <cell r="A176">
            <v>1175</v>
          </cell>
          <cell r="B176">
            <v>13</v>
          </cell>
          <cell r="C176" t="str">
            <v>OULX</v>
          </cell>
          <cell r="D176">
            <v>7933.7275391562798</v>
          </cell>
          <cell r="E176">
            <v>8261.4253407702836</v>
          </cell>
          <cell r="F176">
            <v>7610.3172231115632</v>
          </cell>
          <cell r="G176">
            <v>7433.3317990416572</v>
          </cell>
          <cell r="H176">
            <v>7955.2017714300873</v>
          </cell>
          <cell r="I176">
            <v>8051.7612640492744</v>
          </cell>
          <cell r="J176">
            <v>7966.1377348047372</v>
          </cell>
          <cell r="K176">
            <v>8128.9902353220414</v>
          </cell>
          <cell r="L176">
            <v>7256.1498002338703</v>
          </cell>
          <cell r="M176">
            <v>7014.3516531241894</v>
          </cell>
          <cell r="N176">
            <v>7268.2770853013908</v>
          </cell>
          <cell r="O176">
            <v>6885.5960983479654</v>
          </cell>
          <cell r="P176">
            <v>6058.1145060842045</v>
          </cell>
          <cell r="Q176">
            <v>5925.4699327325206</v>
          </cell>
          <cell r="T176">
            <v>0.25696568300407985</v>
          </cell>
          <cell r="U176">
            <v>0.24733276737277313</v>
          </cell>
        </row>
        <row r="177">
          <cell r="A177">
            <v>1176</v>
          </cell>
          <cell r="B177">
            <v>8</v>
          </cell>
          <cell r="C177" t="str">
            <v>OZEGNA</v>
          </cell>
          <cell r="D177">
            <v>4399.7137802328871</v>
          </cell>
          <cell r="E177">
            <v>4581.4412880654145</v>
          </cell>
          <cell r="F177">
            <v>4220.3639327433248</v>
          </cell>
          <cell r="G177">
            <v>4106.3268460299123</v>
          </cell>
          <cell r="H177">
            <v>4119.0386619470928</v>
          </cell>
          <cell r="I177">
            <v>4182.1782945258974</v>
          </cell>
          <cell r="J177">
            <v>4119.6388831221984</v>
          </cell>
          <cell r="K177">
            <v>4213.279064446343</v>
          </cell>
          <cell r="L177">
            <v>3678.9018946785272</v>
          </cell>
          <cell r="M177">
            <v>3515.589991185057</v>
          </cell>
          <cell r="N177">
            <v>3542.2564452027509</v>
          </cell>
          <cell r="O177">
            <v>3367.0323075966153</v>
          </cell>
          <cell r="P177">
            <v>2926.0078918532968</v>
          </cell>
          <cell r="Q177">
            <v>2856.5520708374179</v>
          </cell>
          <cell r="T177">
            <v>0.25696568300407985</v>
          </cell>
          <cell r="U177">
            <v>0.24731415165335072</v>
          </cell>
        </row>
        <row r="178">
          <cell r="A178">
            <v>1177</v>
          </cell>
          <cell r="B178">
            <v>7</v>
          </cell>
          <cell r="C178" t="str">
            <v>PALAZZO CANAVESE</v>
          </cell>
          <cell r="D178">
            <v>2329.2323498455398</v>
          </cell>
          <cell r="E178">
            <v>2425.4398786175434</v>
          </cell>
          <cell r="F178">
            <v>2234.2835673612312</v>
          </cell>
          <cell r="G178">
            <v>2201.5102542039022</v>
          </cell>
          <cell r="H178">
            <v>2564.33551021741</v>
          </cell>
          <cell r="I178">
            <v>2614.8884887912127</v>
          </cell>
          <cell r="J178">
            <v>2546.7380749184945</v>
          </cell>
          <cell r="K178">
            <v>2579.0775016903785</v>
          </cell>
          <cell r="L178">
            <v>2228.3608243483336</v>
          </cell>
          <cell r="M178">
            <v>2175.6524355427819</v>
          </cell>
          <cell r="N178">
            <v>2217.7667697504626</v>
          </cell>
          <cell r="O178">
            <v>2144.4962155146095</v>
          </cell>
          <cell r="P178">
            <v>1913.4813102687765</v>
          </cell>
          <cell r="Q178">
            <v>1843.0420111567646</v>
          </cell>
          <cell r="T178">
            <v>0.2569656830040799</v>
          </cell>
          <cell r="U178">
            <v>0.24717578525528738</v>
          </cell>
        </row>
        <row r="179">
          <cell r="A179">
            <v>1178</v>
          </cell>
          <cell r="B179">
            <v>15</v>
          </cell>
          <cell r="C179" t="str">
            <v>PANCALIERI</v>
          </cell>
          <cell r="D179">
            <v>3674.6897617025206</v>
          </cell>
          <cell r="E179">
            <v>3826.4705924129571</v>
          </cell>
          <cell r="F179">
            <v>3524.8947792893882</v>
          </cell>
          <cell r="G179">
            <v>3466.7841633541047</v>
          </cell>
          <cell r="H179">
            <v>3593.5998278607626</v>
          </cell>
          <cell r="I179">
            <v>3621.6986781677583</v>
          </cell>
          <cell r="J179">
            <v>3575.5404985944097</v>
          </cell>
          <cell r="K179">
            <v>3619.8148809300446</v>
          </cell>
          <cell r="L179">
            <v>3168.0925474135274</v>
          </cell>
          <cell r="M179">
            <v>3012.9625692966251</v>
          </cell>
          <cell r="N179">
            <v>3114.4073919789453</v>
          </cell>
          <cell r="O179">
            <v>3004.6033157594952</v>
          </cell>
          <cell r="P179">
            <v>2591.5910141151662</v>
          </cell>
          <cell r="Q179">
            <v>2517.6778536773327</v>
          </cell>
          <cell r="T179">
            <v>0.25696568300407985</v>
          </cell>
          <cell r="U179">
            <v>0.24726458702627932</v>
          </cell>
        </row>
        <row r="180">
          <cell r="A180">
            <v>1179</v>
          </cell>
          <cell r="B180">
            <v>7</v>
          </cell>
          <cell r="C180" t="str">
            <v>PARELLA</v>
          </cell>
          <cell r="D180">
            <v>1774.2141020856534</v>
          </cell>
          <cell r="E180">
            <v>1847.496938933346</v>
          </cell>
          <cell r="F180">
            <v>1701.8900727243508</v>
          </cell>
          <cell r="G180">
            <v>1660.7538078730056</v>
          </cell>
          <cell r="H180">
            <v>1682.9762607350931</v>
          </cell>
          <cell r="I180">
            <v>1639.8071477690974</v>
          </cell>
          <cell r="J180">
            <v>1552.8743493225279</v>
          </cell>
          <cell r="K180">
            <v>1574.684985106328</v>
          </cell>
          <cell r="L180">
            <v>1326.3830323744016</v>
          </cell>
          <cell r="M180">
            <v>1332.212852801036</v>
          </cell>
          <cell r="N180">
            <v>1374.4055392816044</v>
          </cell>
          <cell r="O180">
            <v>1307.5052513440621</v>
          </cell>
          <cell r="P180">
            <v>1162.8427641176727</v>
          </cell>
          <cell r="Q180">
            <v>1132.221891165635</v>
          </cell>
          <cell r="T180">
            <v>0.25696568300407985</v>
          </cell>
          <cell r="U180">
            <v>0.24728630808642532</v>
          </cell>
        </row>
        <row r="181">
          <cell r="A181">
            <v>1180</v>
          </cell>
          <cell r="B181">
            <v>14</v>
          </cell>
          <cell r="C181" t="str">
            <v>PAVAROLO</v>
          </cell>
          <cell r="D181">
            <v>3399.2715874994401</v>
          </cell>
          <cell r="E181">
            <v>3539.6764376552824</v>
          </cell>
          <cell r="F181">
            <v>3260.7037462156031</v>
          </cell>
          <cell r="G181">
            <v>3204.9301742452685</v>
          </cell>
          <cell r="H181">
            <v>3536.6935731794279</v>
          </cell>
          <cell r="I181">
            <v>3459.5144813387415</v>
          </cell>
          <cell r="J181">
            <v>3491.8111169038953</v>
          </cell>
          <cell r="K181">
            <v>3575.4052813037974</v>
          </cell>
          <cell r="L181">
            <v>3189.7251125211556</v>
          </cell>
          <cell r="M181">
            <v>3139.6082033703356</v>
          </cell>
          <cell r="N181">
            <v>3245.7272387505132</v>
          </cell>
          <cell r="O181">
            <v>3088.8379990417843</v>
          </cell>
          <cell r="P181">
            <v>2698.0642683732372</v>
          </cell>
          <cell r="Q181">
            <v>2669.7822877145923</v>
          </cell>
          <cell r="T181">
            <v>0.25696568300407979</v>
          </cell>
          <cell r="U181">
            <v>0.2474496879552652</v>
          </cell>
        </row>
        <row r="182">
          <cell r="A182">
            <v>1181</v>
          </cell>
          <cell r="B182">
            <v>7</v>
          </cell>
          <cell r="C182" t="str">
            <v>PAVONE CANAVESE</v>
          </cell>
          <cell r="D182">
            <v>12814.451229862125</v>
          </cell>
          <cell r="E182">
            <v>13343.744361771503</v>
          </cell>
          <cell r="F182">
            <v>12292.083187635404</v>
          </cell>
          <cell r="G182">
            <v>11796.138789127863</v>
          </cell>
          <cell r="H182">
            <v>11888.620234077067</v>
          </cell>
          <cell r="I182">
            <v>11644.814175019441</v>
          </cell>
          <cell r="J182">
            <v>11706.300823713147</v>
          </cell>
          <cell r="K182">
            <v>11563.395264169285</v>
          </cell>
          <cell r="L182">
            <v>9884.6735453363744</v>
          </cell>
          <cell r="M182">
            <v>9612.4802041503845</v>
          </cell>
          <cell r="N182">
            <v>10018.139869175415</v>
          </cell>
          <cell r="O182">
            <v>9415.7101851919815</v>
          </cell>
          <cell r="P182">
            <v>8352.5126663896626</v>
          </cell>
          <cell r="Q182">
            <v>8020.2600443217871</v>
          </cell>
          <cell r="T182">
            <v>0.25696568300407979</v>
          </cell>
          <cell r="U182">
            <v>0.24714432339065751</v>
          </cell>
        </row>
        <row r="183">
          <cell r="A183">
            <v>1182</v>
          </cell>
          <cell r="B183">
            <v>7</v>
          </cell>
          <cell r="C183" t="str">
            <v>PECCO</v>
          </cell>
          <cell r="D183">
            <v>926.11207492791914</v>
          </cell>
          <cell r="E183">
            <v>964.36457219408317</v>
          </cell>
          <cell r="F183">
            <v>888.36006020759532</v>
          </cell>
          <cell r="G183">
            <v>801.77292954286054</v>
          </cell>
          <cell r="H183">
            <v>804.45641360507864</v>
          </cell>
          <cell r="I183">
            <v>786.59412437829394</v>
          </cell>
          <cell r="J183">
            <v>798.66136536579995</v>
          </cell>
          <cell r="K183">
            <v>817.54986408396962</v>
          </cell>
          <cell r="L183">
            <v>702.70343563695337</v>
          </cell>
          <cell r="M183">
            <v>682.90019115730058</v>
          </cell>
          <cell r="N183">
            <v>677.6666896674825</v>
          </cell>
          <cell r="O183">
            <v>654.15494759644503</v>
          </cell>
          <cell r="P183">
            <v>562.51658329512202</v>
          </cell>
          <cell r="Q183">
            <v>531.18566115817669</v>
          </cell>
          <cell r="T183">
            <v>0.25696568300407985</v>
          </cell>
          <cell r="U183">
            <v>0.24697229620322417</v>
          </cell>
        </row>
        <row r="184">
          <cell r="A184">
            <v>1183</v>
          </cell>
          <cell r="B184">
            <v>14</v>
          </cell>
          <cell r="C184" t="str">
            <v>PECETTO TORINESE</v>
          </cell>
          <cell r="D184">
            <v>11705.499621008552</v>
          </cell>
          <cell r="E184">
            <v>12188.98817965472</v>
          </cell>
          <cell r="F184">
            <v>11228.336860728752</v>
          </cell>
          <cell r="G184">
            <v>10784.657259968269</v>
          </cell>
          <cell r="H184">
            <v>10982.642627482621</v>
          </cell>
          <cell r="I184">
            <v>10874.929069411162</v>
          </cell>
          <cell r="J184">
            <v>10909.492872223924</v>
          </cell>
          <cell r="K184">
            <v>11070.384028555076</v>
          </cell>
          <cell r="L184">
            <v>9392.6543093635937</v>
          </cell>
          <cell r="M184">
            <v>8988.9280422335632</v>
          </cell>
          <cell r="N184">
            <v>9311.7930548941931</v>
          </cell>
          <cell r="O184">
            <v>8897.0718848329325</v>
          </cell>
          <cell r="P184">
            <v>7717.3755043208921</v>
          </cell>
          <cell r="Q184">
            <v>7515.8109496230363</v>
          </cell>
          <cell r="T184">
            <v>0.25696568300407985</v>
          </cell>
          <cell r="U184">
            <v>0.24728946728120435</v>
          </cell>
        </row>
        <row r="185">
          <cell r="A185">
            <v>1184</v>
          </cell>
          <cell r="B185">
            <v>16</v>
          </cell>
          <cell r="C185" t="str">
            <v>PEROSA ARGENTINA</v>
          </cell>
          <cell r="D185">
            <v>6339.2236158191599</v>
          </cell>
          <cell r="E185">
            <v>6601.0614004659019</v>
          </cell>
          <cell r="F185">
            <v>6080.8116268830954</v>
          </cell>
          <cell r="G185">
            <v>5822.453418078454</v>
          </cell>
          <cell r="H185">
            <v>5889.1986577778916</v>
          </cell>
          <cell r="I185">
            <v>5746.9849174337332</v>
          </cell>
          <cell r="J185">
            <v>5661.6742111705807</v>
          </cell>
          <cell r="K185">
            <v>5472.5749710568998</v>
          </cell>
          <cell r="L185">
            <v>4846.431974900258</v>
          </cell>
          <cell r="M185">
            <v>4586.413487066071</v>
          </cell>
          <cell r="N185">
            <v>4724.39643744973</v>
          </cell>
          <cell r="O185">
            <v>4515.278750683281</v>
          </cell>
          <cell r="P185">
            <v>4016.4729254889876</v>
          </cell>
          <cell r="Q185">
            <v>3928.1277473607761</v>
          </cell>
          <cell r="T185">
            <v>0.25696568300407985</v>
          </cell>
          <cell r="U185">
            <v>0.24733133034177721</v>
          </cell>
        </row>
        <row r="186">
          <cell r="A186">
            <v>1185</v>
          </cell>
          <cell r="B186">
            <v>7</v>
          </cell>
          <cell r="C186" t="str">
            <v>PEROSA CANAVESE</v>
          </cell>
          <cell r="D186">
            <v>1613.042266257469</v>
          </cell>
          <cell r="E186">
            <v>1679.667998229512</v>
          </cell>
          <cell r="F186">
            <v>1547.2882424963639</v>
          </cell>
          <cell r="G186">
            <v>1519.83951880216</v>
          </cell>
          <cell r="H186">
            <v>1605.0706184432663</v>
          </cell>
          <cell r="I186">
            <v>1695.5370177182156</v>
          </cell>
          <cell r="J186">
            <v>1697.595809385532</v>
          </cell>
          <cell r="K186">
            <v>1741.6089918849573</v>
          </cell>
          <cell r="L186">
            <v>1508.9728871214199</v>
          </cell>
          <cell r="M186">
            <v>1437.8359173375547</v>
          </cell>
          <cell r="N186">
            <v>1426.5322049362399</v>
          </cell>
          <cell r="O186">
            <v>1392.7784379629081</v>
          </cell>
          <cell r="P186">
            <v>1176.9765447966004</v>
          </cell>
          <cell r="Q186">
            <v>1160.4367455599527</v>
          </cell>
          <cell r="T186">
            <v>0.2569656830040799</v>
          </cell>
          <cell r="U186">
            <v>0.24741470987107189</v>
          </cell>
        </row>
        <row r="187">
          <cell r="A187">
            <v>1186</v>
          </cell>
          <cell r="B187">
            <v>16</v>
          </cell>
          <cell r="C187" t="str">
            <v>PERRERO</v>
          </cell>
          <cell r="D187">
            <v>1599.4853555333605</v>
          </cell>
          <cell r="E187">
            <v>1665.5511275346278</v>
          </cell>
          <cell r="F187">
            <v>1534.2839654189538</v>
          </cell>
          <cell r="G187">
            <v>1458.4122262375686</v>
          </cell>
          <cell r="H187">
            <v>1479.0121735463667</v>
          </cell>
          <cell r="I187">
            <v>1432.5606015298592</v>
          </cell>
          <cell r="J187">
            <v>1425.0230512637822</v>
          </cell>
          <cell r="K187">
            <v>1404.4272999098096</v>
          </cell>
          <cell r="L187">
            <v>1232.0578861109373</v>
          </cell>
          <cell r="M187">
            <v>1199.8628477193984</v>
          </cell>
          <cell r="N187">
            <v>1237.7935598831048</v>
          </cell>
          <cell r="O187">
            <v>1164.9456427076786</v>
          </cell>
          <cell r="P187">
            <v>1046.7892782283036</v>
          </cell>
          <cell r="Q187">
            <v>1003.9256492291098</v>
          </cell>
          <cell r="T187">
            <v>0.25696568300407985</v>
          </cell>
          <cell r="U187">
            <v>0.24713131735613666</v>
          </cell>
        </row>
        <row r="188">
          <cell r="A188">
            <v>1187</v>
          </cell>
          <cell r="B188">
            <v>8</v>
          </cell>
          <cell r="C188" t="str">
            <v>PERTUSIO</v>
          </cell>
          <cell r="D188">
            <v>2286.5612140008047</v>
          </cell>
          <cell r="E188">
            <v>2381.0062374006889</v>
          </cell>
          <cell r="F188">
            <v>2193.3518768732242</v>
          </cell>
          <cell r="G188">
            <v>2178.6746391632746</v>
          </cell>
          <cell r="H188">
            <v>2371.9611364525717</v>
          </cell>
          <cell r="I188">
            <v>2347.1182107259324</v>
          </cell>
          <cell r="J188">
            <v>2378.5671206269362</v>
          </cell>
          <cell r="K188">
            <v>2496.4911222609549</v>
          </cell>
          <cell r="L188">
            <v>2172.5173173365215</v>
          </cell>
          <cell r="M188">
            <v>2167.7093952210103</v>
          </cell>
          <cell r="N188">
            <v>2204.7252656615919</v>
          </cell>
          <cell r="O188">
            <v>2185.6167303349562</v>
          </cell>
          <cell r="P188">
            <v>1925.8199877145885</v>
          </cell>
          <cell r="Q188">
            <v>1886.7566443597766</v>
          </cell>
          <cell r="T188">
            <v>0.2569656830040799</v>
          </cell>
          <cell r="U188">
            <v>0.24734934550672824</v>
          </cell>
        </row>
        <row r="189">
          <cell r="A189">
            <v>1188</v>
          </cell>
          <cell r="B189">
            <v>10</v>
          </cell>
          <cell r="C189" t="str">
            <v>PESSINETTO</v>
          </cell>
          <cell r="D189">
            <v>2736.3983976900113</v>
          </cell>
          <cell r="E189">
            <v>2849.4236729893523</v>
          </cell>
          <cell r="F189">
            <v>2624.8519063020176</v>
          </cell>
          <cell r="G189">
            <v>2584.9063952187307</v>
          </cell>
          <cell r="H189">
            <v>2726.3668099843539</v>
          </cell>
          <cell r="I189">
            <v>2725.5984300603573</v>
          </cell>
          <cell r="J189">
            <v>2666.7498911299067</v>
          </cell>
          <cell r="K189">
            <v>2664.6718969325102</v>
          </cell>
          <cell r="L189">
            <v>2252.0997614046169</v>
          </cell>
          <cell r="M189">
            <v>2167.9222910356948</v>
          </cell>
          <cell r="N189">
            <v>2208.7781875003243</v>
          </cell>
          <cell r="O189">
            <v>2017.8437678325258</v>
          </cell>
          <cell r="P189">
            <v>1769.5205273344745</v>
          </cell>
          <cell r="Q189">
            <v>1710.9618626025187</v>
          </cell>
          <cell r="T189">
            <v>0.25696568300407985</v>
          </cell>
          <cell r="U189">
            <v>0.24721586533073939</v>
          </cell>
        </row>
        <row r="190">
          <cell r="A190">
            <v>1189</v>
          </cell>
          <cell r="B190">
            <v>9</v>
          </cell>
          <cell r="C190" t="str">
            <v>PIANEZZA</v>
          </cell>
          <cell r="D190">
            <v>27565.741395541645</v>
          </cell>
          <cell r="E190">
            <v>28704.327616280432</v>
          </cell>
          <cell r="F190">
            <v>26442.052046148241</v>
          </cell>
          <cell r="G190">
            <v>25477.212257514973</v>
          </cell>
          <cell r="H190">
            <v>27661.385990150007</v>
          </cell>
          <cell r="I190">
            <v>28252.502771228883</v>
          </cell>
          <cell r="J190">
            <v>28483.374533809096</v>
          </cell>
          <cell r="K190">
            <v>29206.168732368464</v>
          </cell>
          <cell r="L190">
            <v>26356.664427939268</v>
          </cell>
          <cell r="M190">
            <v>26476.06451423515</v>
          </cell>
          <cell r="N190">
            <v>27391.58603434034</v>
          </cell>
          <cell r="O190">
            <v>26330.444532958696</v>
          </cell>
          <cell r="P190">
            <v>23911.693082685808</v>
          </cell>
          <cell r="Q190">
            <v>23418.260378420975</v>
          </cell>
          <cell r="T190">
            <v>0.25696568300407985</v>
          </cell>
          <cell r="U190">
            <v>0.24734462981445351</v>
          </cell>
        </row>
        <row r="191">
          <cell r="A191">
            <v>1190</v>
          </cell>
          <cell r="B191">
            <v>16</v>
          </cell>
          <cell r="C191" t="str">
            <v>PINASCA</v>
          </cell>
          <cell r="D191">
            <v>6410.8478514168646</v>
          </cell>
          <cell r="E191">
            <v>6675.6440316515318</v>
          </cell>
          <cell r="F191">
            <v>6149.5161735254142</v>
          </cell>
          <cell r="G191">
            <v>5881.3951484080371</v>
          </cell>
          <cell r="H191">
            <v>6261.8009777870911</v>
          </cell>
          <cell r="I191">
            <v>6189.7658051918734</v>
          </cell>
          <cell r="J191">
            <v>6161.3545067595987</v>
          </cell>
          <cell r="K191">
            <v>6295.3116968585864</v>
          </cell>
          <cell r="L191">
            <v>5440.0998211810875</v>
          </cell>
          <cell r="M191">
            <v>5298.812047584549</v>
          </cell>
          <cell r="N191">
            <v>5523.2535645772214</v>
          </cell>
          <cell r="O191">
            <v>5244.4727209208831</v>
          </cell>
          <cell r="P191">
            <v>4670.1764367862606</v>
          </cell>
          <cell r="Q191">
            <v>4503.2331739972497</v>
          </cell>
          <cell r="T191">
            <v>0.25696568300407985</v>
          </cell>
          <cell r="U191">
            <v>0.24718718687615085</v>
          </cell>
        </row>
        <row r="192">
          <cell r="A192">
            <v>1191</v>
          </cell>
          <cell r="B192">
            <v>16</v>
          </cell>
          <cell r="C192" t="str">
            <v>PINEROLO</v>
          </cell>
          <cell r="D192">
            <v>83108.864318303458</v>
          </cell>
          <cell r="E192">
            <v>86541.625526364936</v>
          </cell>
          <cell r="F192">
            <v>79721.016179752653</v>
          </cell>
          <cell r="G192">
            <v>77163.765694012167</v>
          </cell>
          <cell r="H192">
            <v>77544.463525984742</v>
          </cell>
          <cell r="I192">
            <v>76482.283387771196</v>
          </cell>
          <cell r="J192">
            <v>75216.186029243967</v>
          </cell>
          <cell r="K192">
            <v>75381.928695276802</v>
          </cell>
          <cell r="L192">
            <v>64764.358198912989</v>
          </cell>
          <cell r="M192">
            <v>62840.031308921141</v>
          </cell>
          <cell r="N192">
            <v>65071.79581145016</v>
          </cell>
          <cell r="O192">
            <v>61694.90455160819</v>
          </cell>
          <cell r="P192">
            <v>53993.154216024755</v>
          </cell>
          <cell r="Q192">
            <v>52157.111820314938</v>
          </cell>
          <cell r="T192">
            <v>0.25696568300407985</v>
          </cell>
          <cell r="U192">
            <v>0.24720629776765038</v>
          </cell>
        </row>
        <row r="193">
          <cell r="A193">
            <v>1192</v>
          </cell>
          <cell r="B193">
            <v>14</v>
          </cell>
          <cell r="C193" t="str">
            <v>PINO TORINESE</v>
          </cell>
          <cell r="D193">
            <v>20562.821333228156</v>
          </cell>
          <cell r="E193">
            <v>21412.156190345908</v>
          </cell>
          <cell r="F193">
            <v>19724.598881886253</v>
          </cell>
          <cell r="G193">
            <v>18746.682965344375</v>
          </cell>
          <cell r="H193">
            <v>19457.326299218486</v>
          </cell>
          <cell r="I193">
            <v>19181.817696412534</v>
          </cell>
          <cell r="J193">
            <v>18416.475981412153</v>
          </cell>
          <cell r="K193">
            <v>18219.124007988295</v>
          </cell>
          <cell r="L193">
            <v>15401.317705710444</v>
          </cell>
          <cell r="M193">
            <v>15011.280657763684</v>
          </cell>
          <cell r="N193">
            <v>15104.561369671916</v>
          </cell>
          <cell r="O193">
            <v>14268.475218192476</v>
          </cell>
          <cell r="P193">
            <v>12391.919874514026</v>
          </cell>
          <cell r="Q193">
            <v>12000.425542181993</v>
          </cell>
          <cell r="T193">
            <v>0.2569656830040799</v>
          </cell>
          <cell r="U193">
            <v>0.24723205919094263</v>
          </cell>
        </row>
        <row r="194">
          <cell r="A194">
            <v>1193</v>
          </cell>
          <cell r="B194">
            <v>9</v>
          </cell>
          <cell r="C194" t="str">
            <v>PIOBESI TORINESE</v>
          </cell>
          <cell r="D194">
            <v>7016.6640403891506</v>
          </cell>
          <cell r="E194">
            <v>7306.4830906844027</v>
          </cell>
          <cell r="F194">
            <v>6730.6368830810507</v>
          </cell>
          <cell r="G194">
            <v>6528.7497865290879</v>
          </cell>
          <cell r="H194">
            <v>7167.5038851859363</v>
          </cell>
          <cell r="I194">
            <v>7074.061740395211</v>
          </cell>
          <cell r="J194">
            <v>7102.2918257563015</v>
          </cell>
          <cell r="K194">
            <v>6914.9968522780982</v>
          </cell>
          <cell r="L194">
            <v>6095.0958713616792</v>
          </cell>
          <cell r="M194">
            <v>5818.5241019786954</v>
          </cell>
          <cell r="N194">
            <v>5981.9399889298966</v>
          </cell>
          <cell r="O194">
            <v>5766.6951068790177</v>
          </cell>
          <cell r="P194">
            <v>5079.6099822138167</v>
          </cell>
          <cell r="Q194">
            <v>4917.1676692607389</v>
          </cell>
          <cell r="T194">
            <v>0.25696568300407985</v>
          </cell>
          <cell r="U194">
            <v>0.2472274598951803</v>
          </cell>
        </row>
        <row r="195">
          <cell r="A195">
            <v>1194</v>
          </cell>
          <cell r="B195">
            <v>9</v>
          </cell>
          <cell r="C195" t="str">
            <v>PIOSSASCO</v>
          </cell>
          <cell r="D195">
            <v>27745.738418923949</v>
          </cell>
          <cell r="E195">
            <v>28891.759307486696</v>
          </cell>
          <cell r="F195">
            <v>26614.71167434879</v>
          </cell>
          <cell r="G195">
            <v>25740.040017249521</v>
          </cell>
          <cell r="H195">
            <v>26973.996983745626</v>
          </cell>
          <cell r="I195">
            <v>26910.228272733817</v>
          </cell>
          <cell r="J195">
            <v>26664.733359865688</v>
          </cell>
          <cell r="K195">
            <v>26452.490940347619</v>
          </cell>
          <cell r="L195">
            <v>23603.549535678674</v>
          </cell>
          <cell r="M195">
            <v>22908.080249465922</v>
          </cell>
          <cell r="N195">
            <v>23746.678586203318</v>
          </cell>
          <cell r="O195">
            <v>22741.472682787571</v>
          </cell>
          <cell r="P195">
            <v>20147.417681948285</v>
          </cell>
          <cell r="Q195">
            <v>19825.491921505487</v>
          </cell>
          <cell r="T195">
            <v>0.25696568300407985</v>
          </cell>
          <cell r="U195">
            <v>0.24739331895789748</v>
          </cell>
        </row>
        <row r="196">
          <cell r="A196">
            <v>1195</v>
          </cell>
          <cell r="B196">
            <v>16</v>
          </cell>
          <cell r="C196" t="str">
            <v>PISCINA</v>
          </cell>
          <cell r="D196">
            <v>8071.5578907385807</v>
          </cell>
          <cell r="E196">
            <v>8404.9486913856745</v>
          </cell>
          <cell r="F196">
            <v>7742.5290609062667</v>
          </cell>
          <cell r="G196">
            <v>7460.9209490833355</v>
          </cell>
          <cell r="H196">
            <v>7866.3125865933989</v>
          </cell>
          <cell r="I196">
            <v>7791.1064920724029</v>
          </cell>
          <cell r="J196">
            <v>7775.4775528687624</v>
          </cell>
          <cell r="K196">
            <v>7887.2095450613897</v>
          </cell>
          <cell r="L196">
            <v>6970.0465576476754</v>
          </cell>
          <cell r="M196">
            <v>6759.0371183482312</v>
          </cell>
          <cell r="N196">
            <v>6968.6166495832467</v>
          </cell>
          <cell r="O196">
            <v>6660.3151217629038</v>
          </cell>
          <cell r="P196">
            <v>5917.9713500036796</v>
          </cell>
          <cell r="Q196">
            <v>5691.6504884344668</v>
          </cell>
          <cell r="T196">
            <v>0.25696568300407979</v>
          </cell>
          <cell r="U196">
            <v>0.24716068477855777</v>
          </cell>
        </row>
        <row r="197">
          <cell r="A197">
            <v>1196</v>
          </cell>
          <cell r="B197">
            <v>7</v>
          </cell>
          <cell r="C197" t="str">
            <v>PIVERONE</v>
          </cell>
          <cell r="D197">
            <v>4061.4983339209166</v>
          </cell>
          <cell r="E197">
            <v>4229.256057981399</v>
          </cell>
          <cell r="F197">
            <v>3895.9354943470057</v>
          </cell>
          <cell r="G197">
            <v>3796.3630673079974</v>
          </cell>
          <cell r="H197">
            <v>4085.4470208572307</v>
          </cell>
          <cell r="I197">
            <v>4074.7510791257773</v>
          </cell>
          <cell r="J197">
            <v>4116.1210530964609</v>
          </cell>
          <cell r="K197">
            <v>4144.0055783150347</v>
          </cell>
          <cell r="L197">
            <v>3677.3036787020478</v>
          </cell>
          <cell r="M197">
            <v>3509.5984165246505</v>
          </cell>
          <cell r="N197">
            <v>3619.1001418621504</v>
          </cell>
          <cell r="O197">
            <v>3423.1485313274484</v>
          </cell>
          <cell r="P197">
            <v>3039.6482222971972</v>
          </cell>
          <cell r="Q197">
            <v>2954.937137816476</v>
          </cell>
          <cell r="T197">
            <v>0.25696568300407979</v>
          </cell>
          <cell r="U197">
            <v>0.2472703257400915</v>
          </cell>
        </row>
        <row r="198">
          <cell r="A198">
            <v>1197</v>
          </cell>
          <cell r="B198">
            <v>14</v>
          </cell>
          <cell r="C198" t="str">
            <v>POIRINO</v>
          </cell>
          <cell r="D198">
            <v>19006.596934549729</v>
          </cell>
          <cell r="E198">
            <v>19791.652887237233</v>
          </cell>
          <cell r="F198">
            <v>18231.81238451324</v>
          </cell>
          <cell r="G198">
            <v>17598.259798357005</v>
          </cell>
          <cell r="H198">
            <v>18451.935437622058</v>
          </cell>
          <cell r="I198">
            <v>18454.980854957041</v>
          </cell>
          <cell r="J198">
            <v>18643.72987664953</v>
          </cell>
          <cell r="K198">
            <v>18850.438775340674</v>
          </cell>
          <cell r="L198">
            <v>16823.098665168884</v>
          </cell>
          <cell r="M198">
            <v>16423.553177034708</v>
          </cell>
          <cell r="N198">
            <v>17079.038406767151</v>
          </cell>
          <cell r="O198">
            <v>16380.020030448035</v>
          </cell>
          <cell r="P198">
            <v>14343.488201258029</v>
          </cell>
          <cell r="Q198">
            <v>13962.029604626945</v>
          </cell>
          <cell r="T198">
            <v>0.2569656830040799</v>
          </cell>
          <cell r="U198">
            <v>0.24728414897911632</v>
          </cell>
        </row>
        <row r="199">
          <cell r="A199">
            <v>1198</v>
          </cell>
          <cell r="B199">
            <v>16</v>
          </cell>
          <cell r="C199" t="str">
            <v>POMARETTO</v>
          </cell>
          <cell r="D199">
            <v>1867.2048267601631</v>
          </cell>
          <cell r="E199">
            <v>1944.3285890613618</v>
          </cell>
          <cell r="F199">
            <v>1791.0901252957688</v>
          </cell>
          <cell r="G199">
            <v>1697.2664465417397</v>
          </cell>
          <cell r="H199">
            <v>1717.4038072781877</v>
          </cell>
          <cell r="I199">
            <v>1654.4249616876632</v>
          </cell>
          <cell r="J199">
            <v>1661.2152043285646</v>
          </cell>
          <cell r="K199">
            <v>1660.7569497283478</v>
          </cell>
          <cell r="L199">
            <v>1435.4088252809513</v>
          </cell>
          <cell r="M199">
            <v>1383.4088347329512</v>
          </cell>
          <cell r="N199">
            <v>1397.8427866445634</v>
          </cell>
          <cell r="O199">
            <v>1302.5463153294916</v>
          </cell>
          <cell r="P199">
            <v>1122.5712544248943</v>
          </cell>
          <cell r="Q199">
            <v>1089.0112169416298</v>
          </cell>
          <cell r="T199">
            <v>0.25696568300407985</v>
          </cell>
          <cell r="U199">
            <v>0.24725019475237223</v>
          </cell>
        </row>
        <row r="200">
          <cell r="A200">
            <v>1199</v>
          </cell>
          <cell r="B200">
            <v>8</v>
          </cell>
          <cell r="C200" t="str">
            <v>PONT CANAVESE</v>
          </cell>
          <cell r="D200">
            <v>8136.5575823814488</v>
          </cell>
          <cell r="E200">
            <v>8472.6331558483598</v>
          </cell>
          <cell r="F200">
            <v>7804.8791063754697</v>
          </cell>
          <cell r="G200">
            <v>7457.2634572693923</v>
          </cell>
          <cell r="H200">
            <v>7832.7637925500703</v>
          </cell>
          <cell r="I200">
            <v>7700.2200054315872</v>
          </cell>
          <cell r="J200">
            <v>7496.6686255251479</v>
          </cell>
          <cell r="K200">
            <v>7530.7893127816405</v>
          </cell>
          <cell r="L200">
            <v>6641.6700243841215</v>
          </cell>
          <cell r="M200">
            <v>6320.6916661740343</v>
          </cell>
          <cell r="N200">
            <v>6442.2040586639905</v>
          </cell>
          <cell r="O200">
            <v>6142.075643115445</v>
          </cell>
          <cell r="P200">
            <v>5367.2889168132406</v>
          </cell>
          <cell r="Q200">
            <v>5249.6708003895064</v>
          </cell>
          <cell r="T200">
            <v>0.25696568300407985</v>
          </cell>
          <cell r="U200">
            <v>0.24733282727784239</v>
          </cell>
        </row>
        <row r="201">
          <cell r="A201">
            <v>1200</v>
          </cell>
          <cell r="B201">
            <v>16</v>
          </cell>
          <cell r="C201" t="str">
            <v>PORTE</v>
          </cell>
          <cell r="D201">
            <v>3233.2371610176774</v>
          </cell>
          <cell r="E201">
            <v>3366.78405994167</v>
          </cell>
          <cell r="F201">
            <v>3101.4375438854449</v>
          </cell>
          <cell r="G201">
            <v>2961.9129349539744</v>
          </cell>
          <cell r="H201">
            <v>2946.5693462312097</v>
          </cell>
          <cell r="I201">
            <v>2909.3788152226889</v>
          </cell>
          <cell r="J201">
            <v>2857.1452453022339</v>
          </cell>
          <cell r="K201">
            <v>2951.8959605664422</v>
          </cell>
          <cell r="L201">
            <v>2534.3128849718064</v>
          </cell>
          <cell r="M201">
            <v>2520.4051699769439</v>
          </cell>
          <cell r="N201">
            <v>2574.4510672626598</v>
          </cell>
          <cell r="O201">
            <v>2501.7617583792453</v>
          </cell>
          <cell r="P201">
            <v>2269.9232285761486</v>
          </cell>
          <cell r="Q201">
            <v>2234.7011344497646</v>
          </cell>
          <cell r="T201">
            <v>0.25696568300407985</v>
          </cell>
          <cell r="U201">
            <v>0.24739718027531715</v>
          </cell>
        </row>
        <row r="202">
          <cell r="A202">
            <v>1201</v>
          </cell>
          <cell r="B202">
            <v>16</v>
          </cell>
          <cell r="C202" t="str">
            <v>PRAGELATO</v>
          </cell>
          <cell r="D202">
            <v>3030.3071615006425</v>
          </cell>
          <cell r="E202">
            <v>3155.4721599377503</v>
          </cell>
          <cell r="F202">
            <v>2906.779778946021</v>
          </cell>
          <cell r="G202">
            <v>2968.7704394748735</v>
          </cell>
          <cell r="H202">
            <v>3186.8220126357528</v>
          </cell>
          <cell r="I202">
            <v>3334.8938957831579</v>
          </cell>
          <cell r="J202">
            <v>3477.6954951507241</v>
          </cell>
          <cell r="K202">
            <v>3626.3257001308857</v>
          </cell>
          <cell r="L202">
            <v>3194.535823007167</v>
          </cell>
          <cell r="M202">
            <v>3077.9626542573778</v>
          </cell>
          <cell r="N202">
            <v>3214.4994606290725</v>
          </cell>
          <cell r="O202">
            <v>3077.885277672628</v>
          </cell>
          <cell r="P202">
            <v>2721.0852170724334</v>
          </cell>
          <cell r="Q202">
            <v>2636.3085643787022</v>
          </cell>
          <cell r="T202">
            <v>0.25696568300407985</v>
          </cell>
          <cell r="U202">
            <v>0.24723600316986682</v>
          </cell>
        </row>
        <row r="203">
          <cell r="A203">
            <v>1202</v>
          </cell>
          <cell r="B203">
            <v>16</v>
          </cell>
          <cell r="C203" t="str">
            <v>PRALI</v>
          </cell>
          <cell r="D203">
            <v>973.82050837771976</v>
          </cell>
          <cell r="E203">
            <v>1014.0435735368175</v>
          </cell>
          <cell r="F203">
            <v>934.12370799846724</v>
          </cell>
          <cell r="G203">
            <v>896.84829994720894</v>
          </cell>
          <cell r="H203">
            <v>969.42703522013346</v>
          </cell>
          <cell r="I203">
            <v>955.61806173524792</v>
          </cell>
          <cell r="J203">
            <v>1001.7415797698249</v>
          </cell>
          <cell r="K203">
            <v>986.3045849367245</v>
          </cell>
          <cell r="L203">
            <v>882.90420922099008</v>
          </cell>
          <cell r="M203">
            <v>833.52077314385463</v>
          </cell>
          <cell r="N203">
            <v>860.27240561070766</v>
          </cell>
          <cell r="O203">
            <v>839.28408136500605</v>
          </cell>
          <cell r="P203">
            <v>741.89593131237928</v>
          </cell>
          <cell r="Q203">
            <v>692.23205525088292</v>
          </cell>
          <cell r="T203">
            <v>0.2569656830040799</v>
          </cell>
          <cell r="U203">
            <v>0.24684548501434958</v>
          </cell>
        </row>
        <row r="204">
          <cell r="A204">
            <v>1203</v>
          </cell>
          <cell r="B204">
            <v>14</v>
          </cell>
          <cell r="C204" t="str">
            <v>PRALORMO</v>
          </cell>
          <cell r="D204">
            <v>3786.8446021355066</v>
          </cell>
          <cell r="E204">
            <v>3943.257920471573</v>
          </cell>
          <cell r="F204">
            <v>3632.4777419749526</v>
          </cell>
          <cell r="G204">
            <v>3572.204677336746</v>
          </cell>
          <cell r="H204">
            <v>3799.7642225329478</v>
          </cell>
          <cell r="I204">
            <v>3725.2765948055448</v>
          </cell>
          <cell r="J204">
            <v>3706.6092633739831</v>
          </cell>
          <cell r="K204">
            <v>3759.4219400872089</v>
          </cell>
          <cell r="L204">
            <v>3321.1065859189871</v>
          </cell>
          <cell r="M204">
            <v>3213.8065322590637</v>
          </cell>
          <cell r="N204">
            <v>3394.6072626172772</v>
          </cell>
          <cell r="O204">
            <v>3205.141482942573</v>
          </cell>
          <cell r="P204">
            <v>2815.4306863352881</v>
          </cell>
          <cell r="Q204">
            <v>2755.5428022887572</v>
          </cell>
          <cell r="T204">
            <v>0.25696568300407985</v>
          </cell>
          <cell r="U204">
            <v>0.24733927216899812</v>
          </cell>
        </row>
        <row r="205">
          <cell r="A205">
            <v>1204</v>
          </cell>
          <cell r="B205">
            <v>16</v>
          </cell>
          <cell r="C205" t="str">
            <v>PRAMOLLO</v>
          </cell>
          <cell r="D205">
            <v>829.40698270488383</v>
          </cell>
          <cell r="E205">
            <v>863.66513481992342</v>
          </cell>
          <cell r="F205">
            <v>795.59705249459978</v>
          </cell>
          <cell r="G205">
            <v>745.68701969953747</v>
          </cell>
          <cell r="H205">
            <v>759.40403723474344</v>
          </cell>
          <cell r="I205">
            <v>753.03236785459706</v>
          </cell>
          <cell r="J205">
            <v>712.18102981019376</v>
          </cell>
          <cell r="K205">
            <v>753.67767250985298</v>
          </cell>
          <cell r="L205">
            <v>683.57022014823349</v>
          </cell>
          <cell r="M205">
            <v>649.36276798451149</v>
          </cell>
          <cell r="N205">
            <v>672.71587991965805</v>
          </cell>
          <cell r="O205">
            <v>658.90970915284493</v>
          </cell>
          <cell r="P205">
            <v>564.3135751335185</v>
          </cell>
          <cell r="Q205">
            <v>562.40119564435588</v>
          </cell>
          <cell r="T205">
            <v>0.25696568300407985</v>
          </cell>
          <cell r="U205">
            <v>0.24752162520111207</v>
          </cell>
        </row>
        <row r="206">
          <cell r="A206">
            <v>1205</v>
          </cell>
          <cell r="B206">
            <v>16</v>
          </cell>
          <cell r="C206" t="str">
            <v>PRAROSTINO</v>
          </cell>
          <cell r="D206">
            <v>4883.0521352800997</v>
          </cell>
          <cell r="E206">
            <v>5084.7436405656517</v>
          </cell>
          <cell r="F206">
            <v>4683.9994924284756</v>
          </cell>
          <cell r="G206">
            <v>4510.0285078430506</v>
          </cell>
          <cell r="H206">
            <v>4706.5009696915922</v>
          </cell>
          <cell r="I206">
            <v>4681.5241085705456</v>
          </cell>
          <cell r="J206">
            <v>4622.476286959034</v>
          </cell>
          <cell r="K206">
            <v>4591.4001355790479</v>
          </cell>
          <cell r="L206">
            <v>4010.3852967830285</v>
          </cell>
          <cell r="M206">
            <v>3938.7451945948428</v>
          </cell>
          <cell r="N206">
            <v>4105.8968378419595</v>
          </cell>
          <cell r="O206">
            <v>3921.1934604384032</v>
          </cell>
          <cell r="P206">
            <v>3509.7481570463847</v>
          </cell>
          <cell r="Q206">
            <v>3430.3322695188581</v>
          </cell>
          <cell r="T206">
            <v>0.25696568300407985</v>
          </cell>
          <cell r="U206">
            <v>0.24732457248372761</v>
          </cell>
        </row>
        <row r="207">
          <cell r="A207">
            <v>1206</v>
          </cell>
          <cell r="B207">
            <v>8</v>
          </cell>
          <cell r="C207" t="str">
            <v>PRASCORSANO</v>
          </cell>
          <cell r="D207">
            <v>2900.1022189570199</v>
          </cell>
          <cell r="E207">
            <v>3019.8891812540865</v>
          </cell>
          <cell r="F207">
            <v>2781.8825081633449</v>
          </cell>
          <cell r="G207">
            <v>2741.3412859740151</v>
          </cell>
          <cell r="H207">
            <v>2917.1842913284195</v>
          </cell>
          <cell r="I207">
            <v>2967.1538943968612</v>
          </cell>
          <cell r="J207">
            <v>2928.9950403678854</v>
          </cell>
          <cell r="K207">
            <v>2991.7073326628442</v>
          </cell>
          <cell r="L207">
            <v>2634.9358828189165</v>
          </cell>
          <cell r="M207">
            <v>2545.0454888054833</v>
          </cell>
          <cell r="N207">
            <v>2608.1941209430402</v>
          </cell>
          <cell r="O207">
            <v>2470.0549369049136</v>
          </cell>
          <cell r="P207">
            <v>2183.6168964688727</v>
          </cell>
          <cell r="Q207">
            <v>2125.8420536641761</v>
          </cell>
          <cell r="T207">
            <v>0.25696568300407985</v>
          </cell>
          <cell r="U207">
            <v>0.24728521804337875</v>
          </cell>
        </row>
        <row r="208">
          <cell r="A208">
            <v>1207</v>
          </cell>
          <cell r="B208">
            <v>8</v>
          </cell>
          <cell r="C208" t="str">
            <v>PRATIGLIONE</v>
          </cell>
          <cell r="D208">
            <v>2213.7975017688009</v>
          </cell>
          <cell r="E208">
            <v>2305.2370641898424</v>
          </cell>
          <cell r="F208">
            <v>2123.5543032001001</v>
          </cell>
          <cell r="G208">
            <v>2057.5022762424564</v>
          </cell>
          <cell r="H208">
            <v>2163.8588174173883</v>
          </cell>
          <cell r="I208">
            <v>2135.2740139044358</v>
          </cell>
          <cell r="J208">
            <v>2080.930551871626</v>
          </cell>
          <cell r="K208">
            <v>2113.4940925791616</v>
          </cell>
          <cell r="L208">
            <v>1863.070429640499</v>
          </cell>
          <cell r="M208">
            <v>1745.6831246456672</v>
          </cell>
          <cell r="N208">
            <v>1801.398057890774</v>
          </cell>
          <cell r="O208">
            <v>1722.9797892695531</v>
          </cell>
          <cell r="P208">
            <v>1508.1128654720069</v>
          </cell>
          <cell r="Q208">
            <v>1414.7978335716834</v>
          </cell>
          <cell r="T208">
            <v>0.25696568300407985</v>
          </cell>
          <cell r="U208">
            <v>0.24690288121439366</v>
          </cell>
        </row>
        <row r="209">
          <cell r="A209">
            <v>1208</v>
          </cell>
          <cell r="B209">
            <v>7</v>
          </cell>
          <cell r="C209" t="str">
            <v>QUAGLIUZZO</v>
          </cell>
          <cell r="D209">
            <v>1089.9389636361509</v>
          </cell>
          <cell r="E209">
            <v>1134.9582311260197</v>
          </cell>
          <cell r="F209">
            <v>1045.50871279135</v>
          </cell>
          <cell r="G209">
            <v>1024.4829952046064</v>
          </cell>
          <cell r="H209">
            <v>1089.6608384234796</v>
          </cell>
          <cell r="I209">
            <v>1070.8015704828429</v>
          </cell>
          <cell r="J209">
            <v>1089.0495541626533</v>
          </cell>
          <cell r="K209">
            <v>1103.8337345497514</v>
          </cell>
          <cell r="L209">
            <v>891.24862234199816</v>
          </cell>
          <cell r="M209">
            <v>886.46536864323048</v>
          </cell>
          <cell r="N209">
            <v>903.89955092342791</v>
          </cell>
          <cell r="O209">
            <v>849.96928557001627</v>
          </cell>
          <cell r="P209">
            <v>735.39515658654739</v>
          </cell>
          <cell r="Q209">
            <v>736.47446989730622</v>
          </cell>
          <cell r="T209">
            <v>0.25696568300407985</v>
          </cell>
          <cell r="U209">
            <v>0.24756943987722244</v>
          </cell>
        </row>
        <row r="210">
          <cell r="A210">
            <v>1209</v>
          </cell>
          <cell r="B210">
            <v>7</v>
          </cell>
          <cell r="C210" t="str">
            <v>QUASSOLO</v>
          </cell>
          <cell r="D210">
            <v>1606.6940562153791</v>
          </cell>
          <cell r="E210">
            <v>1673.0575792238915</v>
          </cell>
          <cell r="F210">
            <v>1541.1988107657171</v>
          </cell>
          <cell r="G210">
            <v>1414.770550135632</v>
          </cell>
          <cell r="H210">
            <v>1438.465414418521</v>
          </cell>
          <cell r="I210">
            <v>1460.3179890974827</v>
          </cell>
          <cell r="J210">
            <v>1302.1996872188865</v>
          </cell>
          <cell r="K210">
            <v>1289.2213851230347</v>
          </cell>
          <cell r="L210">
            <v>1106.5300846227217</v>
          </cell>
          <cell r="M210">
            <v>1131.9328420340605</v>
          </cell>
          <cell r="N210">
            <v>1123.0402275616636</v>
          </cell>
          <cell r="O210">
            <v>1058.0542325285487</v>
          </cell>
          <cell r="P210">
            <v>949.50553605253378</v>
          </cell>
          <cell r="Q210">
            <v>933.24028631142846</v>
          </cell>
          <cell r="T210">
            <v>0.25696568300407985</v>
          </cell>
          <cell r="U210">
            <v>0.24738107290341818</v>
          </cell>
        </row>
        <row r="211">
          <cell r="A211">
            <v>1210</v>
          </cell>
          <cell r="B211">
            <v>7</v>
          </cell>
          <cell r="C211" t="str">
            <v>QUINCINETTO</v>
          </cell>
          <cell r="D211">
            <v>3456.06140965243</v>
          </cell>
          <cell r="E211">
            <v>3598.8119289507699</v>
          </cell>
          <cell r="F211">
            <v>3315.178589156113</v>
          </cell>
          <cell r="G211">
            <v>3181.3068987241677</v>
          </cell>
          <cell r="H211">
            <v>3344.730989370893</v>
          </cell>
          <cell r="I211">
            <v>3371.2074328197896</v>
          </cell>
          <cell r="J211">
            <v>3339.6784077445441</v>
          </cell>
          <cell r="K211">
            <v>3330.7210184470264</v>
          </cell>
          <cell r="L211">
            <v>2892.5973471747611</v>
          </cell>
          <cell r="M211">
            <v>2901.2590972841358</v>
          </cell>
          <cell r="N211">
            <v>2977.113814539051</v>
          </cell>
          <cell r="O211">
            <v>2815.239611401721</v>
          </cell>
          <cell r="P211">
            <v>2368.0771014113861</v>
          </cell>
          <cell r="Q211">
            <v>2270.5851768323232</v>
          </cell>
          <cell r="T211">
            <v>0.25696568300407985</v>
          </cell>
          <cell r="U211">
            <v>0.2471314378214278</v>
          </cell>
        </row>
        <row r="212">
          <cell r="A212">
            <v>1211</v>
          </cell>
          <cell r="B212">
            <v>9</v>
          </cell>
          <cell r="C212" t="str">
            <v>REANO</v>
          </cell>
          <cell r="D212">
            <v>4490.3532766017061</v>
          </cell>
          <cell r="E212">
            <v>4675.8245938293594</v>
          </cell>
          <cell r="F212">
            <v>4307.3086024342556</v>
          </cell>
          <cell r="G212">
            <v>4237.5178686253785</v>
          </cell>
          <cell r="H212">
            <v>4494.3290208858898</v>
          </cell>
          <cell r="I212">
            <v>4447.5393051674282</v>
          </cell>
          <cell r="J212">
            <v>4462.0776587895007</v>
          </cell>
          <cell r="K212">
            <v>4467.4407541807095</v>
          </cell>
          <cell r="L212">
            <v>3871.3855685485505</v>
          </cell>
          <cell r="M212">
            <v>3768.8080365484548</v>
          </cell>
          <cell r="N212">
            <v>3865.5470571782434</v>
          </cell>
          <cell r="O212">
            <v>3768.0107576971673</v>
          </cell>
          <cell r="P212">
            <v>3338.9717765925775</v>
          </cell>
          <cell r="Q212">
            <v>3364.5318192483487</v>
          </cell>
          <cell r="T212">
            <v>0.25696568300407979</v>
          </cell>
          <cell r="U212">
            <v>0.24762934030845257</v>
          </cell>
        </row>
        <row r="213">
          <cell r="A213">
            <v>1212</v>
          </cell>
          <cell r="B213">
            <v>8</v>
          </cell>
          <cell r="C213" t="str">
            <v>RIBORDONE</v>
          </cell>
          <cell r="D213">
            <v>292.90681062992718</v>
          </cell>
          <cell r="E213">
            <v>305.00514869957618</v>
          </cell>
          <cell r="F213">
            <v>280.96676306338969</v>
          </cell>
          <cell r="G213">
            <v>293.16061460375306</v>
          </cell>
          <cell r="H213">
            <v>284.28246057959313</v>
          </cell>
          <cell r="I213">
            <v>215.32357530556598</v>
          </cell>
          <cell r="J213">
            <v>193.98668619228323</v>
          </cell>
          <cell r="K213">
            <v>194.62299063832478</v>
          </cell>
          <cell r="L213">
            <v>167.55208521740104</v>
          </cell>
          <cell r="M213">
            <v>153.30055908941432</v>
          </cell>
          <cell r="N213">
            <v>153.0741425957259</v>
          </cell>
          <cell r="O213">
            <v>148.54072391887539</v>
          </cell>
          <cell r="P213">
            <v>124.41039530519596</v>
          </cell>
          <cell r="Q213">
            <v>114.27350553001676</v>
          </cell>
          <cell r="T213">
            <v>0.25696568300407985</v>
          </cell>
          <cell r="U213">
            <v>0.24668067072138453</v>
          </cell>
        </row>
        <row r="214">
          <cell r="A214">
            <v>1215</v>
          </cell>
          <cell r="B214">
            <v>14</v>
          </cell>
          <cell r="C214" t="str">
            <v>RIVA PRESSO CHIERI</v>
          </cell>
          <cell r="D214">
            <v>7383.3968690258498</v>
          </cell>
          <cell r="E214">
            <v>7688.3635962649869</v>
          </cell>
          <cell r="F214">
            <v>7082.420221780264</v>
          </cell>
          <cell r="G214">
            <v>6927.0677274356631</v>
          </cell>
          <cell r="H214">
            <v>7317.321213888853</v>
          </cell>
          <cell r="I214">
            <v>7194.2017627497908</v>
          </cell>
          <cell r="J214">
            <v>7010.6761754294776</v>
          </cell>
          <cell r="K214">
            <v>7146.3178818328479</v>
          </cell>
          <cell r="L214">
            <v>6214.6385520158165</v>
          </cell>
          <cell r="M214">
            <v>6157.3032686566848</v>
          </cell>
          <cell r="N214">
            <v>6392.4747175916409</v>
          </cell>
          <cell r="O214">
            <v>6217.7615118150325</v>
          </cell>
          <cell r="P214">
            <v>5625.6219977635765</v>
          </cell>
          <cell r="Q214">
            <v>5446.7641015614809</v>
          </cell>
          <cell r="T214">
            <v>0.2569656830040799</v>
          </cell>
          <cell r="U214">
            <v>0.24722844156708537</v>
          </cell>
        </row>
        <row r="215">
          <cell r="A215">
            <v>1213</v>
          </cell>
          <cell r="B215">
            <v>11</v>
          </cell>
          <cell r="C215" t="str">
            <v>RIVALBA</v>
          </cell>
          <cell r="D215">
            <v>3206.5787653231159</v>
          </cell>
          <cell r="E215">
            <v>3339.0245553899481</v>
          </cell>
          <cell r="F215">
            <v>3075.8658505176613</v>
          </cell>
          <cell r="G215">
            <v>2972.9828738352121</v>
          </cell>
          <cell r="H215">
            <v>3201.1943620352208</v>
          </cell>
          <cell r="I215">
            <v>3190.9073028002776</v>
          </cell>
          <cell r="J215">
            <v>3249.084287929456</v>
          </cell>
          <cell r="K215">
            <v>3309.7384650317531</v>
          </cell>
          <cell r="L215">
            <v>2870.5081859294473</v>
          </cell>
          <cell r="M215">
            <v>2958.8339227299239</v>
          </cell>
          <cell r="N215">
            <v>3092.4342696024005</v>
          </cell>
          <cell r="O215">
            <v>3023.0689205160543</v>
          </cell>
          <cell r="P215">
            <v>2619.7479091334076</v>
          </cell>
          <cell r="Q215">
            <v>2513.5958472898496</v>
          </cell>
          <cell r="T215">
            <v>0.25696568300407985</v>
          </cell>
          <cell r="U215">
            <v>0.24713726101854488</v>
          </cell>
        </row>
        <row r="216">
          <cell r="A216">
            <v>1214</v>
          </cell>
          <cell r="B216">
            <v>9</v>
          </cell>
          <cell r="C216" t="str">
            <v>RIVALTA DI TORINO</v>
          </cell>
          <cell r="D216">
            <v>45144.056218179183</v>
          </cell>
          <cell r="E216">
            <v>47008.704065691432</v>
          </cell>
          <cell r="F216">
            <v>43303.804783150146</v>
          </cell>
          <cell r="G216">
            <v>42382.218176210939</v>
          </cell>
          <cell r="H216">
            <v>43440.595404942251</v>
          </cell>
          <cell r="I216">
            <v>42547.050962793073</v>
          </cell>
          <cell r="J216">
            <v>42151.799786198659</v>
          </cell>
          <cell r="K216">
            <v>42078.355836953167</v>
          </cell>
          <cell r="L216">
            <v>36831.884345322585</v>
          </cell>
          <cell r="M216">
            <v>36071.272522146835</v>
          </cell>
          <cell r="N216">
            <v>37415.225745562951</v>
          </cell>
          <cell r="O216">
            <v>35572.180413879672</v>
          </cell>
          <cell r="P216">
            <v>31221.549941905589</v>
          </cell>
          <cell r="Q216">
            <v>30638.128404673371</v>
          </cell>
          <cell r="T216">
            <v>0.25696568300407979</v>
          </cell>
          <cell r="U216">
            <v>0.24736591836889119</v>
          </cell>
        </row>
        <row r="217">
          <cell r="A217">
            <v>1216</v>
          </cell>
          <cell r="B217">
            <v>8</v>
          </cell>
          <cell r="C217" t="str">
            <v>RIVARA</v>
          </cell>
          <cell r="D217">
            <v>8480.0445005424281</v>
          </cell>
          <cell r="E217">
            <v>8830.3075927272421</v>
          </cell>
          <cell r="F217">
            <v>8134.3641304442444</v>
          </cell>
          <cell r="G217">
            <v>7712.7411050092687</v>
          </cell>
          <cell r="H217">
            <v>7979.4215202317782</v>
          </cell>
          <cell r="I217">
            <v>7931.0514216016736</v>
          </cell>
          <cell r="J217">
            <v>7808.3267663343549</v>
          </cell>
          <cell r="K217">
            <v>7958.7267316057423</v>
          </cell>
          <cell r="L217">
            <v>6887.5297818028121</v>
          </cell>
          <cell r="M217">
            <v>6563.6691098568972</v>
          </cell>
          <cell r="N217">
            <v>6709.0681748479374</v>
          </cell>
          <cell r="O217">
            <v>6410.0679722758832</v>
          </cell>
          <cell r="P217">
            <v>5690.9348914290395</v>
          </cell>
          <cell r="Q217">
            <v>5486.3957551246594</v>
          </cell>
          <cell r="T217">
            <v>0.2569656830040799</v>
          </cell>
          <cell r="U217">
            <v>0.24718523152556157</v>
          </cell>
        </row>
        <row r="218">
          <cell r="A218">
            <v>1217</v>
          </cell>
          <cell r="B218">
            <v>8</v>
          </cell>
          <cell r="C218" t="str">
            <v>RIVAROLO CANAVESE</v>
          </cell>
          <cell r="D218">
            <v>30157.438289496211</v>
          </cell>
          <cell r="E218">
            <v>31403.072977731161</v>
          </cell>
          <cell r="F218">
            <v>28928.10105801596</v>
          </cell>
          <cell r="G218">
            <v>27632.671562330128</v>
          </cell>
          <cell r="H218">
            <v>28110.360646378605</v>
          </cell>
          <cell r="I218">
            <v>27439.708486909902</v>
          </cell>
          <cell r="J218">
            <v>27042.304915209072</v>
          </cell>
          <cell r="K218">
            <v>26963.172874988839</v>
          </cell>
          <cell r="L218">
            <v>23639.566668463987</v>
          </cell>
          <cell r="M218">
            <v>22820.038942760028</v>
          </cell>
          <cell r="N218">
            <v>23346.245250380201</v>
          </cell>
          <cell r="O218">
            <v>22151.797343183873</v>
          </cell>
          <cell r="P218">
            <v>19616.535078579356</v>
          </cell>
          <cell r="Q218">
            <v>19329.158464888198</v>
          </cell>
          <cell r="T218">
            <v>0.25696568300407985</v>
          </cell>
          <cell r="U218">
            <v>0.2474068925878822</v>
          </cell>
        </row>
        <row r="219">
          <cell r="A219">
            <v>1218</v>
          </cell>
          <cell r="B219">
            <v>8</v>
          </cell>
          <cell r="C219" t="str">
            <v>RIVAROSSA</v>
          </cell>
          <cell r="D219">
            <v>3295.6096092016028</v>
          </cell>
          <cell r="E219">
            <v>3431.7327642486198</v>
          </cell>
          <cell r="F219">
            <v>3161.2674427972797</v>
          </cell>
          <cell r="G219">
            <v>3131.6583870095301</v>
          </cell>
          <cell r="H219">
            <v>3385.1324219692228</v>
          </cell>
          <cell r="I219">
            <v>3386.279060700861</v>
          </cell>
          <cell r="J219">
            <v>3431.4638455012077</v>
          </cell>
          <cell r="K219">
            <v>3576.919540738766</v>
          </cell>
          <cell r="L219">
            <v>3174.2567071433473</v>
          </cell>
          <cell r="M219">
            <v>3126.0321630972048</v>
          </cell>
          <cell r="N219">
            <v>3184.3533535477591</v>
          </cell>
          <cell r="O219">
            <v>2979.2234702035148</v>
          </cell>
          <cell r="P219">
            <v>2589.2809461669913</v>
          </cell>
          <cell r="Q219">
            <v>2546.4392412140337</v>
          </cell>
          <cell r="T219">
            <v>0.25696568300407985</v>
          </cell>
          <cell r="U219">
            <v>0.24738821951390816</v>
          </cell>
        </row>
        <row r="220">
          <cell r="A220">
            <v>1219</v>
          </cell>
          <cell r="B220">
            <v>9</v>
          </cell>
          <cell r="C220" t="str">
            <v>RIVOLI</v>
          </cell>
          <cell r="D220">
            <v>107596.02691115974</v>
          </cell>
          <cell r="E220">
            <v>112040.21551067622</v>
          </cell>
          <cell r="F220">
            <v>103209.98455001829</v>
          </cell>
          <cell r="G220">
            <v>98196.058226126843</v>
          </cell>
          <cell r="H220">
            <v>98881.482154692771</v>
          </cell>
          <cell r="I220">
            <v>96443.129824579548</v>
          </cell>
          <cell r="J220">
            <v>94389.234295428381</v>
          </cell>
          <cell r="K220">
            <v>93374.83361161362</v>
          </cell>
          <cell r="L220">
            <v>79843.695831797304</v>
          </cell>
          <cell r="M220">
            <v>76399.064917618554</v>
          </cell>
          <cell r="N220">
            <v>78357.802001459582</v>
          </cell>
          <cell r="O220">
            <v>74439.544682527514</v>
          </cell>
          <cell r="P220">
            <v>64967.239413551113</v>
          </cell>
          <cell r="Q220">
            <v>63353.333466136333</v>
          </cell>
          <cell r="T220">
            <v>0.25696568300407985</v>
          </cell>
          <cell r="U220">
            <v>0.24730252354920651</v>
          </cell>
        </row>
        <row r="221">
          <cell r="A221">
            <v>1220</v>
          </cell>
          <cell r="B221">
            <v>10</v>
          </cell>
          <cell r="C221" t="str">
            <v>ROBASSOMERO</v>
          </cell>
          <cell r="D221">
            <v>10111.235341768934</v>
          </cell>
          <cell r="E221">
            <v>10528.873781801864</v>
          </cell>
          <cell r="F221">
            <v>9699.0611397504272</v>
          </cell>
          <cell r="G221">
            <v>9256.1789481269388</v>
          </cell>
          <cell r="H221">
            <v>9398.1373543296904</v>
          </cell>
          <cell r="I221">
            <v>9479.0349240495252</v>
          </cell>
          <cell r="J221">
            <v>9289.9946557412968</v>
          </cell>
          <cell r="K221">
            <v>9364.5719099229937</v>
          </cell>
          <cell r="L221">
            <v>7998.4802230787573</v>
          </cell>
          <cell r="M221">
            <v>7698.043810440281</v>
          </cell>
          <cell r="N221">
            <v>8105.815311955208</v>
          </cell>
          <cell r="O221">
            <v>7626.9412468911169</v>
          </cell>
          <cell r="P221">
            <v>6841.995930698612</v>
          </cell>
          <cell r="Q221">
            <v>6496.7068401424813</v>
          </cell>
          <cell r="T221">
            <v>0.25696568300407985</v>
          </cell>
          <cell r="U221">
            <v>0.24702822883716338</v>
          </cell>
        </row>
        <row r="222">
          <cell r="A222">
            <v>1221</v>
          </cell>
          <cell r="B222">
            <v>8</v>
          </cell>
          <cell r="C222" t="str">
            <v>ROCCA CANAVESE</v>
          </cell>
          <cell r="D222">
            <v>6134.756497935723</v>
          </cell>
          <cell r="E222">
            <v>6388.1488923542192</v>
          </cell>
          <cell r="F222">
            <v>5884.6794026406451</v>
          </cell>
          <cell r="G222">
            <v>5602.7983390375648</v>
          </cell>
          <cell r="H222">
            <v>5949.656210020722</v>
          </cell>
          <cell r="I222">
            <v>5971.2255612436611</v>
          </cell>
          <cell r="J222">
            <v>5835.5512837088336</v>
          </cell>
          <cell r="K222">
            <v>6000.8227438482318</v>
          </cell>
          <cell r="L222">
            <v>5376.3861484817098</v>
          </cell>
          <cell r="M222">
            <v>5282.3253423387459</v>
          </cell>
          <cell r="N222">
            <v>5576.1466043282489</v>
          </cell>
          <cell r="O222">
            <v>5323.6923572086434</v>
          </cell>
          <cell r="P222">
            <v>4662.2496625484036</v>
          </cell>
          <cell r="Q222">
            <v>4692.1349290711432</v>
          </cell>
          <cell r="T222">
            <v>0.25696568300407985</v>
          </cell>
          <cell r="U222">
            <v>0.24761759094848282</v>
          </cell>
        </row>
        <row r="223">
          <cell r="A223">
            <v>1222</v>
          </cell>
          <cell r="B223">
            <v>16</v>
          </cell>
          <cell r="C223" t="str">
            <v>ROLETTO</v>
          </cell>
          <cell r="D223">
            <v>7799.1843023128877</v>
          </cell>
          <cell r="E223">
            <v>8121.3248771733879</v>
          </cell>
          <cell r="F223">
            <v>7481.2585041740913</v>
          </cell>
          <cell r="G223">
            <v>7461.3172617383234</v>
          </cell>
          <cell r="H223">
            <v>7945.6282570059529</v>
          </cell>
          <cell r="I223">
            <v>7863.0992301474489</v>
          </cell>
          <cell r="J223">
            <v>7706.3769573007103</v>
          </cell>
          <cell r="K223">
            <v>7681.3981306914648</v>
          </cell>
          <cell r="L223">
            <v>6562.1479595336777</v>
          </cell>
          <cell r="M223">
            <v>6104.0029467496097</v>
          </cell>
          <cell r="N223">
            <v>6180.6659161444159</v>
          </cell>
          <cell r="O223">
            <v>5802.9492028894274</v>
          </cell>
          <cell r="P223">
            <v>5118.3347783167328</v>
          </cell>
          <cell r="Q223">
            <v>4884.2827991929207</v>
          </cell>
          <cell r="T223">
            <v>0.25696568300407985</v>
          </cell>
          <cell r="U223">
            <v>0.24708044846775126</v>
          </cell>
        </row>
        <row r="224">
          <cell r="A224">
            <v>1223</v>
          </cell>
          <cell r="B224">
            <v>7</v>
          </cell>
          <cell r="C224" t="str">
            <v>ROMANO CANAVESE</v>
          </cell>
          <cell r="D224">
            <v>8619.5345563628325</v>
          </cell>
          <cell r="E224">
            <v>8975.5592006571405</v>
          </cell>
          <cell r="F224">
            <v>8268.1680163255751</v>
          </cell>
          <cell r="G224">
            <v>8096.9969318540525</v>
          </cell>
          <cell r="H224">
            <v>8299.0296463693157</v>
          </cell>
          <cell r="I224">
            <v>8024.2721870232936</v>
          </cell>
          <cell r="J224">
            <v>8164.5953958390246</v>
          </cell>
          <cell r="K224">
            <v>8071.5736854458728</v>
          </cell>
          <cell r="L224">
            <v>6827.528464517949</v>
          </cell>
          <cell r="M224">
            <v>6637.4669656870938</v>
          </cell>
          <cell r="N224">
            <v>6588.1323232743862</v>
          </cell>
          <cell r="O224">
            <v>6249.6809088345917</v>
          </cell>
          <cell r="P224">
            <v>5484.8939337404181</v>
          </cell>
          <cell r="Q224">
            <v>5400.6344856941796</v>
          </cell>
          <cell r="T224">
            <v>0.25696568300407985</v>
          </cell>
          <cell r="U224">
            <v>0.24739995515504765</v>
          </cell>
        </row>
        <row r="225">
          <cell r="A225">
            <v>1224</v>
          </cell>
          <cell r="B225">
            <v>8</v>
          </cell>
          <cell r="C225" t="str">
            <v>RONCO CANAVESE</v>
          </cell>
          <cell r="D225">
            <v>323.51730780161301</v>
          </cell>
          <cell r="E225">
            <v>336.879993881698</v>
          </cell>
          <cell r="F225">
            <v>310.32945452007948</v>
          </cell>
          <cell r="G225">
            <v>299.7354196976321</v>
          </cell>
          <cell r="H225">
            <v>289.84603672901352</v>
          </cell>
          <cell r="I225">
            <v>282.76120325262946</v>
          </cell>
          <cell r="J225">
            <v>285.73249425283637</v>
          </cell>
          <cell r="K225">
            <v>272.61530131182786</v>
          </cell>
          <cell r="L225">
            <v>234.40106975330696</v>
          </cell>
          <cell r="M225">
            <v>233.08041238423834</v>
          </cell>
          <cell r="N225">
            <v>233.83510818492101</v>
          </cell>
          <cell r="O225">
            <v>223.48068275268366</v>
          </cell>
          <cell r="P225">
            <v>199.67396127038273</v>
          </cell>
          <cell r="Q225">
            <v>191.23958374693572</v>
          </cell>
          <cell r="T225">
            <v>0.25696568300407985</v>
          </cell>
          <cell r="U225">
            <v>0.24711763093514416</v>
          </cell>
        </row>
        <row r="226">
          <cell r="A226">
            <v>1225</v>
          </cell>
          <cell r="B226">
            <v>11</v>
          </cell>
          <cell r="C226" t="str">
            <v>RONDISSONE</v>
          </cell>
          <cell r="D226">
            <v>5649.6838457636422</v>
          </cell>
          <cell r="E226">
            <v>5883.0406086387875</v>
          </cell>
          <cell r="F226">
            <v>5419.3802426851016</v>
          </cell>
          <cell r="G226">
            <v>5379.8050318354826</v>
          </cell>
          <cell r="H226">
            <v>5465.2124028728658</v>
          </cell>
          <cell r="I226">
            <v>5550.7361079754673</v>
          </cell>
          <cell r="J226">
            <v>5483.1116143222653</v>
          </cell>
          <cell r="K226">
            <v>5509.1952972551326</v>
          </cell>
          <cell r="L226">
            <v>4735.6688670074764</v>
          </cell>
          <cell r="M226">
            <v>4634.8166143808112</v>
          </cell>
          <cell r="N226">
            <v>4823.2780771649295</v>
          </cell>
          <cell r="O226">
            <v>4606.0632635611328</v>
          </cell>
          <cell r="P226">
            <v>4027.6914125246417</v>
          </cell>
          <cell r="Q226">
            <v>3964.1983446823797</v>
          </cell>
          <cell r="T226">
            <v>0.25696568300407985</v>
          </cell>
          <cell r="U226">
            <v>0.24739598526283549</v>
          </cell>
        </row>
        <row r="227">
          <cell r="A227">
            <v>1226</v>
          </cell>
          <cell r="B227">
            <v>16</v>
          </cell>
          <cell r="C227" t="str">
            <v>RORA'</v>
          </cell>
          <cell r="D227">
            <v>1543.4039627089953</v>
          </cell>
          <cell r="E227">
            <v>1607.153326811291</v>
          </cell>
          <cell r="F227">
            <v>1480.4886734076103</v>
          </cell>
          <cell r="G227">
            <v>1411.9136415187847</v>
          </cell>
          <cell r="H227">
            <v>1370.6911968074396</v>
          </cell>
          <cell r="I227">
            <v>1377.542530638387</v>
          </cell>
          <cell r="J227">
            <v>1334.4851572288139</v>
          </cell>
          <cell r="K227">
            <v>1294.3918399787892</v>
          </cell>
          <cell r="L227">
            <v>1167.5475781026985</v>
          </cell>
          <cell r="M227">
            <v>1175.0943882734709</v>
          </cell>
          <cell r="N227">
            <v>1187.2289629308132</v>
          </cell>
          <cell r="O227">
            <v>1089.9815133074812</v>
          </cell>
          <cell r="P227">
            <v>960.16668033895019</v>
          </cell>
          <cell r="Q227">
            <v>926.4447426355963</v>
          </cell>
          <cell r="T227">
            <v>0.25696568300407979</v>
          </cell>
          <cell r="U227">
            <v>0.24719422649911743</v>
          </cell>
        </row>
        <row r="228">
          <cell r="A228">
            <v>1228</v>
          </cell>
          <cell r="B228">
            <v>9</v>
          </cell>
          <cell r="C228" t="str">
            <v>ROSTA</v>
          </cell>
          <cell r="D228">
            <v>12787.095261760091</v>
          </cell>
          <cell r="E228">
            <v>13315.258472007319</v>
          </cell>
          <cell r="F228">
            <v>12265.842357688278</v>
          </cell>
          <cell r="G228">
            <v>11865.121174731896</v>
          </cell>
          <cell r="H228">
            <v>12375.208771583219</v>
          </cell>
          <cell r="I228">
            <v>12352.898087187226</v>
          </cell>
          <cell r="J228">
            <v>12350.686814204322</v>
          </cell>
          <cell r="K228">
            <v>13459.354095776027</v>
          </cell>
          <cell r="L228">
            <v>11731.18405439155</v>
          </cell>
          <cell r="M228">
            <v>11353.784527056445</v>
          </cell>
          <cell r="N228">
            <v>11589.318127184248</v>
          </cell>
          <cell r="O228">
            <v>11110.192369712624</v>
          </cell>
          <cell r="P228">
            <v>9816.5215114281818</v>
          </cell>
          <cell r="Q228">
            <v>9353.3005248482568</v>
          </cell>
          <cell r="T228">
            <v>0.2569656830040799</v>
          </cell>
          <cell r="U228">
            <v>0.24706454367470862</v>
          </cell>
        </row>
        <row r="229">
          <cell r="A229">
            <v>1227</v>
          </cell>
          <cell r="B229">
            <v>16</v>
          </cell>
          <cell r="C229" t="str">
            <v>ROURE</v>
          </cell>
          <cell r="D229">
            <v>2068.230834016777</v>
          </cell>
          <cell r="E229">
            <v>2153.6578535599356</v>
          </cell>
          <cell r="F229">
            <v>1983.9215122784703</v>
          </cell>
          <cell r="G229">
            <v>1897.9426618440004</v>
          </cell>
          <cell r="H229">
            <v>1953.6478262908217</v>
          </cell>
          <cell r="I229">
            <v>1946.7855298224463</v>
          </cell>
          <cell r="J229">
            <v>1911.7199534903843</v>
          </cell>
          <cell r="K229">
            <v>1882.042827413738</v>
          </cell>
          <cell r="L229">
            <v>1614.4541494535642</v>
          </cell>
          <cell r="M229">
            <v>1569.7575995296049</v>
          </cell>
          <cell r="N229">
            <v>1606.9411700377268</v>
          </cell>
          <cell r="O229">
            <v>1496.6096845585946</v>
          </cell>
          <cell r="P229">
            <v>1328.5612838722793</v>
          </cell>
          <cell r="Q229">
            <v>1280.1990770126827</v>
          </cell>
          <cell r="T229">
            <v>0.25696568300407985</v>
          </cell>
          <cell r="U229">
            <v>0.24718033485009025</v>
          </cell>
        </row>
        <row r="230">
          <cell r="A230">
            <v>1229</v>
          </cell>
          <cell r="B230">
            <v>12</v>
          </cell>
          <cell r="C230" t="str">
            <v>RUBIANA</v>
          </cell>
          <cell r="D230">
            <v>5221.6716300352855</v>
          </cell>
          <cell r="E230">
            <v>5437.3496080686427</v>
          </cell>
          <cell r="F230">
            <v>5008.8155086450843</v>
          </cell>
          <cell r="G230">
            <v>4915.9613616076031</v>
          </cell>
          <cell r="H230">
            <v>5298.5705550002049</v>
          </cell>
          <cell r="I230">
            <v>5331.2332419076956</v>
          </cell>
          <cell r="J230">
            <v>5451.0298205829376</v>
          </cell>
          <cell r="K230">
            <v>5478.0480616094746</v>
          </cell>
          <cell r="L230">
            <v>4866.2591676461416</v>
          </cell>
          <cell r="M230">
            <v>4769.5326250195485</v>
          </cell>
          <cell r="N230">
            <v>4912.2826517486919</v>
          </cell>
          <cell r="O230">
            <v>4724.5653405497869</v>
          </cell>
          <cell r="P230">
            <v>4169.2252676366197</v>
          </cell>
          <cell r="Q230">
            <v>4020.5004532263779</v>
          </cell>
          <cell r="T230">
            <v>0.25696568300407985</v>
          </cell>
          <cell r="U230">
            <v>0.24718831545108458</v>
          </cell>
        </row>
        <row r="231">
          <cell r="A231">
            <v>1230</v>
          </cell>
          <cell r="B231">
            <v>7</v>
          </cell>
          <cell r="C231" t="str">
            <v>RUEGLIO</v>
          </cell>
          <cell r="D231">
            <v>2458.5843663133778</v>
          </cell>
          <cell r="E231">
            <v>2560.1347016314389</v>
          </cell>
          <cell r="F231">
            <v>2358.3626807301889</v>
          </cell>
          <cell r="G231">
            <v>2185.8598487283648</v>
          </cell>
          <cell r="H231">
            <v>2259.0288898604786</v>
          </cell>
          <cell r="I231">
            <v>2308.9753486922741</v>
          </cell>
          <cell r="J231">
            <v>2265.8407559686557</v>
          </cell>
          <cell r="K231">
            <v>2318.8585719166722</v>
          </cell>
          <cell r="L231">
            <v>2018.3477371630963</v>
          </cell>
          <cell r="M231">
            <v>2015.3258436214021</v>
          </cell>
          <cell r="N231">
            <v>2099.7495667798462</v>
          </cell>
          <cell r="O231">
            <v>1967.278684481955</v>
          </cell>
          <cell r="P231">
            <v>1696.7865155401673</v>
          </cell>
          <cell r="Q231">
            <v>1633.8733067880064</v>
          </cell>
          <cell r="T231">
            <v>0.25696568300407985</v>
          </cell>
          <cell r="U231">
            <v>0.2471742199166862</v>
          </cell>
        </row>
        <row r="232">
          <cell r="A232">
            <v>1231</v>
          </cell>
          <cell r="B232">
            <v>8</v>
          </cell>
          <cell r="C232" t="str">
            <v>SALASSA</v>
          </cell>
          <cell r="D232">
            <v>5167.6443683389143</v>
          </cell>
          <cell r="E232">
            <v>5381.0907831130398</v>
          </cell>
          <cell r="F232">
            <v>4956.9906132001388</v>
          </cell>
          <cell r="G232">
            <v>4728.5769092996024</v>
          </cell>
          <cell r="H232">
            <v>4932.7956323771077</v>
          </cell>
          <cell r="I232">
            <v>4929.5854804516166</v>
          </cell>
          <cell r="J232">
            <v>4958.7585192846018</v>
          </cell>
          <cell r="K232">
            <v>5024.5308263835741</v>
          </cell>
          <cell r="L232">
            <v>4381.5468171905013</v>
          </cell>
          <cell r="M232">
            <v>4300.4881036070256</v>
          </cell>
          <cell r="N232">
            <v>4367.8178887605145</v>
          </cell>
          <cell r="O232">
            <v>4207.238007557964</v>
          </cell>
          <cell r="P232">
            <v>3704.7352030910524</v>
          </cell>
          <cell r="Q232">
            <v>3637.5249489124808</v>
          </cell>
          <cell r="T232">
            <v>0.25696568300407979</v>
          </cell>
          <cell r="U232">
            <v>0.24737139273940656</v>
          </cell>
        </row>
        <row r="233">
          <cell r="A233">
            <v>1232</v>
          </cell>
          <cell r="B233">
            <v>13</v>
          </cell>
          <cell r="C233" t="str">
            <v>SALBERTRAND</v>
          </cell>
          <cell r="D233">
            <v>1695.4604399687205</v>
          </cell>
          <cell r="E233">
            <v>1765.4904045924297</v>
          </cell>
          <cell r="F233">
            <v>1626.3467233676192</v>
          </cell>
          <cell r="G233">
            <v>1586.958084641039</v>
          </cell>
          <cell r="H233">
            <v>1601.614837660534</v>
          </cell>
          <cell r="I233">
            <v>1625.2318541035331</v>
          </cell>
          <cell r="J233">
            <v>1661.1860878857806</v>
          </cell>
          <cell r="K233">
            <v>1676.6647589515792</v>
          </cell>
          <cell r="L233">
            <v>1461.034615398765</v>
          </cell>
          <cell r="M233">
            <v>1407.5618664240192</v>
          </cell>
          <cell r="N233">
            <v>1485.4969886196761</v>
          </cell>
          <cell r="O233">
            <v>1404.8768056251095</v>
          </cell>
          <cell r="P233">
            <v>1208.3416367979935</v>
          </cell>
          <cell r="Q233">
            <v>1220.1716967132738</v>
          </cell>
          <cell r="T233">
            <v>0.25696568300407985</v>
          </cell>
          <cell r="U233">
            <v>0.24765121089246359</v>
          </cell>
        </row>
        <row r="234">
          <cell r="A234">
            <v>1233</v>
          </cell>
          <cell r="B234">
            <v>7</v>
          </cell>
          <cell r="C234" t="str">
            <v>SALERANO CANAVESE</v>
          </cell>
          <cell r="D234">
            <v>1824.9897177356545</v>
          </cell>
          <cell r="E234">
            <v>1900.3698105758147</v>
          </cell>
          <cell r="F234">
            <v>1750.5958721595039</v>
          </cell>
          <cell r="G234">
            <v>1623.9121785931272</v>
          </cell>
          <cell r="H234">
            <v>1681.0055022177676</v>
          </cell>
          <cell r="I234">
            <v>1697.07915208133</v>
          </cell>
          <cell r="J234">
            <v>1699.0642524614</v>
          </cell>
          <cell r="K234">
            <v>1686.299623778847</v>
          </cell>
          <cell r="L234">
            <v>1432.8018443827054</v>
          </cell>
          <cell r="M234">
            <v>1410.0381147824555</v>
          </cell>
          <cell r="N234">
            <v>1456.1431655507333</v>
          </cell>
          <cell r="O234">
            <v>1342.2608164998271</v>
          </cell>
          <cell r="P234">
            <v>1137.067339379166</v>
          </cell>
          <cell r="Q234">
            <v>1153.3232861121037</v>
          </cell>
          <cell r="T234">
            <v>0.2569656830040799</v>
          </cell>
          <cell r="U234">
            <v>0.24769538313913381</v>
          </cell>
        </row>
        <row r="235">
          <cell r="A235">
            <v>1234</v>
          </cell>
          <cell r="B235">
            <v>16</v>
          </cell>
          <cell r="C235" t="str">
            <v>SALZA DI PINEROLO</v>
          </cell>
          <cell r="D235">
            <v>143.49371435651619</v>
          </cell>
          <cell r="E235">
            <v>149.42063515231897</v>
          </cell>
          <cell r="F235">
            <v>137.64433935826582</v>
          </cell>
          <cell r="G235">
            <v>138.40796813661797</v>
          </cell>
          <cell r="H235">
            <v>114.567497922417</v>
          </cell>
          <cell r="I235">
            <v>102.60856006550645</v>
          </cell>
          <cell r="J235">
            <v>105.06129758436005</v>
          </cell>
          <cell r="K235">
            <v>102.3732185267656</v>
          </cell>
          <cell r="L235">
            <v>103.1870999384107</v>
          </cell>
          <cell r="M235">
            <v>100.88971183016389</v>
          </cell>
          <cell r="N235">
            <v>101.89473659187044</v>
          </cell>
          <cell r="O235">
            <v>106.82895676514011</v>
          </cell>
          <cell r="P235">
            <v>100.65932840160279</v>
          </cell>
          <cell r="Q235">
            <v>97.219400592795552</v>
          </cell>
          <cell r="T235">
            <v>0.25696568300407985</v>
          </cell>
          <cell r="U235">
            <v>0.24720186085256629</v>
          </cell>
        </row>
        <row r="236">
          <cell r="A236">
            <v>1235</v>
          </cell>
          <cell r="B236">
            <v>7</v>
          </cell>
          <cell r="C236" t="str">
            <v>SAMONE</v>
          </cell>
          <cell r="D236">
            <v>4956.9707669095942</v>
          </cell>
          <cell r="E236">
            <v>5161.7154364188673</v>
          </cell>
          <cell r="F236">
            <v>4754.9049063870962</v>
          </cell>
          <cell r="G236">
            <v>4488.4164262663407</v>
          </cell>
          <cell r="H236">
            <v>4578.6068086216719</v>
          </cell>
          <cell r="I236">
            <v>4601.9959450955403</v>
          </cell>
          <cell r="J236">
            <v>4647.7713871175556</v>
          </cell>
          <cell r="K236">
            <v>4846.5024124370648</v>
          </cell>
          <cell r="L236">
            <v>4023.5268913454206</v>
          </cell>
          <cell r="M236">
            <v>3918.9277837141053</v>
          </cell>
          <cell r="N236">
            <v>3971.8685834835969</v>
          </cell>
          <cell r="O236">
            <v>3820.1568183956756</v>
          </cell>
          <cell r="P236">
            <v>3370.1758163838745</v>
          </cell>
          <cell r="Q236">
            <v>3260.3734486439298</v>
          </cell>
          <cell r="T236">
            <v>0.25696568300407985</v>
          </cell>
          <cell r="U236">
            <v>0.24722105912708534</v>
          </cell>
        </row>
        <row r="237">
          <cell r="A237">
            <v>1236</v>
          </cell>
          <cell r="B237">
            <v>8</v>
          </cell>
          <cell r="C237" t="str">
            <v>SAN BENIGNO CANAVESE</v>
          </cell>
          <cell r="D237">
            <v>11646.282530242166</v>
          </cell>
          <cell r="E237">
            <v>12127.32516288869</v>
          </cell>
          <cell r="F237">
            <v>11171.533694305681</v>
          </cell>
          <cell r="G237">
            <v>10837.361946286079</v>
          </cell>
          <cell r="H237">
            <v>11300.599120593572</v>
          </cell>
          <cell r="I237">
            <v>11185.805490655182</v>
          </cell>
          <cell r="J237">
            <v>11089.804338009055</v>
          </cell>
          <cell r="K237">
            <v>11337.133683922451</v>
          </cell>
          <cell r="L237">
            <v>9771.8345610160923</v>
          </cell>
          <cell r="M237">
            <v>9410.5437609195924</v>
          </cell>
          <cell r="N237">
            <v>9819.2917931052289</v>
          </cell>
          <cell r="O237">
            <v>9348.5115140244106</v>
          </cell>
          <cell r="P237">
            <v>8367.8949614699559</v>
          </cell>
          <cell r="Q237">
            <v>8245.5543582405935</v>
          </cell>
          <cell r="T237">
            <v>0.25696568300407985</v>
          </cell>
          <cell r="U237">
            <v>0.24740680664991266</v>
          </cell>
        </row>
        <row r="238">
          <cell r="A238">
            <v>1237</v>
          </cell>
          <cell r="B238">
            <v>10</v>
          </cell>
          <cell r="C238" t="str">
            <v>SAN CARLO CANAVESE</v>
          </cell>
          <cell r="D238">
            <v>10013.926816738429</v>
          </cell>
          <cell r="E238">
            <v>10427.545987194299</v>
          </cell>
          <cell r="F238">
            <v>9605.7192975532616</v>
          </cell>
          <cell r="G238">
            <v>9114.575825807302</v>
          </cell>
          <cell r="H238">
            <v>9489.3169428236342</v>
          </cell>
          <cell r="I238">
            <v>9405.5435940919306</v>
          </cell>
          <cell r="J238">
            <v>9188.6200515615601</v>
          </cell>
          <cell r="K238">
            <v>9401.1679907127836</v>
          </cell>
          <cell r="L238">
            <v>8275.5693470665065</v>
          </cell>
          <cell r="M238">
            <v>8035.6014435210764</v>
          </cell>
          <cell r="N238">
            <v>8256.0049422849861</v>
          </cell>
          <cell r="O238">
            <v>7875.7852425342717</v>
          </cell>
          <cell r="P238">
            <v>7017.4700687585218</v>
          </cell>
          <cell r="Q238">
            <v>6735.7682656134239</v>
          </cell>
          <cell r="T238">
            <v>0.2569656830040799</v>
          </cell>
          <cell r="U238">
            <v>0.24714026021866983</v>
          </cell>
        </row>
        <row r="239">
          <cell r="A239">
            <v>1238</v>
          </cell>
          <cell r="B239">
            <v>8</v>
          </cell>
          <cell r="C239" t="str">
            <v>SAN COLOMBANO BELMONTE</v>
          </cell>
          <cell r="D239">
            <v>1862.3533977225179</v>
          </cell>
          <cell r="E239">
            <v>1939.2767746912893</v>
          </cell>
          <cell r="F239">
            <v>1786.4364598176346</v>
          </cell>
          <cell r="G239">
            <v>1773.5738789766137</v>
          </cell>
          <cell r="H239">
            <v>1608.1666280816862</v>
          </cell>
          <cell r="I239">
            <v>1626.304489305006</v>
          </cell>
          <cell r="J239">
            <v>1589.0175640432255</v>
          </cell>
          <cell r="K239">
            <v>1547.6575128269333</v>
          </cell>
          <cell r="L239">
            <v>1352.3121284161782</v>
          </cell>
          <cell r="M239">
            <v>1287.3135408281303</v>
          </cell>
          <cell r="N239">
            <v>1313.1369034623588</v>
          </cell>
          <cell r="O239">
            <v>1229.8458064403578</v>
          </cell>
          <cell r="P239">
            <v>1075.0542410291287</v>
          </cell>
          <cell r="Q239">
            <v>1017.0006732953598</v>
          </cell>
          <cell r="T239">
            <v>0.25696568300407985</v>
          </cell>
          <cell r="U239">
            <v>0.24699039427465835</v>
          </cell>
        </row>
        <row r="240">
          <cell r="A240">
            <v>1239</v>
          </cell>
          <cell r="B240">
            <v>12</v>
          </cell>
          <cell r="C240" t="str">
            <v>SAN DIDERO</v>
          </cell>
          <cell r="D240">
            <v>1481.6180394171208</v>
          </cell>
          <cell r="E240">
            <v>1542.8153734511397</v>
          </cell>
          <cell r="F240">
            <v>1421.2213902984643</v>
          </cell>
          <cell r="G240">
            <v>1484.1510534574879</v>
          </cell>
          <cell r="H240">
            <v>1714.7265992211314</v>
          </cell>
          <cell r="I240">
            <v>1728.9810911961006</v>
          </cell>
          <cell r="J240">
            <v>1872.3946238460317</v>
          </cell>
          <cell r="K240">
            <v>2047.0058698586661</v>
          </cell>
          <cell r="L240">
            <v>1756.3254026436427</v>
          </cell>
          <cell r="M240">
            <v>1703.4900087820924</v>
          </cell>
          <cell r="N240">
            <v>1769.0885343860796</v>
          </cell>
          <cell r="O240">
            <v>1671.5307666489455</v>
          </cell>
          <cell r="P240">
            <v>1515.1193093765223</v>
          </cell>
          <cell r="Q240">
            <v>1458.9905751089073</v>
          </cell>
          <cell r="T240">
            <v>0.25696568300407985</v>
          </cell>
          <cell r="U240">
            <v>0.24717272207078747</v>
          </cell>
        </row>
        <row r="241">
          <cell r="A241">
            <v>1240</v>
          </cell>
          <cell r="B241">
            <v>10</v>
          </cell>
          <cell r="C241" t="str">
            <v>SAN FRANCESCO AL CAMPO</v>
          </cell>
          <cell r="D241">
            <v>12773.442932369157</v>
          </cell>
          <cell r="E241">
            <v>13301.042241435478</v>
          </cell>
          <cell r="F241">
            <v>12252.746551588731</v>
          </cell>
          <cell r="G241">
            <v>11958.227979658348</v>
          </cell>
          <cell r="H241">
            <v>12407.054062279034</v>
          </cell>
          <cell r="I241">
            <v>12158.399268190718</v>
          </cell>
          <cell r="J241">
            <v>12114.822598957278</v>
          </cell>
          <cell r="K241">
            <v>12223.425517713555</v>
          </cell>
          <cell r="L241">
            <v>10855.117177329572</v>
          </cell>
          <cell r="M241">
            <v>10559.62875855005</v>
          </cell>
          <cell r="N241">
            <v>10796.553432567163</v>
          </cell>
          <cell r="O241">
            <v>10283.82690192983</v>
          </cell>
          <cell r="P241">
            <v>9019.3489263867014</v>
          </cell>
          <cell r="Q241">
            <v>8759.9494610577149</v>
          </cell>
          <cell r="T241">
            <v>0.25696568300407985</v>
          </cell>
          <cell r="U241">
            <v>0.24726144954703502</v>
          </cell>
        </row>
        <row r="242">
          <cell r="A242">
            <v>1242</v>
          </cell>
          <cell r="B242">
            <v>16</v>
          </cell>
          <cell r="C242" t="str">
            <v>SAN GERMANO CHISONE</v>
          </cell>
          <cell r="D242">
            <v>4990.6328419705023</v>
          </cell>
          <cell r="E242">
            <v>5196.767903063148</v>
          </cell>
          <cell r="F242">
            <v>4787.1947812709186</v>
          </cell>
          <cell r="G242">
            <v>4639.1924221052495</v>
          </cell>
          <cell r="H242">
            <v>4678.9447067967676</v>
          </cell>
          <cell r="I242">
            <v>4696.5854837868383</v>
          </cell>
          <cell r="J242">
            <v>4663.163860156953</v>
          </cell>
          <cell r="K242">
            <v>4643.4646207181686</v>
          </cell>
          <cell r="L242">
            <v>4114.2551808817561</v>
          </cell>
          <cell r="M242">
            <v>4088.9338829218427</v>
          </cell>
          <cell r="N242">
            <v>4170.414899766748</v>
          </cell>
          <cell r="O242">
            <v>3893.9879273879333</v>
          </cell>
          <cell r="P242">
            <v>3426.3070467213979</v>
          </cell>
          <cell r="Q242">
            <v>3421.9090382473546</v>
          </cell>
          <cell r="T242">
            <v>0.2569656830040799</v>
          </cell>
          <cell r="U242">
            <v>0.24754158040553045</v>
          </cell>
        </row>
        <row r="243">
          <cell r="A243">
            <v>1243</v>
          </cell>
          <cell r="B243">
            <v>9</v>
          </cell>
          <cell r="C243" t="str">
            <v>SAN GILLIO</v>
          </cell>
          <cell r="D243">
            <v>8124.4369137594667</v>
          </cell>
          <cell r="E243">
            <v>8460.0118503640806</v>
          </cell>
          <cell r="F243">
            <v>7793.2525244548988</v>
          </cell>
          <cell r="G243">
            <v>7535.4927043129228</v>
          </cell>
          <cell r="H243">
            <v>7756.0973798116001</v>
          </cell>
          <cell r="I243">
            <v>7759.1591380921127</v>
          </cell>
          <cell r="J243">
            <v>7684.8794580677886</v>
          </cell>
          <cell r="K243">
            <v>7826.3423668139421</v>
          </cell>
          <cell r="L243">
            <v>6953.1564920291985</v>
          </cell>
          <cell r="M243">
            <v>6935.4689370484375</v>
          </cell>
          <cell r="N243">
            <v>7153.7003798330179</v>
          </cell>
          <cell r="O243">
            <v>6811.1264606190625</v>
          </cell>
          <cell r="P243">
            <v>6079.0774516051006</v>
          </cell>
          <cell r="Q243">
            <v>6107.5111582471382</v>
          </cell>
          <cell r="T243">
            <v>0.25696568300407985</v>
          </cell>
          <cell r="U243">
            <v>0.24759993197150265</v>
          </cell>
        </row>
        <row r="244">
          <cell r="A244">
            <v>1244</v>
          </cell>
          <cell r="B244">
            <v>8</v>
          </cell>
          <cell r="C244" t="str">
            <v>SAN GIORGIO CANAVESE</v>
          </cell>
          <cell r="D244">
            <v>6637.2860967966899</v>
          </cell>
          <cell r="E244">
            <v>6911.4351713481947</v>
          </cell>
          <cell r="F244">
            <v>6366.7238946476982</v>
          </cell>
          <cell r="G244">
            <v>6250.0611298970489</v>
          </cell>
          <cell r="H244">
            <v>6736.7990368986311</v>
          </cell>
          <cell r="I244">
            <v>6779.8921893563229</v>
          </cell>
          <cell r="J244">
            <v>6769.2827022243737</v>
          </cell>
          <cell r="K244">
            <v>6657.8035915083938</v>
          </cell>
          <cell r="L244">
            <v>5941.8031148949158</v>
          </cell>
          <cell r="M244">
            <v>5876.2824109648973</v>
          </cell>
          <cell r="N244">
            <v>6116.4149825362601</v>
          </cell>
          <cell r="O244">
            <v>5789.1930860789153</v>
          </cell>
          <cell r="P244">
            <v>5208.103849148566</v>
          </cell>
          <cell r="Q244">
            <v>5084.3184908547555</v>
          </cell>
          <cell r="T244">
            <v>0.25696568300407985</v>
          </cell>
          <cell r="U244">
            <v>0.24731256882090374</v>
          </cell>
        </row>
        <row r="245">
          <cell r="A245">
            <v>1245</v>
          </cell>
          <cell r="B245">
            <v>12</v>
          </cell>
          <cell r="C245" t="str">
            <v>SAN GIORIO DI SUSA</v>
          </cell>
          <cell r="D245">
            <v>1627.4611408902333</v>
          </cell>
          <cell r="E245">
            <v>1694.6824357292373</v>
          </cell>
          <cell r="F245">
            <v>1561.1193464023199</v>
          </cell>
          <cell r="G245">
            <v>1547.8813689294943</v>
          </cell>
          <cell r="H245">
            <v>1636.8652365982218</v>
          </cell>
          <cell r="I245">
            <v>1596.9308365598579</v>
          </cell>
          <cell r="J245">
            <v>1606.3539595045647</v>
          </cell>
          <cell r="K245">
            <v>1645.1847682340492</v>
          </cell>
          <cell r="L245">
            <v>1444.7925541993561</v>
          </cell>
          <cell r="M245">
            <v>1418.5010266369748</v>
          </cell>
          <cell r="N245">
            <v>1449.2086765146923</v>
          </cell>
          <cell r="O245">
            <v>1366.3223049367746</v>
          </cell>
          <cell r="P245">
            <v>1244.0365019093674</v>
          </cell>
          <cell r="Q245">
            <v>1222.5402577175144</v>
          </cell>
          <cell r="T245">
            <v>0.2569656830040799</v>
          </cell>
          <cell r="U245">
            <v>0.24737902958654143</v>
          </cell>
        </row>
        <row r="246">
          <cell r="A246">
            <v>1246</v>
          </cell>
          <cell r="B246">
            <v>8</v>
          </cell>
          <cell r="C246" t="str">
            <v>SAN GIUSTO CANAVESE</v>
          </cell>
          <cell r="D246">
            <v>11503.697848451173</v>
          </cell>
          <cell r="E246">
            <v>11978.851107340388</v>
          </cell>
          <cell r="F246">
            <v>11034.76133172701</v>
          </cell>
          <cell r="G246">
            <v>10777.718986300473</v>
          </cell>
          <cell r="H246">
            <v>11135.531959045025</v>
          </cell>
          <cell r="I246">
            <v>11252.855549201882</v>
          </cell>
          <cell r="J246">
            <v>11195.103694121271</v>
          </cell>
          <cell r="K246">
            <v>11377.398161845787</v>
          </cell>
          <cell r="L246">
            <v>10041.341626265699</v>
          </cell>
          <cell r="M246">
            <v>9517.8902760738256</v>
          </cell>
          <cell r="N246">
            <v>9743.7503154538135</v>
          </cell>
          <cell r="O246">
            <v>9233.6768756076872</v>
          </cell>
          <cell r="P246">
            <v>8056.7744455039583</v>
          </cell>
          <cell r="Q246">
            <v>7899.4145587287694</v>
          </cell>
          <cell r="T246">
            <v>0.25696568300407985</v>
          </cell>
          <cell r="U246">
            <v>0.2473574500855853</v>
          </cell>
        </row>
        <row r="247">
          <cell r="A247">
            <v>1247</v>
          </cell>
          <cell r="B247">
            <v>7</v>
          </cell>
          <cell r="C247" t="str">
            <v>SAN MARTINO CANAVESE</v>
          </cell>
          <cell r="D247">
            <v>2138.4508515908929</v>
          </cell>
          <cell r="E247">
            <v>2226.7782663486296</v>
          </cell>
          <cell r="F247">
            <v>2051.27908241357</v>
          </cell>
          <cell r="G247">
            <v>2026.8861045058288</v>
          </cell>
          <cell r="H247">
            <v>2249.7098594503923</v>
          </cell>
          <cell r="I247">
            <v>2281.2968102574105</v>
          </cell>
          <cell r="J247">
            <v>2287.0977023282589</v>
          </cell>
          <cell r="K247">
            <v>2276.5955943564559</v>
          </cell>
          <cell r="L247">
            <v>1989.0705470556045</v>
          </cell>
          <cell r="M247">
            <v>1935.6798582031288</v>
          </cell>
          <cell r="N247">
            <v>1953.9759742588155</v>
          </cell>
          <cell r="O247">
            <v>1853.9203270098365</v>
          </cell>
          <cell r="P247">
            <v>1675.7342287481456</v>
          </cell>
          <cell r="Q247">
            <v>1645.6265052781091</v>
          </cell>
          <cell r="T247">
            <v>0.2569656830040799</v>
          </cell>
          <cell r="U247">
            <v>0.24737224178569317</v>
          </cell>
        </row>
        <row r="248">
          <cell r="A248">
            <v>1248</v>
          </cell>
          <cell r="B248">
            <v>10</v>
          </cell>
          <cell r="C248" t="str">
            <v>SAN MAURIZIO CANAVESE</v>
          </cell>
          <cell r="D248">
            <v>18810.357693218179</v>
          </cell>
          <cell r="E248">
            <v>19587.308103125524</v>
          </cell>
          <cell r="F248">
            <v>18043.572635821962</v>
          </cell>
          <cell r="G248">
            <v>17582.00504840288</v>
          </cell>
          <cell r="H248">
            <v>18557.358537910328</v>
          </cell>
          <cell r="I248">
            <v>18764.167451468271</v>
          </cell>
          <cell r="J248">
            <v>19656.270742569428</v>
          </cell>
          <cell r="K248">
            <v>20503.319552666017</v>
          </cell>
          <cell r="L248">
            <v>18104.543447192947</v>
          </cell>
          <cell r="M248">
            <v>18032.672583189193</v>
          </cell>
          <cell r="N248">
            <v>19189.721277810793</v>
          </cell>
          <cell r="O248">
            <v>18503.69410557536</v>
          </cell>
          <cell r="P248">
            <v>16347.719972123468</v>
          </cell>
          <cell r="Q248">
            <v>15285.438382698378</v>
          </cell>
          <cell r="T248">
            <v>0.2569656830040799</v>
          </cell>
          <cell r="U248">
            <v>0.24686765010283809</v>
          </cell>
        </row>
        <row r="249">
          <cell r="A249">
            <v>1249</v>
          </cell>
          <cell r="B249">
            <v>9</v>
          </cell>
          <cell r="C249" t="str">
            <v>SAN MAURO TORINESE</v>
          </cell>
          <cell r="D249">
            <v>42090.012460135389</v>
          </cell>
          <cell r="E249">
            <v>43828.514883494288</v>
          </cell>
          <cell r="F249">
            <v>40374.256005823612</v>
          </cell>
          <cell r="G249">
            <v>38427.748822494978</v>
          </cell>
          <cell r="H249">
            <v>39488.619745234108</v>
          </cell>
          <cell r="I249">
            <v>38742.104045888227</v>
          </cell>
          <cell r="J249">
            <v>37781.946413564932</v>
          </cell>
          <cell r="K249">
            <v>37798.315351423938</v>
          </cell>
          <cell r="L249">
            <v>32968.368347760545</v>
          </cell>
          <cell r="M249">
            <v>31800.385616270349</v>
          </cell>
          <cell r="N249">
            <v>32273.476826501756</v>
          </cell>
          <cell r="O249">
            <v>30576.943271495449</v>
          </cell>
          <cell r="P249">
            <v>26803.273156679232</v>
          </cell>
          <cell r="Q249">
            <v>25989.200509572289</v>
          </cell>
          <cell r="T249">
            <v>0.25696568300407985</v>
          </cell>
          <cell r="U249">
            <v>0.24724455588161953</v>
          </cell>
        </row>
        <row r="250">
          <cell r="A250">
            <v>1250</v>
          </cell>
          <cell r="B250">
            <v>16</v>
          </cell>
          <cell r="C250" t="str">
            <v>SAN PIETRO VAL LEMINA</v>
          </cell>
          <cell r="D250">
            <v>4512.2602235426375</v>
          </cell>
          <cell r="E250">
            <v>4698.6363939199837</v>
          </cell>
          <cell r="F250">
            <v>4328.3225350135563</v>
          </cell>
          <cell r="G250">
            <v>4110.7914106295048</v>
          </cell>
          <cell r="H250">
            <v>4360.0634964518031</v>
          </cell>
          <cell r="I250">
            <v>4299.0857797641902</v>
          </cell>
          <cell r="J250">
            <v>4145.9431590587419</v>
          </cell>
          <cell r="K250">
            <v>4141.1565213209833</v>
          </cell>
          <cell r="L250">
            <v>3587.2566631179598</v>
          </cell>
          <cell r="M250">
            <v>3367.3168042630973</v>
          </cell>
          <cell r="N250">
            <v>3564.4500623521076</v>
          </cell>
          <cell r="O250">
            <v>3365.1125321935251</v>
          </cell>
          <cell r="P250">
            <v>2951.6149159402626</v>
          </cell>
          <cell r="Q250">
            <v>2852.748452028959</v>
          </cell>
          <cell r="T250">
            <v>0.2569656830040799</v>
          </cell>
          <cell r="U250">
            <v>0.24721160331272801</v>
          </cell>
        </row>
        <row r="251">
          <cell r="A251">
            <v>1251</v>
          </cell>
          <cell r="B251">
            <v>8</v>
          </cell>
          <cell r="C251" t="str">
            <v>SAN PONSO</v>
          </cell>
          <cell r="D251">
            <v>729.95423338501178</v>
          </cell>
          <cell r="E251">
            <v>760.10455003989193</v>
          </cell>
          <cell r="F251">
            <v>700.1983931255503</v>
          </cell>
          <cell r="G251">
            <v>704.49325585579857</v>
          </cell>
          <cell r="H251">
            <v>748.01535931506703</v>
          </cell>
          <cell r="I251">
            <v>735.16682800793467</v>
          </cell>
          <cell r="J251">
            <v>755.28574053731211</v>
          </cell>
          <cell r="K251">
            <v>777.434238283029</v>
          </cell>
          <cell r="L251">
            <v>668.17353749426786</v>
          </cell>
          <cell r="M251">
            <v>647.67942838621104</v>
          </cell>
          <cell r="N251">
            <v>677.38000663382934</v>
          </cell>
          <cell r="O251">
            <v>635.17610135864936</v>
          </cell>
          <cell r="P251">
            <v>571.83314401433665</v>
          </cell>
          <cell r="Q251">
            <v>566.32978629585648</v>
          </cell>
          <cell r="T251">
            <v>0.25696568300407985</v>
          </cell>
          <cell r="U251">
            <v>0.24745726700814602</v>
          </cell>
        </row>
        <row r="252">
          <cell r="A252">
            <v>1252</v>
          </cell>
          <cell r="B252">
            <v>11</v>
          </cell>
          <cell r="C252" t="str">
            <v>SAN RAFFAELE CIMENA</v>
          </cell>
          <cell r="D252">
            <v>9115.341939475109</v>
          </cell>
          <cell r="E252">
            <v>9491.8456068601372</v>
          </cell>
          <cell r="F252">
            <v>8743.7643168567738</v>
          </cell>
          <cell r="G252">
            <v>8844.9528110657448</v>
          </cell>
          <cell r="H252">
            <v>9261.6815595731823</v>
          </cell>
          <cell r="I252">
            <v>9294.9937226351813</v>
          </cell>
          <cell r="J252">
            <v>9041.5025639670876</v>
          </cell>
          <cell r="K252">
            <v>8975.8449603212539</v>
          </cell>
          <cell r="L252">
            <v>7733.1915580641171</v>
          </cell>
          <cell r="M252">
            <v>7393.9787675002126</v>
          </cell>
          <cell r="N252">
            <v>7780.338833000018</v>
          </cell>
          <cell r="O252">
            <v>7519.9445110161023</v>
          </cell>
          <cell r="P252">
            <v>6545.8825476236443</v>
          </cell>
          <cell r="Q252">
            <v>6341.2547810643327</v>
          </cell>
          <cell r="T252">
            <v>0.25696568300407985</v>
          </cell>
          <cell r="U252">
            <v>0.24723547406705526</v>
          </cell>
        </row>
        <row r="253">
          <cell r="A253">
            <v>1253</v>
          </cell>
          <cell r="B253">
            <v>11</v>
          </cell>
          <cell r="C253" t="str">
            <v>SAN SEBASTIANO DA PO</v>
          </cell>
          <cell r="D253">
            <v>5406.7810433639306</v>
          </cell>
          <cell r="E253">
            <v>5630.1048533856519</v>
          </cell>
          <cell r="F253">
            <v>5186.3791254270227</v>
          </cell>
          <cell r="G253">
            <v>4996.6760813769724</v>
          </cell>
          <cell r="H253">
            <v>5318.4499420383345</v>
          </cell>
          <cell r="I253">
            <v>5103.8455927430023</v>
          </cell>
          <cell r="J253">
            <v>5043.3597027557917</v>
          </cell>
          <cell r="K253">
            <v>5006.3104903371932</v>
          </cell>
          <cell r="L253">
            <v>4408.5489694001271</v>
          </cell>
          <cell r="M253">
            <v>4371.5664827987912</v>
          </cell>
          <cell r="N253">
            <v>4542.7006220901094</v>
          </cell>
          <cell r="O253">
            <v>4233.6414697447153</v>
          </cell>
          <cell r="P253">
            <v>3763.7583225152266</v>
          </cell>
          <cell r="Q253">
            <v>3747.5903419726124</v>
          </cell>
          <cell r="T253">
            <v>0.25696568300407985</v>
          </cell>
          <cell r="U253">
            <v>0.24751121214500765</v>
          </cell>
        </row>
        <row r="254">
          <cell r="A254">
            <v>1254</v>
          </cell>
          <cell r="B254">
            <v>16</v>
          </cell>
          <cell r="C254" t="str">
            <v>SAN SECONDO DI PINEROLO</v>
          </cell>
          <cell r="D254">
            <v>13695.725505620543</v>
          </cell>
          <cell r="E254">
            <v>14261.419136710123</v>
          </cell>
          <cell r="F254">
            <v>13137.433215852112</v>
          </cell>
          <cell r="G254">
            <v>12543.149552843923</v>
          </cell>
          <cell r="H254">
            <v>13220.15973054262</v>
          </cell>
          <cell r="I254">
            <v>13077.576354815375</v>
          </cell>
          <cell r="J254">
            <v>12678.295925558426</v>
          </cell>
          <cell r="K254">
            <v>12594.205111587435</v>
          </cell>
          <cell r="L254">
            <v>10859.693333476533</v>
          </cell>
          <cell r="M254">
            <v>10636.901133016818</v>
          </cell>
          <cell r="N254">
            <v>10981.081459779778</v>
          </cell>
          <cell r="O254">
            <v>10598.881310501327</v>
          </cell>
          <cell r="P254">
            <v>9176.3738089712824</v>
          </cell>
          <cell r="Q254">
            <v>8855.2855236776904</v>
          </cell>
          <cell r="T254">
            <v>0.25696568300407985</v>
          </cell>
          <cell r="U254">
            <v>0.24719626029149572</v>
          </cell>
        </row>
        <row r="255">
          <cell r="A255">
            <v>1241</v>
          </cell>
          <cell r="B255">
            <v>9</v>
          </cell>
          <cell r="C255" t="str">
            <v>SANGANO</v>
          </cell>
          <cell r="D255">
            <v>8683.2294527037629</v>
          </cell>
          <cell r="E255">
            <v>9041.8849760397206</v>
          </cell>
          <cell r="F255">
            <v>8329.2664551433045</v>
          </cell>
          <cell r="G255">
            <v>7927.018056472737</v>
          </cell>
          <cell r="H255">
            <v>8319.5804171311011</v>
          </cell>
          <cell r="I255">
            <v>8115.0910149257224</v>
          </cell>
          <cell r="J255">
            <v>7926.5118511724422</v>
          </cell>
          <cell r="K255">
            <v>7984.3612591922902</v>
          </cell>
          <cell r="L255">
            <v>6897.3235133871804</v>
          </cell>
          <cell r="M255">
            <v>6573.6764663412378</v>
          </cell>
          <cell r="N255">
            <v>6798.2445258252919</v>
          </cell>
          <cell r="O255">
            <v>6412.7085798401413</v>
          </cell>
          <cell r="P255">
            <v>5595.1837174940047</v>
          </cell>
          <cell r="Q255">
            <v>5399.6796915053665</v>
          </cell>
          <cell r="T255">
            <v>0.2569656830040799</v>
          </cell>
          <cell r="U255">
            <v>0.24719648935066521</v>
          </cell>
        </row>
        <row r="256">
          <cell r="A256">
            <v>1255</v>
          </cell>
          <cell r="B256">
            <v>12</v>
          </cell>
          <cell r="C256" t="str">
            <v>SANT'AMBROGIO DI TORINO</v>
          </cell>
          <cell r="D256">
            <v>12250.121906355824</v>
          </cell>
          <cell r="E256">
            <v>12756.10575800739</v>
          </cell>
          <cell r="F256">
            <v>11750.758173763847</v>
          </cell>
          <cell r="G256">
            <v>11461.153218463824</v>
          </cell>
          <cell r="H256">
            <v>11398.507701023867</v>
          </cell>
          <cell r="I256">
            <v>11584.425117272893</v>
          </cell>
          <cell r="J256">
            <v>11590.485298868134</v>
          </cell>
          <cell r="K256">
            <v>11430.634652832374</v>
          </cell>
          <cell r="L256">
            <v>10158.070647037966</v>
          </cell>
          <cell r="M256">
            <v>10232.2037258446</v>
          </cell>
          <cell r="N256">
            <v>10489.47133069657</v>
          </cell>
          <cell r="O256">
            <v>9975.592124296254</v>
          </cell>
          <cell r="P256">
            <v>8769.7125037851583</v>
          </cell>
          <cell r="Q256">
            <v>8547.1850405487239</v>
          </cell>
          <cell r="T256">
            <v>0.25696568300407985</v>
          </cell>
          <cell r="U256">
            <v>0.24729671424865374</v>
          </cell>
        </row>
        <row r="257">
          <cell r="A257">
            <v>1256</v>
          </cell>
          <cell r="B257">
            <v>12</v>
          </cell>
          <cell r="C257" t="str">
            <v>SANT'ANTONINO DI SUSA</v>
          </cell>
          <cell r="D257">
            <v>7206.8215824707559</v>
          </cell>
          <cell r="E257">
            <v>7504.4949746491811</v>
          </cell>
          <cell r="F257">
            <v>6913.0428467930478</v>
          </cell>
          <cell r="G257">
            <v>6662.2863965461747</v>
          </cell>
          <cell r="H257">
            <v>6809.6134416510604</v>
          </cell>
          <cell r="I257">
            <v>6750.5900593876395</v>
          </cell>
          <cell r="J257">
            <v>6704.7594122615801</v>
          </cell>
          <cell r="K257">
            <v>6802.8246418159142</v>
          </cell>
          <cell r="L257">
            <v>5969.0808445238672</v>
          </cell>
          <cell r="M257">
            <v>5762.4097456607024</v>
          </cell>
          <cell r="N257">
            <v>6010.4851435264773</v>
          </cell>
          <cell r="O257">
            <v>5690.7023190119489</v>
          </cell>
          <cell r="P257">
            <v>4981.5760848537439</v>
          </cell>
          <cell r="Q257">
            <v>4798.5141029999631</v>
          </cell>
          <cell r="T257">
            <v>0.25696568300407985</v>
          </cell>
          <cell r="U257">
            <v>0.24717717591505195</v>
          </cell>
        </row>
        <row r="258">
          <cell r="A258">
            <v>1257</v>
          </cell>
          <cell r="B258">
            <v>14</v>
          </cell>
          <cell r="C258" t="str">
            <v>SANTENA</v>
          </cell>
          <cell r="D258">
            <v>25238.560395161388</v>
          </cell>
          <cell r="E258">
            <v>26281.023816873021</v>
          </cell>
          <cell r="F258">
            <v>24209.736207082344</v>
          </cell>
          <cell r="G258">
            <v>23279.368584859065</v>
          </cell>
          <cell r="H258">
            <v>24290.218173070069</v>
          </cell>
          <cell r="I258">
            <v>23913.819853625144</v>
          </cell>
          <cell r="J258">
            <v>23367.236866196588</v>
          </cell>
          <cell r="K258">
            <v>23496.658578871833</v>
          </cell>
          <cell r="L258">
            <v>20241.175286350452</v>
          </cell>
          <cell r="M258">
            <v>19723.244878054884</v>
          </cell>
          <cell r="N258">
            <v>20206.875265626531</v>
          </cell>
          <cell r="O258">
            <v>19419.435435209714</v>
          </cell>
          <cell r="P258">
            <v>17207.96854691987</v>
          </cell>
          <cell r="Q258">
            <v>16845.152052653535</v>
          </cell>
          <cell r="T258">
            <v>0.25696568300407985</v>
          </cell>
          <cell r="U258">
            <v>0.24734088521272105</v>
          </cell>
        </row>
        <row r="259">
          <cell r="A259">
            <v>1258</v>
          </cell>
          <cell r="B259">
            <v>13</v>
          </cell>
          <cell r="C259" t="str">
            <v>SAUZE DI CESANA</v>
          </cell>
          <cell r="D259">
            <v>1164.0353500226731</v>
          </cell>
          <cell r="E259">
            <v>1212.1151237886354</v>
          </cell>
          <cell r="F259">
            <v>1116.5846355155186</v>
          </cell>
          <cell r="G259">
            <v>1130.1210258255724</v>
          </cell>
          <cell r="H259">
            <v>1217.2470390358253</v>
          </cell>
          <cell r="I259">
            <v>1224.092318141895</v>
          </cell>
          <cell r="J259">
            <v>1253.059124670257</v>
          </cell>
          <cell r="K259">
            <v>1353.0788004807855</v>
          </cell>
          <cell r="L259">
            <v>1180.8923781582225</v>
          </cell>
          <cell r="M259">
            <v>1147.3678537518044</v>
          </cell>
          <cell r="N259">
            <v>1224.3936695635264</v>
          </cell>
          <cell r="O259">
            <v>1086.9076569640397</v>
          </cell>
          <cell r="P259">
            <v>954.21407649163393</v>
          </cell>
          <cell r="Q259">
            <v>900.36259604993575</v>
          </cell>
          <cell r="T259">
            <v>0.25696568300407979</v>
          </cell>
          <cell r="U259">
            <v>0.24696333001547702</v>
          </cell>
        </row>
        <row r="260">
          <cell r="A260">
            <v>1259</v>
          </cell>
          <cell r="B260">
            <v>13</v>
          </cell>
          <cell r="C260" t="str">
            <v>SAUZE D'OULX</v>
          </cell>
          <cell r="D260">
            <v>9694.9671100656469</v>
          </cell>
          <cell r="E260">
            <v>10095.411843390391</v>
          </cell>
          <cell r="F260">
            <v>9299.7616581976963</v>
          </cell>
          <cell r="G260">
            <v>9167.8710697158458</v>
          </cell>
          <cell r="H260">
            <v>9777.4028769439556</v>
          </cell>
          <cell r="I260">
            <v>9769.7409139442625</v>
          </cell>
          <cell r="J260">
            <v>9768.2431652677733</v>
          </cell>
          <cell r="K260">
            <v>10077.584887506688</v>
          </cell>
          <cell r="L260">
            <v>8808.9231829658347</v>
          </cell>
          <cell r="M260">
            <v>8421.5506798804054</v>
          </cell>
          <cell r="N260">
            <v>8507.3209226164618</v>
          </cell>
          <cell r="O260">
            <v>7944.5068940325391</v>
          </cell>
          <cell r="P260">
            <v>6919.8293334812288</v>
          </cell>
          <cell r="Q260">
            <v>6717.228307707237</v>
          </cell>
          <cell r="T260">
            <v>0.25696568300407985</v>
          </cell>
          <cell r="U260">
            <v>0.24725627450900095</v>
          </cell>
        </row>
        <row r="261">
          <cell r="A261">
            <v>1260</v>
          </cell>
          <cell r="B261">
            <v>16</v>
          </cell>
          <cell r="C261" t="str">
            <v>SCALENGHE</v>
          </cell>
          <cell r="D261">
            <v>7413.4598104428205</v>
          </cell>
          <cell r="E261">
            <v>7719.6682692342147</v>
          </cell>
          <cell r="F261">
            <v>7111.2576780344398</v>
          </cell>
          <cell r="G261">
            <v>6902.2255951901716</v>
          </cell>
          <cell r="H261">
            <v>7106.7421151273811</v>
          </cell>
          <cell r="I261">
            <v>7013.3342487266873</v>
          </cell>
          <cell r="J261">
            <v>6995.4306749164352</v>
          </cell>
          <cell r="K261">
            <v>7096.498182753664</v>
          </cell>
          <cell r="L261">
            <v>6119.1728667670823</v>
          </cell>
          <cell r="M261">
            <v>5977.4933985196794</v>
          </cell>
          <cell r="N261">
            <v>6157.5424595801287</v>
          </cell>
          <cell r="O261">
            <v>5973.0358791748058</v>
          </cell>
          <cell r="P261">
            <v>5171.9551941868376</v>
          </cell>
          <cell r="Q261">
            <v>5155.5610422555765</v>
          </cell>
          <cell r="T261">
            <v>0.25696568300407985</v>
          </cell>
          <cell r="U261">
            <v>0.24752340317496899</v>
          </cell>
        </row>
        <row r="262">
          <cell r="A262">
            <v>1261</v>
          </cell>
          <cell r="B262">
            <v>7</v>
          </cell>
          <cell r="C262" t="str">
            <v>SCARMAGNO</v>
          </cell>
          <cell r="D262">
            <v>3630.0922046881046</v>
          </cell>
          <cell r="E262">
            <v>3780.0309603690107</v>
          </cell>
          <cell r="F262">
            <v>3482.1151962270233</v>
          </cell>
          <cell r="G262">
            <v>3503.657276146017</v>
          </cell>
          <cell r="H262">
            <v>3720.1760663711948</v>
          </cell>
          <cell r="I262">
            <v>3889.7029546702643</v>
          </cell>
          <cell r="J262">
            <v>3816.2354676965315</v>
          </cell>
          <cell r="K262">
            <v>3590.2102574112346</v>
          </cell>
          <cell r="L262">
            <v>3221.5691791809177</v>
          </cell>
          <cell r="M262">
            <v>3227.7343251865013</v>
          </cell>
          <cell r="N262">
            <v>3348.7809877735381</v>
          </cell>
          <cell r="O262">
            <v>2951.0229890832775</v>
          </cell>
          <cell r="P262">
            <v>2553.2759178855181</v>
          </cell>
          <cell r="Q262">
            <v>2565.308191989327</v>
          </cell>
          <cell r="T262">
            <v>0.25696568300407979</v>
          </cell>
          <cell r="U262">
            <v>0.24760138367293835</v>
          </cell>
        </row>
        <row r="263">
          <cell r="A263">
            <v>1262</v>
          </cell>
          <cell r="B263">
            <v>14</v>
          </cell>
          <cell r="C263" t="str">
            <v>SCIOLZE</v>
          </cell>
          <cell r="D263">
            <v>4708.4270324280651</v>
          </cell>
          <cell r="E263">
            <v>4902.9057538073375</v>
          </cell>
          <cell r="F263">
            <v>4516.4928038935441</v>
          </cell>
          <cell r="G263">
            <v>4501.788514738123</v>
          </cell>
          <cell r="H263">
            <v>4650.4787353265347</v>
          </cell>
          <cell r="I263">
            <v>4595.1899168842619</v>
          </cell>
          <cell r="J263">
            <v>4728.7536894761952</v>
          </cell>
          <cell r="K263">
            <v>4713.1985122993019</v>
          </cell>
          <cell r="L263">
            <v>4150.4832074928809</v>
          </cell>
          <cell r="M263">
            <v>4048.0019608332445</v>
          </cell>
          <cell r="N263">
            <v>4114.5870258887335</v>
          </cell>
          <cell r="O263">
            <v>3921.8248240308558</v>
          </cell>
          <cell r="P263">
            <v>3355.030242133646</v>
          </cell>
          <cell r="Q263">
            <v>3204.1905173194409</v>
          </cell>
          <cell r="T263">
            <v>0.25696568300407985</v>
          </cell>
          <cell r="U263">
            <v>0.24708993682978905</v>
          </cell>
        </row>
        <row r="264">
          <cell r="A264">
            <v>1263</v>
          </cell>
          <cell r="B264">
            <v>13</v>
          </cell>
          <cell r="C264" t="str">
            <v>SESTRIERE</v>
          </cell>
          <cell r="D264">
            <v>13257.147526382672</v>
          </cell>
          <cell r="E264">
            <v>13804.725960180278</v>
          </cell>
          <cell r="F264">
            <v>12716.733420882041</v>
          </cell>
          <cell r="G264">
            <v>12233.351061343896</v>
          </cell>
          <cell r="H264">
            <v>13169.70551596883</v>
          </cell>
          <cell r="I264">
            <v>13076.378253251471</v>
          </cell>
          <cell r="J264">
            <v>13006.497622721554</v>
          </cell>
          <cell r="K264">
            <v>12783.335591612251</v>
          </cell>
          <cell r="L264">
            <v>11080.41286873743</v>
          </cell>
          <cell r="M264">
            <v>10569.714597652428</v>
          </cell>
          <cell r="N264">
            <v>10506.821918993986</v>
          </cell>
          <cell r="O264">
            <v>10025.089458031538</v>
          </cell>
          <cell r="P264">
            <v>9013.6355688765743</v>
          </cell>
          <cell r="Q264">
            <v>9059.9550580340128</v>
          </cell>
          <cell r="T264">
            <v>0.2569656830040799</v>
          </cell>
          <cell r="U264">
            <v>0.2476042028179973</v>
          </cell>
        </row>
        <row r="265">
          <cell r="A265">
            <v>1264</v>
          </cell>
          <cell r="B265">
            <v>7</v>
          </cell>
          <cell r="C265" t="str">
            <v>SETTIMO ROTTARO</v>
          </cell>
          <cell r="D265">
            <v>1456.6118846416659</v>
          </cell>
          <cell r="E265">
            <v>1516.7763546270653</v>
          </cell>
          <cell r="F265">
            <v>1397.2345859328991</v>
          </cell>
          <cell r="G265">
            <v>1310.9217555169364</v>
          </cell>
          <cell r="H265">
            <v>1435.7140797287752</v>
          </cell>
          <cell r="I265">
            <v>1373.2976478739981</v>
          </cell>
          <cell r="J265">
            <v>1383.4155213355255</v>
          </cell>
          <cell r="K265">
            <v>1375.6274394190832</v>
          </cell>
          <cell r="L265">
            <v>1200.1463949457918</v>
          </cell>
          <cell r="M265">
            <v>1180.7252638645025</v>
          </cell>
          <cell r="N265">
            <v>1203.2913138595948</v>
          </cell>
          <cell r="O265">
            <v>1173.8725983476043</v>
          </cell>
          <cell r="P265">
            <v>1001.1999192457178</v>
          </cell>
          <cell r="Q265">
            <v>964.53056689811183</v>
          </cell>
          <cell r="T265">
            <v>0.25696568300407985</v>
          </cell>
          <cell r="U265">
            <v>0.24717946782080044</v>
          </cell>
        </row>
        <row r="266">
          <cell r="A266">
            <v>1265</v>
          </cell>
          <cell r="B266">
            <v>9</v>
          </cell>
          <cell r="C266" t="str">
            <v>SETTIMO TORINESE</v>
          </cell>
          <cell r="D266">
            <v>97324.014253870046</v>
          </cell>
          <cell r="E266">
            <v>101343.92360389985</v>
          </cell>
          <cell r="F266">
            <v>93356.700018129108</v>
          </cell>
          <cell r="G266">
            <v>89865.82116757569</v>
          </cell>
          <cell r="H266">
            <v>92423.91846457716</v>
          </cell>
          <cell r="I266">
            <v>91296.284075592004</v>
          </cell>
          <cell r="J266">
            <v>89476.264319572394</v>
          </cell>
          <cell r="K266">
            <v>88826.074484260986</v>
          </cell>
          <cell r="L266">
            <v>76551.014252634617</v>
          </cell>
          <cell r="M266">
            <v>73280.835320498343</v>
          </cell>
          <cell r="N266">
            <v>74966.498811206096</v>
          </cell>
          <cell r="O266">
            <v>70809.631057448714</v>
          </cell>
          <cell r="P266">
            <v>61874.499858861469</v>
          </cell>
          <cell r="Q266">
            <v>59521.196489043599</v>
          </cell>
          <cell r="T266">
            <v>0.25696568300407985</v>
          </cell>
          <cell r="U266">
            <v>0.24716354159286183</v>
          </cell>
        </row>
        <row r="267">
          <cell r="A267">
            <v>1266</v>
          </cell>
          <cell r="B267">
            <v>7</v>
          </cell>
          <cell r="C267" t="str">
            <v>SETTIMO VITTONE</v>
          </cell>
          <cell r="D267">
            <v>4422.4465240068348</v>
          </cell>
          <cell r="E267">
            <v>4605.1129940261289</v>
          </cell>
          <cell r="F267">
            <v>4242.1699993895045</v>
          </cell>
          <cell r="G267">
            <v>4133.1670266186766</v>
          </cell>
          <cell r="H267">
            <v>4310.7073707586069</v>
          </cell>
          <cell r="I267">
            <v>4337.1486287170228</v>
          </cell>
          <cell r="J267">
            <v>4266.0786101816057</v>
          </cell>
          <cell r="K267">
            <v>4321.3105534533433</v>
          </cell>
          <cell r="L267">
            <v>3854.5312116801601</v>
          </cell>
          <cell r="M267">
            <v>3717.5713334057627</v>
          </cell>
          <cell r="N267">
            <v>3890.5660744186375</v>
          </cell>
          <cell r="O267">
            <v>3747.1327107566503</v>
          </cell>
          <cell r="P267">
            <v>3351.8718200064645</v>
          </cell>
          <cell r="Q267">
            <v>3325.2904355157252</v>
          </cell>
          <cell r="T267">
            <v>0.2569656830040799</v>
          </cell>
          <cell r="U267">
            <v>0.24747456316069089</v>
          </cell>
        </row>
        <row r="268">
          <cell r="A268">
            <v>1267</v>
          </cell>
          <cell r="B268">
            <v>8</v>
          </cell>
          <cell r="C268" t="str">
            <v>SPARONE</v>
          </cell>
          <cell r="D268">
            <v>2080.317175214971</v>
          </cell>
          <cell r="E268">
            <v>2166.2434137470173</v>
          </cell>
          <cell r="F268">
            <v>1995.515166097694</v>
          </cell>
          <cell r="G268">
            <v>1880.080607458915</v>
          </cell>
          <cell r="H268">
            <v>1916.750275147614</v>
          </cell>
          <cell r="I268">
            <v>1926.6877218655247</v>
          </cell>
          <cell r="J268">
            <v>1854.0974804918526</v>
          </cell>
          <cell r="K268">
            <v>1820.0812060521648</v>
          </cell>
          <cell r="L268">
            <v>1580.3296542297039</v>
          </cell>
          <cell r="M268">
            <v>1503.0664254463986</v>
          </cell>
          <cell r="N268">
            <v>1546.8711580727854</v>
          </cell>
          <cell r="O268">
            <v>1443.2685158799698</v>
          </cell>
          <cell r="P268">
            <v>1303.0825756510358</v>
          </cell>
          <cell r="Q268">
            <v>1233.9623531179441</v>
          </cell>
          <cell r="T268">
            <v>0.25696568300407979</v>
          </cell>
          <cell r="U268">
            <v>0.24699971681275834</v>
          </cell>
        </row>
        <row r="269">
          <cell r="A269">
            <v>1268</v>
          </cell>
          <cell r="B269">
            <v>7</v>
          </cell>
          <cell r="C269" t="str">
            <v>STRAMBINELLO</v>
          </cell>
          <cell r="D269">
            <v>706.24665795015301</v>
          </cell>
          <cell r="E269">
            <v>735.41774758806559</v>
          </cell>
          <cell r="F269">
            <v>677.45723283744314</v>
          </cell>
          <cell r="G269">
            <v>680.90533482964588</v>
          </cell>
          <cell r="H269">
            <v>678.45984421402613</v>
          </cell>
          <cell r="I269">
            <v>692.49493955896719</v>
          </cell>
          <cell r="J269">
            <v>664.32309787522411</v>
          </cell>
          <cell r="K269">
            <v>721.18754961187744</v>
          </cell>
          <cell r="L269">
            <v>639.59592720638807</v>
          </cell>
          <cell r="M269">
            <v>609.83159894037351</v>
          </cell>
          <cell r="N269">
            <v>633.76111976663719</v>
          </cell>
          <cell r="O269">
            <v>593.17310360019837</v>
          </cell>
          <cell r="P269">
            <v>542.30060962310347</v>
          </cell>
          <cell r="Q269">
            <v>545.09310164097656</v>
          </cell>
          <cell r="T269">
            <v>0.2569656830040799</v>
          </cell>
          <cell r="U269">
            <v>0.24760372450366908</v>
          </cell>
        </row>
        <row r="270">
          <cell r="A270">
            <v>1269</v>
          </cell>
          <cell r="B270">
            <v>7</v>
          </cell>
          <cell r="C270" t="str">
            <v>STRAMBINO</v>
          </cell>
          <cell r="D270">
            <v>13656.51584383798</v>
          </cell>
          <cell r="E270">
            <v>14220.589943641067</v>
          </cell>
          <cell r="F270">
            <v>13099.821895964516</v>
          </cell>
          <cell r="G270">
            <v>12529.034194394066</v>
          </cell>
          <cell r="H270">
            <v>13100.419358216588</v>
          </cell>
          <cell r="I270">
            <v>13021.336797635247</v>
          </cell>
          <cell r="J270">
            <v>12979.469371330517</v>
          </cell>
          <cell r="K270">
            <v>13410.310530982768</v>
          </cell>
          <cell r="L270">
            <v>11553.716883081603</v>
          </cell>
          <cell r="M270">
            <v>11378.90537943241</v>
          </cell>
          <cell r="N270">
            <v>11705.450432829735</v>
          </cell>
          <cell r="O270">
            <v>11212.239871005702</v>
          </cell>
          <cell r="P270">
            <v>9968.9606344914355</v>
          </cell>
          <cell r="Q270">
            <v>9761.5315701480813</v>
          </cell>
          <cell r="T270">
            <v>0.25696568300407985</v>
          </cell>
          <cell r="U270">
            <v>0.24734361720274098</v>
          </cell>
        </row>
        <row r="271">
          <cell r="A271">
            <v>1270</v>
          </cell>
          <cell r="B271">
            <v>12</v>
          </cell>
          <cell r="C271" t="str">
            <v>SUSA</v>
          </cell>
          <cell r="D271">
            <v>19023.215632840474</v>
          </cell>
          <cell r="E271">
            <v>19808.958010776223</v>
          </cell>
          <cell r="F271">
            <v>18247.753638508108</v>
          </cell>
          <cell r="G271">
            <v>17866.917670501523</v>
          </cell>
          <cell r="H271">
            <v>18766.344987049051</v>
          </cell>
          <cell r="I271">
            <v>18946.502638425034</v>
          </cell>
          <cell r="J271">
            <v>18862.823296994698</v>
          </cell>
          <cell r="K271">
            <v>19250.855961271314</v>
          </cell>
          <cell r="L271">
            <v>17054.097019962981</v>
          </cell>
          <cell r="M271">
            <v>16093.315412258209</v>
          </cell>
          <cell r="N271">
            <v>16248.817674223177</v>
          </cell>
          <cell r="O271">
            <v>15112.171636604142</v>
          </cell>
          <cell r="P271">
            <v>13368.854569596151</v>
          </cell>
          <cell r="Q271">
            <v>12974.134831271678</v>
          </cell>
          <cell r="T271">
            <v>0.25696568300407985</v>
          </cell>
          <cell r="U271">
            <v>0.24725310829606062</v>
          </cell>
        </row>
        <row r="272">
          <cell r="A272">
            <v>1271</v>
          </cell>
          <cell r="B272">
            <v>7</v>
          </cell>
          <cell r="C272" t="str">
            <v>TAVAGNASCO</v>
          </cell>
          <cell r="D272">
            <v>2636.4728541861723</v>
          </cell>
          <cell r="E272">
            <v>2745.3707655484895</v>
          </cell>
          <cell r="F272">
            <v>2528.9997257219775</v>
          </cell>
          <cell r="G272">
            <v>2457.3031441840485</v>
          </cell>
          <cell r="H272">
            <v>2511.0749644791299</v>
          </cell>
          <cell r="I272">
            <v>2453.7731497906548</v>
          </cell>
          <cell r="J272">
            <v>2332.2621627492917</v>
          </cell>
          <cell r="K272">
            <v>2375.8829244622443</v>
          </cell>
          <cell r="L272">
            <v>2017.6277553373977</v>
          </cell>
          <cell r="M272">
            <v>1967.9707754738831</v>
          </cell>
          <cell r="N272">
            <v>2025.7800023726786</v>
          </cell>
          <cell r="O272">
            <v>1965.8354521318611</v>
          </cell>
          <cell r="P272">
            <v>1689.0345078894063</v>
          </cell>
          <cell r="Q272">
            <v>1606.6738831663943</v>
          </cell>
          <cell r="T272">
            <v>0.25696568300407985</v>
          </cell>
          <cell r="U272">
            <v>0.2470484738635719</v>
          </cell>
        </row>
        <row r="273">
          <cell r="A273">
            <v>1272</v>
          </cell>
          <cell r="B273">
            <v>9</v>
          </cell>
          <cell r="C273" t="str">
            <v>TORINO</v>
          </cell>
          <cell r="D273">
            <v>968714.15651671612</v>
          </cell>
          <cell r="E273">
            <v>1007862.0320619744</v>
          </cell>
          <cell r="F273">
            <v>930078.47833940457</v>
          </cell>
          <cell r="G273">
            <v>871085.1850065015</v>
          </cell>
          <cell r="H273">
            <v>851996.82682338904</v>
          </cell>
          <cell r="I273">
            <v>830683.18421041605</v>
          </cell>
          <cell r="J273">
            <v>820457.23414985812</v>
          </cell>
          <cell r="K273">
            <v>814484.69271166564</v>
          </cell>
          <cell r="L273">
            <v>707215.21332685067</v>
          </cell>
          <cell r="M273">
            <v>673961.42094804475</v>
          </cell>
          <cell r="N273">
            <v>669021.75003844104</v>
          </cell>
          <cell r="O273">
            <v>631963.47740686976</v>
          </cell>
          <cell r="P273">
            <v>560263.72569956409</v>
          </cell>
          <cell r="Q273">
            <v>558613.46717917337</v>
          </cell>
          <cell r="T273">
            <v>0.25958974909931487</v>
          </cell>
          <cell r="U273">
            <v>0.25544297648219166</v>
          </cell>
        </row>
        <row r="274">
          <cell r="A274">
            <v>1273</v>
          </cell>
          <cell r="B274">
            <v>11</v>
          </cell>
          <cell r="C274" t="str">
            <v>TORRAZZA PIEMONTE</v>
          </cell>
          <cell r="D274">
            <v>4706.1630620743636</v>
          </cell>
          <cell r="E274">
            <v>4900.5482715320113</v>
          </cell>
          <cell r="F274">
            <v>4514.3211219835785</v>
          </cell>
          <cell r="G274">
            <v>4391.8338699704209</v>
          </cell>
          <cell r="H274">
            <v>4703.7870496374062</v>
          </cell>
          <cell r="I274">
            <v>4729.1267873756351</v>
          </cell>
          <cell r="J274">
            <v>4667.1878631287927</v>
          </cell>
          <cell r="K274">
            <v>4660.7908558450627</v>
          </cell>
          <cell r="L274">
            <v>4213.2479611533445</v>
          </cell>
          <cell r="M274">
            <v>4159.5171352605148</v>
          </cell>
          <cell r="N274">
            <v>4400.2621406164799</v>
          </cell>
          <cell r="O274">
            <v>4360.0583513231804</v>
          </cell>
          <cell r="P274">
            <v>3844.0078982278619</v>
          </cell>
          <cell r="Q274">
            <v>3799.0455751688296</v>
          </cell>
          <cell r="T274">
            <v>0.25696568300407985</v>
          </cell>
          <cell r="U274">
            <v>0.24743706340886845</v>
          </cell>
        </row>
        <row r="275">
          <cell r="A275">
            <v>1274</v>
          </cell>
          <cell r="B275">
            <v>7</v>
          </cell>
          <cell r="C275" t="str">
            <v>TORRE CANAVESE</v>
          </cell>
          <cell r="D275">
            <v>2366.8702989962217</v>
          </cell>
          <cell r="E275">
            <v>2464.6324404182137</v>
          </cell>
          <cell r="F275">
            <v>2270.3872438802873</v>
          </cell>
          <cell r="G275">
            <v>2176.7053860010255</v>
          </cell>
          <cell r="H275">
            <v>2251.1029911336</v>
          </cell>
          <cell r="I275">
            <v>2267.8564499433674</v>
          </cell>
          <cell r="J275">
            <v>2169.9357052914065</v>
          </cell>
          <cell r="K275">
            <v>2125.8873885815442</v>
          </cell>
          <cell r="L275">
            <v>1872.6035655648352</v>
          </cell>
          <cell r="M275">
            <v>1852.3728876679293</v>
          </cell>
          <cell r="N275">
            <v>1913.6597733519723</v>
          </cell>
          <cell r="O275">
            <v>1807.0272508021426</v>
          </cell>
          <cell r="P275">
            <v>1570.4596333109987</v>
          </cell>
          <cell r="Q275">
            <v>1517.6402810008528</v>
          </cell>
          <cell r="T275">
            <v>0.25696568300407979</v>
          </cell>
          <cell r="U275">
            <v>0.24721049517838384</v>
          </cell>
        </row>
        <row r="276">
          <cell r="A276">
            <v>1275</v>
          </cell>
          <cell r="B276">
            <v>16</v>
          </cell>
          <cell r="C276" t="str">
            <v>TORRE PELLICE</v>
          </cell>
          <cell r="D276">
            <v>11257.637570433764</v>
          </cell>
          <cell r="E276">
            <v>11722.627458855202</v>
          </cell>
          <cell r="F276">
            <v>10798.731450126281</v>
          </cell>
          <cell r="G276">
            <v>10319.486500870247</v>
          </cell>
          <cell r="H276">
            <v>10302.142360965119</v>
          </cell>
          <cell r="I276">
            <v>10070.004447869445</v>
          </cell>
          <cell r="J276">
            <v>9715.3251696660664</v>
          </cell>
          <cell r="K276">
            <v>9582.276174307488</v>
          </cell>
          <cell r="L276">
            <v>8459.4359763470238</v>
          </cell>
          <cell r="M276">
            <v>8179.8689042282349</v>
          </cell>
          <cell r="N276">
            <v>8498.2116775745926</v>
          </cell>
          <cell r="O276">
            <v>8080.5556879179285</v>
          </cell>
          <cell r="P276">
            <v>7020.1876897872407</v>
          </cell>
          <cell r="Q276">
            <v>6864.3737811262581</v>
          </cell>
          <cell r="T276">
            <v>0.25696568300407985</v>
          </cell>
          <cell r="U276">
            <v>0.2473301355203264</v>
          </cell>
        </row>
        <row r="277">
          <cell r="A277">
            <v>1276</v>
          </cell>
          <cell r="B277">
            <v>12</v>
          </cell>
          <cell r="C277" t="str">
            <v>TRANA</v>
          </cell>
          <cell r="D277">
            <v>7452.7249575775804</v>
          </cell>
          <cell r="E277">
            <v>7760.5552394442711</v>
          </cell>
          <cell r="F277">
            <v>7148.9222214704068</v>
          </cell>
          <cell r="G277">
            <v>6990.6751961348964</v>
          </cell>
          <cell r="H277">
            <v>7272.3482720409329</v>
          </cell>
          <cell r="I277">
            <v>7362.7949919307111</v>
          </cell>
          <cell r="J277">
            <v>7254.1409239260229</v>
          </cell>
          <cell r="K277">
            <v>7503.4742605981864</v>
          </cell>
          <cell r="L277">
            <v>6482.5610897833258</v>
          </cell>
          <cell r="M277">
            <v>6203.9395286393737</v>
          </cell>
          <cell r="N277">
            <v>6338.5905395205118</v>
          </cell>
          <cell r="O277">
            <v>6059.8851521272136</v>
          </cell>
          <cell r="P277">
            <v>5274.3993375376322</v>
          </cell>
          <cell r="Q277">
            <v>5177.8193745954604</v>
          </cell>
          <cell r="T277">
            <v>0.25696568300407985</v>
          </cell>
          <cell r="U277">
            <v>0.24737008167945632</v>
          </cell>
        </row>
        <row r="278">
          <cell r="A278">
            <v>1277</v>
          </cell>
          <cell r="B278">
            <v>7</v>
          </cell>
          <cell r="C278" t="str">
            <v>TRAUSELLA</v>
          </cell>
          <cell r="D278">
            <v>313.57406977667057</v>
          </cell>
          <cell r="E278">
            <v>326.52605644394902</v>
          </cell>
          <cell r="F278">
            <v>300.79154245777977</v>
          </cell>
          <cell r="G278">
            <v>296.57885600883452</v>
          </cell>
          <cell r="H278">
            <v>299.00601375431211</v>
          </cell>
          <cell r="I278">
            <v>294.72174086568657</v>
          </cell>
          <cell r="J278">
            <v>273.52251987606002</v>
          </cell>
          <cell r="K278">
            <v>255.06413457526295</v>
          </cell>
          <cell r="L278">
            <v>211.57284951466073</v>
          </cell>
          <cell r="M278">
            <v>208.57390968302255</v>
          </cell>
          <cell r="N278">
            <v>192.18333821702498</v>
          </cell>
          <cell r="O278">
            <v>192.76799172698421</v>
          </cell>
          <cell r="P278">
            <v>164.18702396585454</v>
          </cell>
          <cell r="Q278">
            <v>163.11411707684766</v>
          </cell>
          <cell r="T278">
            <v>0.2569656830040799</v>
          </cell>
          <cell r="U278">
            <v>0.24749037476932054</v>
          </cell>
        </row>
        <row r="279">
          <cell r="A279">
            <v>1278</v>
          </cell>
          <cell r="B279">
            <v>7</v>
          </cell>
          <cell r="C279" t="str">
            <v>TRAVERSELLA</v>
          </cell>
          <cell r="D279">
            <v>579.72107175584074</v>
          </cell>
          <cell r="E279">
            <v>603.66609883499189</v>
          </cell>
          <cell r="F279">
            <v>556.08933319297626</v>
          </cell>
          <cell r="G279">
            <v>537.40224705461264</v>
          </cell>
          <cell r="H279">
            <v>562.93193326907578</v>
          </cell>
          <cell r="I279">
            <v>569.8924796667668</v>
          </cell>
          <cell r="J279">
            <v>549.29639126399991</v>
          </cell>
          <cell r="K279">
            <v>543.49128166187268</v>
          </cell>
          <cell r="L279">
            <v>481.12423080300874</v>
          </cell>
          <cell r="M279">
            <v>456.53147813680732</v>
          </cell>
          <cell r="N279">
            <v>479.51239255228381</v>
          </cell>
          <cell r="O279">
            <v>468.07203528812744</v>
          </cell>
          <cell r="P279">
            <v>400.96650604059414</v>
          </cell>
          <cell r="Q279">
            <v>399.49473385820096</v>
          </cell>
          <cell r="T279">
            <v>0.25696568300407985</v>
          </cell>
          <cell r="U279">
            <v>0.24751880702727019</v>
          </cell>
        </row>
        <row r="280">
          <cell r="A280">
            <v>1279</v>
          </cell>
          <cell r="B280">
            <v>10</v>
          </cell>
          <cell r="C280" t="str">
            <v>TRAVES</v>
          </cell>
          <cell r="D280">
            <v>1209.0590930975973</v>
          </cell>
          <cell r="E280">
            <v>1258.998545249699</v>
          </cell>
          <cell r="F280">
            <v>1159.7730315980598</v>
          </cell>
          <cell r="G280">
            <v>1119.4140710333263</v>
          </cell>
          <cell r="H280">
            <v>1099.7914717153817</v>
          </cell>
          <cell r="I280">
            <v>1123.4599348430311</v>
          </cell>
          <cell r="J280">
            <v>1107.5947274207169</v>
          </cell>
          <cell r="K280">
            <v>1175.2073341307716</v>
          </cell>
          <cell r="L280">
            <v>1004.4431007461553</v>
          </cell>
          <cell r="M280">
            <v>981.0832017888489</v>
          </cell>
          <cell r="N280">
            <v>1029.7994665573151</v>
          </cell>
          <cell r="O280">
            <v>963.36554523364532</v>
          </cell>
          <cell r="P280">
            <v>839.60727589330997</v>
          </cell>
          <cell r="Q280">
            <v>803.72786474720249</v>
          </cell>
          <cell r="T280">
            <v>0.25696568300407974</v>
          </cell>
          <cell r="U280">
            <v>0.24711325080992647</v>
          </cell>
        </row>
        <row r="281">
          <cell r="A281">
            <v>1280</v>
          </cell>
          <cell r="B281">
            <v>9</v>
          </cell>
          <cell r="C281" t="str">
            <v>TROFARELLO</v>
          </cell>
          <cell r="D281">
            <v>23544.129366925084</v>
          </cell>
          <cell r="E281">
            <v>24516.605343239949</v>
          </cell>
          <cell r="F281">
            <v>22584.376932527182</v>
          </cell>
          <cell r="G281">
            <v>21801.308463925521</v>
          </cell>
          <cell r="H281">
            <v>23269.853765918215</v>
          </cell>
          <cell r="I281">
            <v>22731.233589418349</v>
          </cell>
          <cell r="J281">
            <v>22579.044780720586</v>
          </cell>
          <cell r="K281">
            <v>22962.407538026087</v>
          </cell>
          <cell r="L281">
            <v>19768.330825240511</v>
          </cell>
          <cell r="M281">
            <v>19115.151005669602</v>
          </cell>
          <cell r="N281">
            <v>19563.515263640253</v>
          </cell>
          <cell r="O281">
            <v>18458.575817465586</v>
          </cell>
          <cell r="P281">
            <v>15274.409965950985</v>
          </cell>
          <cell r="Q281">
            <v>14492.092911153535</v>
          </cell>
          <cell r="T281">
            <v>0.25696568300407979</v>
          </cell>
          <cell r="U281">
            <v>0.24702311548499525</v>
          </cell>
        </row>
        <row r="282">
          <cell r="A282">
            <v>1281</v>
          </cell>
          <cell r="B282">
            <v>16</v>
          </cell>
          <cell r="C282" t="str">
            <v>USSEAUX</v>
          </cell>
          <cell r="D282">
            <v>489.72574640927496</v>
          </cell>
          <cell r="E282">
            <v>509.95357118647468</v>
          </cell>
          <cell r="F282">
            <v>469.76257554920011</v>
          </cell>
          <cell r="G282">
            <v>451.7078986544235</v>
          </cell>
          <cell r="H282">
            <v>429.82852258590316</v>
          </cell>
          <cell r="I282">
            <v>425.03384149699571</v>
          </cell>
          <cell r="J282">
            <v>401.48653964081558</v>
          </cell>
          <cell r="K282">
            <v>388.70837374564911</v>
          </cell>
          <cell r="L282">
            <v>348.54123569602416</v>
          </cell>
          <cell r="M282">
            <v>340.44306984426277</v>
          </cell>
          <cell r="N282">
            <v>357.55572658235565</v>
          </cell>
          <cell r="O282">
            <v>325.03183822387803</v>
          </cell>
          <cell r="P282">
            <v>288.81544677689834</v>
          </cell>
          <cell r="Q282">
            <v>279.73513362011113</v>
          </cell>
          <cell r="T282">
            <v>0.25696568300407985</v>
          </cell>
          <cell r="U282">
            <v>0.24723281693707722</v>
          </cell>
        </row>
        <row r="283">
          <cell r="A283">
            <v>1282</v>
          </cell>
          <cell r="B283">
            <v>10</v>
          </cell>
          <cell r="C283" t="str">
            <v>USSEGLIO</v>
          </cell>
          <cell r="D283">
            <v>392.91551020497951</v>
          </cell>
          <cell r="E283">
            <v>409.14464692271332</v>
          </cell>
          <cell r="F283">
            <v>376.89870994216415</v>
          </cell>
          <cell r="G283">
            <v>374.92517346536755</v>
          </cell>
          <cell r="H283">
            <v>385.27665348501426</v>
          </cell>
          <cell r="I283">
            <v>393.50466649069648</v>
          </cell>
          <cell r="J283">
            <v>391.81208103339998</v>
          </cell>
          <cell r="K283">
            <v>390.44469968435203</v>
          </cell>
          <cell r="L283">
            <v>331.33956879759802</v>
          </cell>
          <cell r="M283">
            <v>311.24240497300929</v>
          </cell>
          <cell r="N283">
            <v>328.3962886028707</v>
          </cell>
          <cell r="O283">
            <v>320.42490442282434</v>
          </cell>
          <cell r="P283">
            <v>271.33940004545815</v>
          </cell>
          <cell r="Q283">
            <v>253.44882645450073</v>
          </cell>
          <cell r="T283">
            <v>0.2569656830040799</v>
          </cell>
          <cell r="U283">
            <v>0.24685854401438143</v>
          </cell>
        </row>
        <row r="284">
          <cell r="A284">
            <v>1283</v>
          </cell>
          <cell r="B284">
            <v>12</v>
          </cell>
          <cell r="C284" t="str">
            <v>VAIE</v>
          </cell>
          <cell r="D284">
            <v>2552.9347162749636</v>
          </cell>
          <cell r="E284">
            <v>2658.3821355439582</v>
          </cell>
          <cell r="F284">
            <v>2448.8669348497629</v>
          </cell>
          <cell r="G284">
            <v>2376.2160659166716</v>
          </cell>
          <cell r="H284">
            <v>2543.8646811995936</v>
          </cell>
          <cell r="I284">
            <v>2486.4773163382638</v>
          </cell>
          <cell r="J284">
            <v>2513.6689319725829</v>
          </cell>
          <cell r="K284">
            <v>2588.3045551136715</v>
          </cell>
          <cell r="L284">
            <v>2237.3418276945663</v>
          </cell>
          <cell r="M284">
            <v>2117.7828668257393</v>
          </cell>
          <cell r="N284">
            <v>2117.9302302224546</v>
          </cell>
          <cell r="O284">
            <v>2000.5214384572503</v>
          </cell>
          <cell r="P284">
            <v>1766.8095700449378</v>
          </cell>
          <cell r="Q284">
            <v>1706.5241346422454</v>
          </cell>
          <cell r="T284">
            <v>0.25696568300407985</v>
          </cell>
          <cell r="U284">
            <v>0.2472047309956642</v>
          </cell>
        </row>
        <row r="285">
          <cell r="A285">
            <v>1284</v>
          </cell>
          <cell r="B285">
            <v>9</v>
          </cell>
          <cell r="C285" t="str">
            <v>VAL DELLA TORRE</v>
          </cell>
          <cell r="D285">
            <v>8390.5847748923716</v>
          </cell>
          <cell r="E285">
            <v>8737.1527873956838</v>
          </cell>
          <cell r="F285">
            <v>8048.5511393213055</v>
          </cell>
          <cell r="G285">
            <v>7858.9011948773932</v>
          </cell>
          <cell r="H285">
            <v>8278.5191572024778</v>
          </cell>
          <cell r="I285">
            <v>8150.9960342306613</v>
          </cell>
          <cell r="J285">
            <v>8213.1697382544498</v>
          </cell>
          <cell r="K285">
            <v>8427.4582473840765</v>
          </cell>
          <cell r="L285">
            <v>7239.4298602421286</v>
          </cell>
          <cell r="M285">
            <v>6998.2755141451025</v>
          </cell>
          <cell r="N285">
            <v>7142.8633495877684</v>
          </cell>
          <cell r="O285">
            <v>6730.4667553717927</v>
          </cell>
          <cell r="P285">
            <v>6074.8919720845915</v>
          </cell>
          <cell r="Q285">
            <v>5907.2275889817583</v>
          </cell>
          <cell r="T285">
            <v>0.25696568300407979</v>
          </cell>
          <cell r="U285">
            <v>0.24727254682494931</v>
          </cell>
        </row>
        <row r="286">
          <cell r="A286">
            <v>1285</v>
          </cell>
          <cell r="B286">
            <v>12</v>
          </cell>
          <cell r="C286" t="str">
            <v>VALGIOIE</v>
          </cell>
          <cell r="D286">
            <v>2177.1517834247884</v>
          </cell>
          <cell r="E286">
            <v>2267.0777166871981</v>
          </cell>
          <cell r="F286">
            <v>2088.402410210289</v>
          </cell>
          <cell r="G286">
            <v>2031.690022909499</v>
          </cell>
          <cell r="H286">
            <v>2133.304954260158</v>
          </cell>
          <cell r="I286">
            <v>2199.3570472345623</v>
          </cell>
          <cell r="J286">
            <v>2238.1700648986225</v>
          </cell>
          <cell r="K286">
            <v>2223.6603171191341</v>
          </cell>
          <cell r="L286">
            <v>1942.7290426111517</v>
          </cell>
          <cell r="M286">
            <v>1949.5643880756138</v>
          </cell>
          <cell r="N286">
            <v>2008.6293706663953</v>
          </cell>
          <cell r="O286">
            <v>1982.0801049884401</v>
          </cell>
          <cell r="P286">
            <v>1775.6523223018976</v>
          </cell>
          <cell r="Q286">
            <v>1718.0078751011686</v>
          </cell>
          <cell r="T286">
            <v>0.25696568300407985</v>
          </cell>
          <cell r="U286">
            <v>0.24722173106579773</v>
          </cell>
        </row>
        <row r="287">
          <cell r="A287">
            <v>1286</v>
          </cell>
          <cell r="B287">
            <v>10</v>
          </cell>
          <cell r="C287" t="str">
            <v>VALLO TORINESE</v>
          </cell>
          <cell r="D287">
            <v>1278.497424631691</v>
          </cell>
          <cell r="E287">
            <v>1331.3049849308347</v>
          </cell>
          <cell r="F287">
            <v>1226.380780327763</v>
          </cell>
          <cell r="G287">
            <v>1157.8003795068371</v>
          </cell>
          <cell r="H287">
            <v>1196.0454758249093</v>
          </cell>
          <cell r="I287">
            <v>1203.4973023253226</v>
          </cell>
          <cell r="J287">
            <v>1185.3939357118463</v>
          </cell>
          <cell r="K287">
            <v>1170.6524325534781</v>
          </cell>
          <cell r="L287">
            <v>1020.1814725393233</v>
          </cell>
          <cell r="M287">
            <v>1003.4890466788526</v>
          </cell>
          <cell r="N287">
            <v>1054.4694742452682</v>
          </cell>
          <cell r="O287">
            <v>983.44522451993828</v>
          </cell>
          <cell r="P287">
            <v>872.92103713064023</v>
          </cell>
          <cell r="Q287">
            <v>853.85369779189364</v>
          </cell>
          <cell r="T287">
            <v>0.25696568300407979</v>
          </cell>
          <cell r="U287">
            <v>0.24733298327292555</v>
          </cell>
        </row>
        <row r="288">
          <cell r="A288">
            <v>1287</v>
          </cell>
          <cell r="B288">
            <v>8</v>
          </cell>
          <cell r="C288" t="str">
            <v>VALPERGA</v>
          </cell>
          <cell r="D288">
            <v>9374.8963450206047</v>
          </cell>
          <cell r="E288">
            <v>9762.1207496223724</v>
          </cell>
          <cell r="F288">
            <v>8992.7382516318812</v>
          </cell>
          <cell r="G288">
            <v>8514.2290144238759</v>
          </cell>
          <cell r="H288">
            <v>8816.3412430011158</v>
          </cell>
          <cell r="I288">
            <v>8701.0831735674874</v>
          </cell>
          <cell r="J288">
            <v>8666.8508602562415</v>
          </cell>
          <cell r="K288">
            <v>8690.4897166482515</v>
          </cell>
          <cell r="L288">
            <v>7448.3346195961376</v>
          </cell>
          <cell r="M288">
            <v>7270.6961184108795</v>
          </cell>
          <cell r="N288">
            <v>7466.729035238357</v>
          </cell>
          <cell r="O288">
            <v>7077.9766127676039</v>
          </cell>
          <cell r="P288">
            <v>6253.7023812465341</v>
          </cell>
          <cell r="Q288">
            <v>6114.2977814474925</v>
          </cell>
          <cell r="T288">
            <v>0.25696568300407979</v>
          </cell>
          <cell r="U288">
            <v>0.24732851648602533</v>
          </cell>
        </row>
        <row r="289">
          <cell r="A289">
            <v>1288</v>
          </cell>
          <cell r="B289">
            <v>8</v>
          </cell>
          <cell r="C289" t="str">
            <v>VALPRATO SOANA</v>
          </cell>
          <cell r="D289">
            <v>204.51251579500763</v>
          </cell>
          <cell r="E289">
            <v>212.95978115644209</v>
          </cell>
          <cell r="F289">
            <v>196.17577155443126</v>
          </cell>
          <cell r="G289">
            <v>190.72482769548853</v>
          </cell>
          <cell r="H289">
            <v>188.30618814763611</v>
          </cell>
          <cell r="I289">
            <v>185.0620911653495</v>
          </cell>
          <cell r="J289">
            <v>192.76484628043923</v>
          </cell>
          <cell r="K289">
            <v>184.95954767708835</v>
          </cell>
          <cell r="L289">
            <v>156.26847660913467</v>
          </cell>
          <cell r="M289">
            <v>152.57081562244818</v>
          </cell>
          <cell r="N289">
            <v>157.8910032071108</v>
          </cell>
          <cell r="O289">
            <v>145.17937882727213</v>
          </cell>
          <cell r="P289">
            <v>126.7337198499918</v>
          </cell>
          <cell r="Q289">
            <v>125.32635641883283</v>
          </cell>
          <cell r="T289">
            <v>0.25696568300407985</v>
          </cell>
          <cell r="U289">
            <v>0.24744341064184411</v>
          </cell>
        </row>
        <row r="290">
          <cell r="A290">
            <v>1289</v>
          </cell>
          <cell r="B290">
            <v>10</v>
          </cell>
          <cell r="C290" t="str">
            <v>VARISELLA</v>
          </cell>
          <cell r="D290">
            <v>870.68422196499967</v>
          </cell>
          <cell r="E290">
            <v>906.64730539958316</v>
          </cell>
          <cell r="F290">
            <v>835.19166717141843</v>
          </cell>
          <cell r="G290">
            <v>813.0900401822305</v>
          </cell>
          <cell r="H290">
            <v>879.98985561874463</v>
          </cell>
          <cell r="I290">
            <v>859.70853468808366</v>
          </cell>
          <cell r="J290">
            <v>865.48628888893688</v>
          </cell>
          <cell r="K290">
            <v>927.43864094035803</v>
          </cell>
          <cell r="L290">
            <v>799.12633003762335</v>
          </cell>
          <cell r="M290">
            <v>780.4551276168047</v>
          </cell>
          <cell r="N290">
            <v>782.32299205274524</v>
          </cell>
          <cell r="O290">
            <v>777.53061975483479</v>
          </cell>
          <cell r="P290">
            <v>690.14398947155382</v>
          </cell>
          <cell r="Q290">
            <v>664.46177300537556</v>
          </cell>
          <cell r="T290">
            <v>0.25696568300407985</v>
          </cell>
          <cell r="U290">
            <v>0.24717171339456903</v>
          </cell>
        </row>
        <row r="291">
          <cell r="A291">
            <v>1290</v>
          </cell>
          <cell r="B291">
            <v>10</v>
          </cell>
          <cell r="C291" t="str">
            <v>VAUDA CANAVESE</v>
          </cell>
          <cell r="D291">
            <v>4106.3545412069088</v>
          </cell>
          <cell r="E291">
            <v>4275.965023689434</v>
          </cell>
          <cell r="F291">
            <v>3938.963184066276</v>
          </cell>
          <cell r="G291">
            <v>3778.2612477228313</v>
          </cell>
          <cell r="H291">
            <v>4067.8981676511044</v>
          </cell>
          <cell r="I291">
            <v>4036.9198304260517</v>
          </cell>
          <cell r="J291">
            <v>4082.9436412340451</v>
          </cell>
          <cell r="K291">
            <v>4067.9114256613429</v>
          </cell>
          <cell r="L291">
            <v>3576.563552730865</v>
          </cell>
          <cell r="M291">
            <v>3430.9957098887621</v>
          </cell>
          <cell r="N291">
            <v>3460.6415164922973</v>
          </cell>
          <cell r="O291">
            <v>3353.6816996154685</v>
          </cell>
          <cell r="P291">
            <v>2922.8149185559564</v>
          </cell>
          <cell r="Q291">
            <v>2810.2021872681207</v>
          </cell>
          <cell r="T291">
            <v>0.25696568300407985</v>
          </cell>
          <cell r="U291">
            <v>0.24715835436291125</v>
          </cell>
        </row>
        <row r="292">
          <cell r="A292">
            <v>1292</v>
          </cell>
          <cell r="B292">
            <v>9</v>
          </cell>
          <cell r="C292" t="str">
            <v>VENARIA REALE</v>
          </cell>
          <cell r="D292">
            <v>55236.863917992378</v>
          </cell>
          <cell r="E292">
            <v>57423.147977603789</v>
          </cell>
          <cell r="F292">
            <v>53079.184448676606</v>
          </cell>
          <cell r="G292">
            <v>50939.111723324597</v>
          </cell>
          <cell r="H292">
            <v>51738.029141000254</v>
          </cell>
          <cell r="I292">
            <v>50387.338388590775</v>
          </cell>
          <cell r="J292">
            <v>50295.299242345762</v>
          </cell>
          <cell r="K292">
            <v>49881.874610798222</v>
          </cell>
          <cell r="L292">
            <v>42557.651254736644</v>
          </cell>
          <cell r="M292">
            <v>40904.068554859819</v>
          </cell>
          <cell r="N292">
            <v>40693.465871715882</v>
          </cell>
          <cell r="O292">
            <v>38673.43065299256</v>
          </cell>
          <cell r="P292">
            <v>34278.172553737299</v>
          </cell>
          <cell r="Q292">
            <v>32738.154564383967</v>
          </cell>
          <cell r="T292">
            <v>0.26208567893573953</v>
          </cell>
          <cell r="U292">
            <v>0.25627608302186011</v>
          </cell>
        </row>
        <row r="293">
          <cell r="A293">
            <v>1291</v>
          </cell>
          <cell r="B293">
            <v>12</v>
          </cell>
          <cell r="C293" t="str">
            <v>VENAUS</v>
          </cell>
          <cell r="D293">
            <v>2135.981613724106</v>
          </cell>
          <cell r="E293">
            <v>2224.2070381101521</v>
          </cell>
          <cell r="F293">
            <v>2048.9105005114529</v>
          </cell>
          <cell r="G293">
            <v>1983.5602550525145</v>
          </cell>
          <cell r="H293">
            <v>2097.7096838314224</v>
          </cell>
          <cell r="I293">
            <v>2068.6654099081838</v>
          </cell>
          <cell r="J293">
            <v>2049.938258140171</v>
          </cell>
          <cell r="K293">
            <v>2038.1696977916918</v>
          </cell>
          <cell r="L293">
            <v>1804.642850834698</v>
          </cell>
          <cell r="M293">
            <v>1754.0567335714375</v>
          </cell>
          <cell r="N293">
            <v>1762.5663117053996</v>
          </cell>
          <cell r="O293">
            <v>1711.4139018009619</v>
          </cell>
          <cell r="P293">
            <v>1532.5174822098722</v>
          </cell>
          <cell r="Q293">
            <v>1484.4559744144769</v>
          </cell>
          <cell r="T293">
            <v>0.2569656830040799</v>
          </cell>
          <cell r="U293">
            <v>0.24723336997649176</v>
          </cell>
        </row>
        <row r="294">
          <cell r="A294">
            <v>1293</v>
          </cell>
          <cell r="B294">
            <v>11</v>
          </cell>
          <cell r="C294" t="str">
            <v>VEROLENGO</v>
          </cell>
          <cell r="D294">
            <v>11385.07891308165</v>
          </cell>
          <cell r="E294">
            <v>11855.332688826458</v>
          </cell>
          <cell r="F294">
            <v>10920.977776345948</v>
          </cell>
          <cell r="G294">
            <v>10562.729947835744</v>
          </cell>
          <cell r="H294">
            <v>11268.260236060494</v>
          </cell>
          <cell r="I294">
            <v>11423.880739195782</v>
          </cell>
          <cell r="J294">
            <v>11303.333696953883</v>
          </cell>
          <cell r="K294">
            <v>11612.853018898681</v>
          </cell>
          <cell r="L294">
            <v>10061.979438138071</v>
          </cell>
          <cell r="M294">
            <v>9922.7577103490712</v>
          </cell>
          <cell r="N294">
            <v>10123.348121319697</v>
          </cell>
          <cell r="O294">
            <v>9559.4898368346039</v>
          </cell>
          <cell r="P294">
            <v>8310.3775761665365</v>
          </cell>
          <cell r="Q294">
            <v>8200.6755890738295</v>
          </cell>
          <cell r="T294">
            <v>0.2569656830040799</v>
          </cell>
          <cell r="U294">
            <v>0.2474223135657064</v>
          </cell>
        </row>
        <row r="295">
          <cell r="A295">
            <v>1294</v>
          </cell>
          <cell r="B295">
            <v>11</v>
          </cell>
          <cell r="C295" t="str">
            <v>VERRUA SAVOIA</v>
          </cell>
          <cell r="D295">
            <v>3110.5732255577032</v>
          </cell>
          <cell r="E295">
            <v>3239.0535650631664</v>
          </cell>
          <cell r="F295">
            <v>2983.773878719428</v>
          </cell>
          <cell r="G295">
            <v>2877.0568329744206</v>
          </cell>
          <cell r="H295">
            <v>3003.4228498308967</v>
          </cell>
          <cell r="I295">
            <v>2920.2059388563257</v>
          </cell>
          <cell r="J295">
            <v>2905.553042290976</v>
          </cell>
          <cell r="K295">
            <v>2888.1464345440177</v>
          </cell>
          <cell r="L295">
            <v>2596.8684021458866</v>
          </cell>
          <cell r="M295">
            <v>2541.0262024465833</v>
          </cell>
          <cell r="N295">
            <v>2617.3710081469039</v>
          </cell>
          <cell r="O295">
            <v>2515.7186365548764</v>
          </cell>
          <cell r="P295">
            <v>2253.4700983856383</v>
          </cell>
          <cell r="Q295">
            <v>2243.0223900044821</v>
          </cell>
          <cell r="T295">
            <v>0.25696568300407979</v>
          </cell>
          <cell r="U295">
            <v>0.24750754303852027</v>
          </cell>
        </row>
        <row r="296">
          <cell r="A296">
            <v>1295</v>
          </cell>
          <cell r="B296">
            <v>7</v>
          </cell>
          <cell r="C296" t="str">
            <v>VESTIGNE'</v>
          </cell>
          <cell r="D296">
            <v>2181.7932385648869</v>
          </cell>
          <cell r="E296">
            <v>2271.9108843153044</v>
          </cell>
          <cell r="F296">
            <v>2092.8546611627776</v>
          </cell>
          <cell r="G296">
            <v>2042.6989640640804</v>
          </cell>
          <cell r="H296">
            <v>2026.4680491508175</v>
          </cell>
          <cell r="I296">
            <v>2058.2532110530965</v>
          </cell>
          <cell r="J296">
            <v>2029.3718162114305</v>
          </cell>
          <cell r="K296">
            <v>2064.8929124632277</v>
          </cell>
          <cell r="L296">
            <v>1773.4899742350658</v>
          </cell>
          <cell r="M296">
            <v>1701.5674787825924</v>
          </cell>
          <cell r="N296">
            <v>1745.5270601222176</v>
          </cell>
          <cell r="O296">
            <v>1711.7756764635039</v>
          </cell>
          <cell r="P296">
            <v>1531.545760581882</v>
          </cell>
          <cell r="Q296">
            <v>1494.9338800928508</v>
          </cell>
          <cell r="T296">
            <v>0.25696568300407985</v>
          </cell>
          <cell r="U296">
            <v>0.24731134462168888</v>
          </cell>
        </row>
        <row r="297">
          <cell r="A297">
            <v>1296</v>
          </cell>
          <cell r="B297">
            <v>7</v>
          </cell>
          <cell r="C297" t="str">
            <v>VIALFRE'</v>
          </cell>
          <cell r="D297">
            <v>669.16312037745945</v>
          </cell>
          <cell r="E297">
            <v>696.80249699918068</v>
          </cell>
          <cell r="F297">
            <v>641.88536787352643</v>
          </cell>
          <cell r="G297">
            <v>659.97631348667926</v>
          </cell>
          <cell r="H297">
            <v>661.47152662926453</v>
          </cell>
          <cell r="I297">
            <v>646.05196625508904</v>
          </cell>
          <cell r="J297">
            <v>649.30861056285573</v>
          </cell>
          <cell r="K297">
            <v>759.55902444598905</v>
          </cell>
          <cell r="L297">
            <v>676.44560023946042</v>
          </cell>
          <cell r="M297">
            <v>671.50829403087869</v>
          </cell>
          <cell r="N297">
            <v>699.48197682999921</v>
          </cell>
          <cell r="O297">
            <v>666.33644738517364</v>
          </cell>
          <cell r="P297">
            <v>578.8130434271236</v>
          </cell>
          <cell r="Q297">
            <v>538.44224445000941</v>
          </cell>
          <cell r="T297">
            <v>0.25696568300407985</v>
          </cell>
          <cell r="U297">
            <v>0.24681432332481837</v>
          </cell>
        </row>
        <row r="298">
          <cell r="A298">
            <v>1297</v>
          </cell>
          <cell r="B298">
            <v>7</v>
          </cell>
          <cell r="C298" t="str">
            <v>VICO CANAVESE</v>
          </cell>
          <cell r="D298">
            <v>1997.8961125543137</v>
          </cell>
          <cell r="E298">
            <v>2080.4179991083911</v>
          </cell>
          <cell r="F298">
            <v>1916.4539140421102</v>
          </cell>
          <cell r="G298">
            <v>1835.5703191828293</v>
          </cell>
          <cell r="H298">
            <v>1863.9121276188591</v>
          </cell>
          <cell r="I298">
            <v>1811.7352167500655</v>
          </cell>
          <cell r="J298">
            <v>1827.5479048199877</v>
          </cell>
          <cell r="K298">
            <v>1848.9610751815871</v>
          </cell>
          <cell r="L298">
            <v>1638.782901826949</v>
          </cell>
          <cell r="M298">
            <v>1595.4225683381187</v>
          </cell>
          <cell r="N298">
            <v>1616.4305640360753</v>
          </cell>
          <cell r="O298">
            <v>1534.4091500793256</v>
          </cell>
          <cell r="P298">
            <v>1368.3126550741488</v>
          </cell>
          <cell r="Q298">
            <v>1323.2946695906624</v>
          </cell>
          <cell r="T298">
            <v>0.25696568300407985</v>
          </cell>
          <cell r="U298">
            <v>0.24721728554611311</v>
          </cell>
        </row>
        <row r="299">
          <cell r="A299">
            <v>1298</v>
          </cell>
          <cell r="B299">
            <v>7</v>
          </cell>
          <cell r="C299" t="str">
            <v>VIDRACCO</v>
          </cell>
          <cell r="D299">
            <v>1512.8378611428016</v>
          </cell>
          <cell r="E299">
            <v>1575.3247109682056</v>
          </cell>
          <cell r="F299">
            <v>1451.1685678148083</v>
          </cell>
          <cell r="G299">
            <v>1354.0941112422579</v>
          </cell>
          <cell r="H299">
            <v>1436.9970182479829</v>
          </cell>
          <cell r="I299">
            <v>1389.7320476263294</v>
          </cell>
          <cell r="J299">
            <v>1377.2747154357739</v>
          </cell>
          <cell r="K299">
            <v>1401.900261946256</v>
          </cell>
          <cell r="L299">
            <v>1168.8979913539201</v>
          </cell>
          <cell r="M299">
            <v>1145.0592742145229</v>
          </cell>
          <cell r="N299">
            <v>1132.2893130789109</v>
          </cell>
          <cell r="O299">
            <v>1152.5857306313249</v>
          </cell>
          <cell r="P299">
            <v>1035.3358665997932</v>
          </cell>
          <cell r="Q299">
            <v>1051.1392620710633</v>
          </cell>
          <cell r="T299">
            <v>0.25696568300407985</v>
          </cell>
          <cell r="U299">
            <v>0.24770261263917057</v>
          </cell>
        </row>
        <row r="300">
          <cell r="A300">
            <v>1299</v>
          </cell>
          <cell r="B300">
            <v>16</v>
          </cell>
          <cell r="C300" t="str">
            <v>VIGONE</v>
          </cell>
          <cell r="D300">
            <v>10267.135363013213</v>
          </cell>
          <cell r="E300">
            <v>10691.213158819475</v>
          </cell>
          <cell r="F300">
            <v>9848.606055542301</v>
          </cell>
          <cell r="G300">
            <v>9538.7977130129093</v>
          </cell>
          <cell r="H300">
            <v>10141.413895509575</v>
          </cell>
          <cell r="I300">
            <v>10120.690401278183</v>
          </cell>
          <cell r="J300">
            <v>10102.310000328454</v>
          </cell>
          <cell r="K300">
            <v>10142.256282663713</v>
          </cell>
          <cell r="L300">
            <v>9003.0479217215525</v>
          </cell>
          <cell r="M300">
            <v>8655.8936256725792</v>
          </cell>
          <cell r="N300">
            <v>9019.8288546826334</v>
          </cell>
          <cell r="O300">
            <v>8521.6436804219611</v>
          </cell>
          <cell r="P300">
            <v>7535.8434659540881</v>
          </cell>
          <cell r="Q300">
            <v>7387.0508056992121</v>
          </cell>
          <cell r="T300">
            <v>0.2569656830040799</v>
          </cell>
          <cell r="U300">
            <v>0.24735476322818187</v>
          </cell>
        </row>
        <row r="301">
          <cell r="A301">
            <v>1300</v>
          </cell>
          <cell r="B301">
            <v>16</v>
          </cell>
          <cell r="C301" t="str">
            <v>VILLAFRANCA PIEMONTE</v>
          </cell>
          <cell r="D301">
            <v>10984.469305841365</v>
          </cell>
          <cell r="E301">
            <v>11438.176144859373</v>
          </cell>
          <cell r="F301">
            <v>10536.698611391297</v>
          </cell>
          <cell r="G301">
            <v>10138.434723129321</v>
          </cell>
          <cell r="H301">
            <v>10624.677878750315</v>
          </cell>
          <cell r="I301">
            <v>10750.161930874574</v>
          </cell>
          <cell r="J301">
            <v>10435.054232361394</v>
          </cell>
          <cell r="K301">
            <v>10422.665399943506</v>
          </cell>
          <cell r="L301">
            <v>9088.2044437686909</v>
          </cell>
          <cell r="M301">
            <v>8880.6826760837084</v>
          </cell>
          <cell r="N301">
            <v>9262.3985175819616</v>
          </cell>
          <cell r="O301">
            <v>8793.6597627069696</v>
          </cell>
          <cell r="P301">
            <v>7839.5363271984943</v>
          </cell>
          <cell r="Q301">
            <v>7686.8369795598119</v>
          </cell>
          <cell r="T301">
            <v>0.2569656830040799</v>
          </cell>
          <cell r="U301">
            <v>0.24735721294002236</v>
          </cell>
        </row>
        <row r="302">
          <cell r="A302">
            <v>1301</v>
          </cell>
          <cell r="B302">
            <v>10</v>
          </cell>
          <cell r="C302" t="str">
            <v>VILLANOVA CANAVESE</v>
          </cell>
          <cell r="D302">
            <v>2969.5446769416653</v>
          </cell>
          <cell r="E302">
            <v>3092.1999178263104</v>
          </cell>
          <cell r="F302">
            <v>2848.4942151330488</v>
          </cell>
          <cell r="G302">
            <v>2823.501829493588</v>
          </cell>
          <cell r="H302">
            <v>2852.7659929560646</v>
          </cell>
          <cell r="I302">
            <v>2844.9589950534091</v>
          </cell>
          <cell r="J302">
            <v>2910.7112074911079</v>
          </cell>
          <cell r="K302">
            <v>2921.4418796038431</v>
          </cell>
          <cell r="L302">
            <v>2570.7551211383793</v>
          </cell>
          <cell r="M302">
            <v>2504.1345770023167</v>
          </cell>
          <cell r="N302">
            <v>2676.8968428962708</v>
          </cell>
          <cell r="O302">
            <v>2530.844763544736</v>
          </cell>
          <cell r="P302">
            <v>2188.2681027029962</v>
          </cell>
          <cell r="Q302">
            <v>2179.7500214819288</v>
          </cell>
          <cell r="T302">
            <v>0.25696568300407985</v>
          </cell>
          <cell r="U302">
            <v>0.24751624517475335</v>
          </cell>
        </row>
        <row r="303">
          <cell r="A303">
            <v>1303</v>
          </cell>
          <cell r="B303">
            <v>12</v>
          </cell>
          <cell r="C303" t="str">
            <v>VILLAR DORA</v>
          </cell>
          <cell r="D303">
            <v>8248.2330293294199</v>
          </cell>
          <cell r="E303">
            <v>8588.9212893649692</v>
          </cell>
          <cell r="F303">
            <v>7912.0022175627764</v>
          </cell>
          <cell r="G303">
            <v>7864.6931651275991</v>
          </cell>
          <cell r="H303">
            <v>8198.3734355479755</v>
          </cell>
          <cell r="I303">
            <v>7866.2597223198263</v>
          </cell>
          <cell r="J303">
            <v>7742.454626169374</v>
          </cell>
          <cell r="K303">
            <v>7798.7359378343544</v>
          </cell>
          <cell r="L303">
            <v>6744.0798787569183</v>
          </cell>
          <cell r="M303">
            <v>6427.2503745705635</v>
          </cell>
          <cell r="N303">
            <v>6601.6512343925133</v>
          </cell>
          <cell r="O303">
            <v>6337.1918016044538</v>
          </cell>
          <cell r="P303">
            <v>5514.9020321892767</v>
          </cell>
          <cell r="Q303">
            <v>5385.2851604565813</v>
          </cell>
          <cell r="T303">
            <v>0.25696568300407979</v>
          </cell>
          <cell r="U303">
            <v>0.24731653072024445</v>
          </cell>
        </row>
        <row r="304">
          <cell r="A304">
            <v>1305</v>
          </cell>
          <cell r="B304">
            <v>12</v>
          </cell>
          <cell r="C304" t="str">
            <v>VILLAR FOCCHIARDO</v>
          </cell>
          <cell r="D304">
            <v>4043.7567062889952</v>
          </cell>
          <cell r="E304">
            <v>4210.7816231862198</v>
          </cell>
          <cell r="F304">
            <v>3878.9170860809209</v>
          </cell>
          <cell r="G304">
            <v>3791.1219836750147</v>
          </cell>
          <cell r="H304">
            <v>3919.648677156868</v>
          </cell>
          <cell r="I304">
            <v>3862.0383283764008</v>
          </cell>
          <cell r="J304">
            <v>3842.7645576795976</v>
          </cell>
          <cell r="K304">
            <v>3854.2914446132568</v>
          </cell>
          <cell r="L304">
            <v>3329.5178275753146</v>
          </cell>
          <cell r="M304">
            <v>3182.741149960751</v>
          </cell>
          <cell r="N304">
            <v>3319.3080323419485</v>
          </cell>
          <cell r="O304">
            <v>3167.2927931449826</v>
          </cell>
          <cell r="P304">
            <v>2772.6167332172727</v>
          </cell>
          <cell r="Q304">
            <v>2722.503673372782</v>
          </cell>
          <cell r="T304">
            <v>0.25696568300407985</v>
          </cell>
          <cell r="U304">
            <v>0.24737229958478565</v>
          </cell>
        </row>
        <row r="305">
          <cell r="A305">
            <v>1306</v>
          </cell>
          <cell r="B305">
            <v>16</v>
          </cell>
          <cell r="C305" t="str">
            <v>VILLAR PELLICE</v>
          </cell>
          <cell r="D305">
            <v>2129.1651034715951</v>
          </cell>
          <cell r="E305">
            <v>2217.108976038096</v>
          </cell>
          <cell r="F305">
            <v>2042.3718583511106</v>
          </cell>
          <cell r="G305">
            <v>1974.2920261443078</v>
          </cell>
          <cell r="H305">
            <v>2037.4476560780122</v>
          </cell>
          <cell r="I305">
            <v>2027.0354631470257</v>
          </cell>
          <cell r="J305">
            <v>1987.9936041154297</v>
          </cell>
          <cell r="K305">
            <v>1993.4099017143244</v>
          </cell>
          <cell r="L305">
            <v>1738.3819934947205</v>
          </cell>
          <cell r="M305">
            <v>1652.9871808720625</v>
          </cell>
          <cell r="N305">
            <v>1670.4750604284939</v>
          </cell>
          <cell r="O305">
            <v>1568.6879171324899</v>
          </cell>
          <cell r="P305">
            <v>1376.6236477260891</v>
          </cell>
          <cell r="Q305">
            <v>1335.0604575573811</v>
          </cell>
          <cell r="T305">
            <v>0.25696568300407979</v>
          </cell>
          <cell r="U305">
            <v>0.24724640508958062</v>
          </cell>
        </row>
        <row r="306">
          <cell r="A306">
            <v>1307</v>
          </cell>
          <cell r="B306">
            <v>16</v>
          </cell>
          <cell r="C306" t="str">
            <v>VILLAR PEROSA</v>
          </cell>
          <cell r="D306">
            <v>10138.29860485549</v>
          </cell>
          <cell r="E306">
            <v>10557.054876547523</v>
          </cell>
          <cell r="F306">
            <v>9725.0211965036669</v>
          </cell>
          <cell r="G306">
            <v>9327.5690529039093</v>
          </cell>
          <cell r="H306">
            <v>9662.8331926611572</v>
          </cell>
          <cell r="I306">
            <v>9490.5508716056283</v>
          </cell>
          <cell r="J306">
            <v>9312.1602035666929</v>
          </cell>
          <cell r="K306">
            <v>9515.0565227174448</v>
          </cell>
          <cell r="L306">
            <v>8007.9789484014127</v>
          </cell>
          <cell r="M306">
            <v>7734.1411836326006</v>
          </cell>
          <cell r="N306">
            <v>7820.005552988895</v>
          </cell>
          <cell r="O306">
            <v>7460.1925814221922</v>
          </cell>
          <cell r="P306">
            <v>6631.8394244833316</v>
          </cell>
          <cell r="Q306">
            <v>6477.0992334106304</v>
          </cell>
          <cell r="T306">
            <v>0.25696568300407979</v>
          </cell>
          <cell r="U306">
            <v>0.24731751085460243</v>
          </cell>
        </row>
        <row r="307">
          <cell r="A307">
            <v>1302</v>
          </cell>
          <cell r="B307">
            <v>9</v>
          </cell>
          <cell r="C307" t="str">
            <v>VILLARBASSE</v>
          </cell>
          <cell r="D307">
            <v>9309.2375192886993</v>
          </cell>
          <cell r="E307">
            <v>9693.7499259370816</v>
          </cell>
          <cell r="F307">
            <v>8929.7559410029062</v>
          </cell>
          <cell r="G307">
            <v>8620.7498336875615</v>
          </cell>
          <cell r="H307">
            <v>8898.4328306535917</v>
          </cell>
          <cell r="I307">
            <v>8872.3808284070892</v>
          </cell>
          <cell r="J307">
            <v>8840.0964486904286</v>
          </cell>
          <cell r="K307">
            <v>8845.0132851060898</v>
          </cell>
          <cell r="L307">
            <v>7724.3748918447209</v>
          </cell>
          <cell r="M307">
            <v>7567.403623892922</v>
          </cell>
          <cell r="N307">
            <v>7944.5026406452216</v>
          </cell>
          <cell r="O307">
            <v>7623.2153356228118</v>
          </cell>
          <cell r="P307">
            <v>6886.2016923835336</v>
          </cell>
          <cell r="Q307">
            <v>6660.6801550396076</v>
          </cell>
          <cell r="T307">
            <v>0.25696568300407985</v>
          </cell>
          <cell r="U307">
            <v>0.24721840847712054</v>
          </cell>
        </row>
        <row r="308">
          <cell r="A308">
            <v>1304</v>
          </cell>
          <cell r="B308">
            <v>11</v>
          </cell>
          <cell r="C308" t="str">
            <v>VILLAREGGIA</v>
          </cell>
          <cell r="D308">
            <v>2773.9265143456701</v>
          </cell>
          <cell r="E308">
            <v>2888.5018657304422</v>
          </cell>
          <cell r="F308">
            <v>2660.8502275357555</v>
          </cell>
          <cell r="G308">
            <v>2625.9338448392036</v>
          </cell>
          <cell r="H308">
            <v>2926.3549371604126</v>
          </cell>
          <cell r="I308">
            <v>2829.5588803158762</v>
          </cell>
          <cell r="J308">
            <v>2748.9149689855485</v>
          </cell>
          <cell r="K308">
            <v>2768.9904235165513</v>
          </cell>
          <cell r="L308">
            <v>2565.5058559388731</v>
          </cell>
          <cell r="M308">
            <v>2503.9709303767481</v>
          </cell>
          <cell r="N308">
            <v>2673.8028956676171</v>
          </cell>
          <cell r="O308">
            <v>2527.5479343481238</v>
          </cell>
          <cell r="P308">
            <v>2214.6375811603566</v>
          </cell>
          <cell r="Q308">
            <v>2153.1643397471298</v>
          </cell>
          <cell r="T308">
            <v>0.2569656830040799</v>
          </cell>
          <cell r="U308">
            <v>0.2472719777873095</v>
          </cell>
        </row>
        <row r="309">
          <cell r="A309">
            <v>1308</v>
          </cell>
          <cell r="B309">
            <v>14</v>
          </cell>
          <cell r="C309" t="str">
            <v>VILLASTELLONE</v>
          </cell>
          <cell r="D309">
            <v>9497.0887022593033</v>
          </cell>
          <cell r="E309">
            <v>9889.3601880273363</v>
          </cell>
          <cell r="F309">
            <v>9109.9495619821173</v>
          </cell>
          <cell r="G309">
            <v>8822.4863003100763</v>
          </cell>
          <cell r="H309">
            <v>9480.6673111474156</v>
          </cell>
          <cell r="I309">
            <v>9478.879459191081</v>
          </cell>
          <cell r="J309">
            <v>9227.681060464849</v>
          </cell>
          <cell r="K309">
            <v>9482.7308337488485</v>
          </cell>
          <cell r="L309">
            <v>8154.8071992905707</v>
          </cell>
          <cell r="M309">
            <v>7920.9270381762926</v>
          </cell>
          <cell r="N309">
            <v>8146.1581582609033</v>
          </cell>
          <cell r="O309">
            <v>7784.1589486778084</v>
          </cell>
          <cell r="P309">
            <v>6885.2736198235598</v>
          </cell>
          <cell r="Q309">
            <v>6678.1210638229431</v>
          </cell>
          <cell r="T309">
            <v>0.25696568300407985</v>
          </cell>
          <cell r="U309">
            <v>0.24724722639792865</v>
          </cell>
        </row>
        <row r="310">
          <cell r="A310">
            <v>1309</v>
          </cell>
          <cell r="B310">
            <v>9</v>
          </cell>
          <cell r="C310" t="str">
            <v>VINOVO</v>
          </cell>
          <cell r="D310">
            <v>27218.526635385719</v>
          </cell>
          <cell r="E310">
            <v>28342.771361155148</v>
          </cell>
          <cell r="F310">
            <v>26108.991141763541</v>
          </cell>
          <cell r="G310">
            <v>24909.997323541655</v>
          </cell>
          <cell r="H310">
            <v>25666.626695089093</v>
          </cell>
          <cell r="I310">
            <v>24996.321596934966</v>
          </cell>
          <cell r="J310">
            <v>24432.864857355522</v>
          </cell>
          <cell r="K310">
            <v>24334.674324186377</v>
          </cell>
          <cell r="L310">
            <v>21048.252814584161</v>
          </cell>
          <cell r="M310">
            <v>20415.892283371726</v>
          </cell>
          <cell r="N310">
            <v>21439.958713018947</v>
          </cell>
          <cell r="O310">
            <v>20702.410955820356</v>
          </cell>
          <cell r="P310">
            <v>18400.383833162316</v>
          </cell>
          <cell r="Q310">
            <v>17923.422035576314</v>
          </cell>
          <cell r="T310">
            <v>0.25696568300407985</v>
          </cell>
          <cell r="U310">
            <v>0.24729062090270254</v>
          </cell>
        </row>
        <row r="311">
          <cell r="A311">
            <v>1310</v>
          </cell>
          <cell r="B311">
            <v>15</v>
          </cell>
          <cell r="C311" t="str">
            <v>VIRLE PIEMONTE</v>
          </cell>
          <cell r="D311">
            <v>2367.2650167337206</v>
          </cell>
          <cell r="E311">
            <v>2465.0434617323349</v>
          </cell>
          <cell r="F311">
            <v>2270.7658713515652</v>
          </cell>
          <cell r="G311">
            <v>2195.9525509339337</v>
          </cell>
          <cell r="H311">
            <v>2406.8879460321568</v>
          </cell>
          <cell r="I311">
            <v>2466.3571294172411</v>
          </cell>
          <cell r="J311">
            <v>2400.6861152024185</v>
          </cell>
          <cell r="K311">
            <v>2339.6343984250743</v>
          </cell>
          <cell r="L311">
            <v>2036.2707476809328</v>
          </cell>
          <cell r="M311">
            <v>1933.0306317431953</v>
          </cell>
          <cell r="N311">
            <v>1981.9494379628545</v>
          </cell>
          <cell r="O311">
            <v>1869.9848203278489</v>
          </cell>
          <cell r="P311">
            <v>1621.7689386079073</v>
          </cell>
          <cell r="Q311">
            <v>1591.7223421563792</v>
          </cell>
          <cell r="T311">
            <v>0.25696568300407985</v>
          </cell>
          <cell r="U311">
            <v>0.247367996311111</v>
          </cell>
        </row>
        <row r="312">
          <cell r="A312">
            <v>1311</v>
          </cell>
          <cell r="B312">
            <v>7</v>
          </cell>
          <cell r="C312" t="str">
            <v>VISCHE</v>
          </cell>
          <cell r="D312">
            <v>3414.5503061614349</v>
          </cell>
          <cell r="E312">
            <v>3555.5862345200894</v>
          </cell>
          <cell r="F312">
            <v>3275.3596434854021</v>
          </cell>
          <cell r="G312">
            <v>3155.9431436950626</v>
          </cell>
          <cell r="H312">
            <v>3266.2167298691706</v>
          </cell>
          <cell r="I312">
            <v>3218.4845829385154</v>
          </cell>
          <cell r="J312">
            <v>3228.7571580415115</v>
          </cell>
          <cell r="K312">
            <v>3267.074473257283</v>
          </cell>
          <cell r="L312">
            <v>2789.0443836900026</v>
          </cell>
          <cell r="M312">
            <v>2746.7478058015427</v>
          </cell>
          <cell r="N312">
            <v>2802.9417740069011</v>
          </cell>
          <cell r="O312">
            <v>2631.9844792526851</v>
          </cell>
          <cell r="P312">
            <v>2247.3866117539446</v>
          </cell>
          <cell r="Q312">
            <v>2221.5715073760866</v>
          </cell>
          <cell r="T312">
            <v>0.25696568300407985</v>
          </cell>
          <cell r="U312">
            <v>0.24744036534796199</v>
          </cell>
        </row>
        <row r="313">
          <cell r="A313">
            <v>1312</v>
          </cell>
          <cell r="B313">
            <v>7</v>
          </cell>
          <cell r="C313" t="str">
            <v>VISTRORIO</v>
          </cell>
          <cell r="D313">
            <v>1467.8621584592936</v>
          </cell>
          <cell r="E313">
            <v>1528.4913141777738</v>
          </cell>
          <cell r="F313">
            <v>1408.0262538060965</v>
          </cell>
          <cell r="G313">
            <v>1272.2241564233996</v>
          </cell>
          <cell r="H313">
            <v>1316.5613062479654</v>
          </cell>
          <cell r="I313">
            <v>1326.9421099749295</v>
          </cell>
          <cell r="J313">
            <v>1255.478324965648</v>
          </cell>
          <cell r="K313">
            <v>1279.9701149745563</v>
          </cell>
          <cell r="L313">
            <v>1106.1933550850367</v>
          </cell>
          <cell r="M313">
            <v>1068.1794440059562</v>
          </cell>
          <cell r="N313">
            <v>1081.2217027502154</v>
          </cell>
          <cell r="O313">
            <v>1063.9092779971775</v>
          </cell>
          <cell r="P313">
            <v>923.19798217006087</v>
          </cell>
          <cell r="Q313">
            <v>891.93863555184066</v>
          </cell>
          <cell r="T313">
            <v>0.25696568300407979</v>
          </cell>
          <cell r="U313">
            <v>0.24720815796546358</v>
          </cell>
        </row>
        <row r="314">
          <cell r="A314">
            <v>1313</v>
          </cell>
          <cell r="B314">
            <v>10</v>
          </cell>
          <cell r="C314" t="str">
            <v>VIU'</v>
          </cell>
          <cell r="D314">
            <v>3365.0550108088255</v>
          </cell>
          <cell r="E314">
            <v>3504.0465660279638</v>
          </cell>
          <cell r="F314">
            <v>3227.8819733957866</v>
          </cell>
          <cell r="G314">
            <v>3159.0402935331444</v>
          </cell>
          <cell r="H314">
            <v>3204.5839890809057</v>
          </cell>
          <cell r="I314">
            <v>3235.7973904408013</v>
          </cell>
          <cell r="J314">
            <v>3180.4486713871975</v>
          </cell>
          <cell r="K314">
            <v>3098.2346709105946</v>
          </cell>
          <cell r="L314">
            <v>2774.2801515788569</v>
          </cell>
          <cell r="M314">
            <v>2711.8784925153655</v>
          </cell>
          <cell r="N314">
            <v>2829.5284275367144</v>
          </cell>
          <cell r="O314">
            <v>2659.9352751821766</v>
          </cell>
          <cell r="P314">
            <v>2290.5249698595871</v>
          </cell>
          <cell r="Q314">
            <v>2278.8120471109878</v>
          </cell>
          <cell r="T314">
            <v>0.25696568300407985</v>
          </cell>
          <cell r="U314">
            <v>0.24750419505477955</v>
          </cell>
        </row>
        <row r="315">
          <cell r="A315">
            <v>1314</v>
          </cell>
          <cell r="B315">
            <v>9</v>
          </cell>
          <cell r="C315" t="str">
            <v>VOLPIANO</v>
          </cell>
          <cell r="D315">
            <v>34872.442522381963</v>
          </cell>
          <cell r="E315">
            <v>36312.827599269876</v>
          </cell>
          <cell r="F315">
            <v>33450.90294949487</v>
          </cell>
          <cell r="G315">
            <v>33106.183110670107</v>
          </cell>
          <cell r="H315">
            <v>35775.331132449537</v>
          </cell>
          <cell r="I315">
            <v>35975.720803129057</v>
          </cell>
          <cell r="J315">
            <v>36344.617314557952</v>
          </cell>
          <cell r="K315">
            <v>37233.479193801009</v>
          </cell>
          <cell r="L315">
            <v>32728.174660972192</v>
          </cell>
          <cell r="M315">
            <v>31875.033351829603</v>
          </cell>
          <cell r="N315">
            <v>33111.915833100778</v>
          </cell>
          <cell r="O315">
            <v>31682.131500645668</v>
          </cell>
          <cell r="P315">
            <v>27908.384163002429</v>
          </cell>
          <cell r="Q315">
            <v>26963.525177432912</v>
          </cell>
          <cell r="T315">
            <v>0.25696568300407985</v>
          </cell>
          <cell r="U315">
            <v>0.24720763695202125</v>
          </cell>
        </row>
        <row r="316">
          <cell r="A316">
            <v>1315</v>
          </cell>
          <cell r="B316">
            <v>9</v>
          </cell>
          <cell r="C316" t="str">
            <v>VOLVERA</v>
          </cell>
          <cell r="D316">
            <v>19176.59477945232</v>
          </cell>
          <cell r="E316">
            <v>19968.672389964442</v>
          </cell>
          <cell r="F316">
            <v>18394.880440552337</v>
          </cell>
          <cell r="G316">
            <v>17480.963876495327</v>
          </cell>
          <cell r="H316">
            <v>17987.998729053616</v>
          </cell>
          <cell r="I316">
            <v>17970.894567103911</v>
          </cell>
          <cell r="J316">
            <v>18228.953209814739</v>
          </cell>
          <cell r="K316">
            <v>18303.844293119859</v>
          </cell>
          <cell r="L316">
            <v>16303.551262982117</v>
          </cell>
          <cell r="M316">
            <v>15764.919912160454</v>
          </cell>
          <cell r="N316">
            <v>16204.683182978137</v>
          </cell>
          <cell r="O316">
            <v>15397.47822397922</v>
          </cell>
          <cell r="P316">
            <v>13597.186529535542</v>
          </cell>
          <cell r="Q316">
            <v>13220.059845511676</v>
          </cell>
          <cell r="T316">
            <v>0.25696568300407985</v>
          </cell>
          <cell r="U316">
            <v>0.24727192021061706</v>
          </cell>
        </row>
        <row r="317">
          <cell r="T317">
            <v>0.25766089159392369</v>
          </cell>
          <cell r="U317">
            <v>0.24909706688425595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"/>
      <sheetName val="NEW"/>
      <sheetName val="fattori_emissione"/>
      <sheetName val="Sheet1"/>
      <sheetName val="fattore_elettrico"/>
      <sheetName val="Foglio3"/>
    </sheetNames>
    <sheetDataSet>
      <sheetData sheetId="0"/>
      <sheetData sheetId="1">
        <row r="55">
          <cell r="H55">
            <v>16174.99507230448</v>
          </cell>
        </row>
      </sheetData>
      <sheetData sheetId="2">
        <row r="2">
          <cell r="T2" t="str">
            <v>ISTAT</v>
          </cell>
        </row>
      </sheetData>
      <sheetData sheetId="3"/>
      <sheetData sheetId="4">
        <row r="4">
          <cell r="A4">
            <v>1001</v>
          </cell>
          <cell r="T4">
            <v>1001</v>
          </cell>
          <cell r="U4">
            <v>0.48300000000000004</v>
          </cell>
          <cell r="V4">
            <v>0.48299999999999998</v>
          </cell>
          <cell r="W4">
            <v>0.48299999999999993</v>
          </cell>
          <cell r="X4">
            <v>0.48299999999999998</v>
          </cell>
          <cell r="Y4">
            <v>0.48299999999999998</v>
          </cell>
          <cell r="Z4">
            <v>0.48299999999999998</v>
          </cell>
          <cell r="AA4">
            <v>0.48281747307632383</v>
          </cell>
          <cell r="AB4">
            <v>0.48276921453310306</v>
          </cell>
          <cell r="AC4">
            <v>0.48214181626059449</v>
          </cell>
          <cell r="AD4">
            <v>0.48144261398480659</v>
          </cell>
          <cell r="AE4">
            <v>0.48059857861194843</v>
          </cell>
          <cell r="AF4">
            <v>0.46753006868640279</v>
          </cell>
          <cell r="AG4">
            <v>0.45995835568502458</v>
          </cell>
          <cell r="AH4">
            <v>0.45791581669120512</v>
          </cell>
        </row>
        <row r="5">
          <cell r="T5">
            <v>1002</v>
          </cell>
          <cell r="U5">
            <v>0.48299999999999998</v>
          </cell>
          <cell r="V5">
            <v>0.48299999999999998</v>
          </cell>
          <cell r="W5">
            <v>0.48299999999999998</v>
          </cell>
          <cell r="X5">
            <v>0.48299999999999998</v>
          </cell>
          <cell r="Y5">
            <v>0.48299999999999998</v>
          </cell>
          <cell r="Z5">
            <v>0.48299999999999998</v>
          </cell>
          <cell r="AA5">
            <v>0.48299999999999998</v>
          </cell>
          <cell r="AB5">
            <v>0.48299999999999998</v>
          </cell>
          <cell r="AC5">
            <v>0.48287320145343726</v>
          </cell>
          <cell r="AD5">
            <v>0.4826707136256746</v>
          </cell>
          <cell r="AE5">
            <v>0.46867783515879985</v>
          </cell>
          <cell r="AF5">
            <v>0.45343509407026628</v>
          </cell>
          <cell r="AG5">
            <v>0.45250720506955383</v>
          </cell>
          <cell r="AH5">
            <v>0.44901905417485949</v>
          </cell>
        </row>
        <row r="6">
          <cell r="T6">
            <v>1003</v>
          </cell>
          <cell r="U6">
            <v>0.48299999999999998</v>
          </cell>
          <cell r="V6">
            <v>0.48300000000000004</v>
          </cell>
          <cell r="W6">
            <v>0.48299999999999998</v>
          </cell>
          <cell r="X6">
            <v>0.48299999999999998</v>
          </cell>
          <cell r="Y6">
            <v>0.48300000000000004</v>
          </cell>
          <cell r="Z6">
            <v>0.48299999999999998</v>
          </cell>
          <cell r="AA6">
            <v>0.48299999999999998</v>
          </cell>
          <cell r="AB6">
            <v>0.48299999999999998</v>
          </cell>
          <cell r="AC6">
            <v>0.48299999999999998</v>
          </cell>
          <cell r="AD6">
            <v>0.48299999999999998</v>
          </cell>
          <cell r="AE6">
            <v>0.48299999999999998</v>
          </cell>
          <cell r="AF6">
            <v>0.48299999999999998</v>
          </cell>
          <cell r="AG6">
            <v>0.48073544295809406</v>
          </cell>
          <cell r="AH6">
            <v>0.48036453703302329</v>
          </cell>
        </row>
        <row r="7">
          <cell r="T7">
            <v>1004</v>
          </cell>
          <cell r="U7">
            <v>0.48300000000000004</v>
          </cell>
          <cell r="V7">
            <v>0.48299999999999998</v>
          </cell>
          <cell r="W7">
            <v>0.48299999999999998</v>
          </cell>
          <cell r="X7">
            <v>0.48299999999999998</v>
          </cell>
          <cell r="Y7">
            <v>0.48299999999999998</v>
          </cell>
          <cell r="Z7">
            <v>0.48299999999999998</v>
          </cell>
          <cell r="AA7">
            <v>0.48300000000000004</v>
          </cell>
          <cell r="AB7">
            <v>0.48299999999999998</v>
          </cell>
          <cell r="AC7">
            <v>0.4820832481744039</v>
          </cell>
          <cell r="AD7">
            <v>0.48013347450731197</v>
          </cell>
          <cell r="AE7">
            <v>0.46902898144421645</v>
          </cell>
          <cell r="AF7">
            <v>0.46463674282891565</v>
          </cell>
          <cell r="AG7">
            <v>0.44153217901588016</v>
          </cell>
          <cell r="AH7">
            <v>0.43900151276055011</v>
          </cell>
        </row>
        <row r="8">
          <cell r="T8">
            <v>1005</v>
          </cell>
          <cell r="U8">
            <v>0.48299999999999998</v>
          </cell>
          <cell r="V8">
            <v>0.48299999999999998</v>
          </cell>
          <cell r="W8">
            <v>0.48299999999999998</v>
          </cell>
          <cell r="X8">
            <v>0.48299999999999998</v>
          </cell>
          <cell r="Y8">
            <v>0.48299999999999998</v>
          </cell>
          <cell r="Z8">
            <v>0.48299999999999998</v>
          </cell>
          <cell r="AA8">
            <v>0.48299999999999998</v>
          </cell>
          <cell r="AB8">
            <v>0.48154614112499994</v>
          </cell>
          <cell r="AC8">
            <v>0.48017668064616104</v>
          </cell>
          <cell r="AD8">
            <v>0.47898212251257999</v>
          </cell>
          <cell r="AE8">
            <v>0.47624580060236305</v>
          </cell>
          <cell r="AF8">
            <v>0.47611375316461713</v>
          </cell>
          <cell r="AG8">
            <v>0.45242491061757728</v>
          </cell>
          <cell r="AH8">
            <v>0.45209643655258513</v>
          </cell>
        </row>
        <row r="9">
          <cell r="T9">
            <v>1006</v>
          </cell>
          <cell r="U9">
            <v>0.48299999999999998</v>
          </cell>
          <cell r="V9">
            <v>0.48299999999999998</v>
          </cell>
          <cell r="W9">
            <v>0.48300000000000004</v>
          </cell>
          <cell r="X9">
            <v>0.48299999999999993</v>
          </cell>
          <cell r="Y9">
            <v>0.48299999999999993</v>
          </cell>
          <cell r="Z9">
            <v>0.48299999999999998</v>
          </cell>
          <cell r="AA9">
            <v>0.48255068145769231</v>
          </cell>
          <cell r="AB9">
            <v>0.48224844448363441</v>
          </cell>
          <cell r="AC9">
            <v>0.48018508992548248</v>
          </cell>
          <cell r="AD9">
            <v>0.47777130126043099</v>
          </cell>
          <cell r="AE9">
            <v>0.47125561789366088</v>
          </cell>
          <cell r="AF9">
            <v>0.46555059269107385</v>
          </cell>
          <cell r="AG9">
            <v>0.45817771723234318</v>
          </cell>
          <cell r="AH9">
            <v>0.45627721193188719</v>
          </cell>
        </row>
        <row r="10">
          <cell r="T10">
            <v>1007</v>
          </cell>
          <cell r="U10">
            <v>0.48299999999999993</v>
          </cell>
          <cell r="V10">
            <v>0.48299999999999998</v>
          </cell>
          <cell r="W10">
            <v>0.48299999999999998</v>
          </cell>
          <cell r="X10">
            <v>0.48299999999999998</v>
          </cell>
          <cell r="Y10">
            <v>0.48299999999999998</v>
          </cell>
          <cell r="Z10">
            <v>0.48299999999999998</v>
          </cell>
          <cell r="AA10">
            <v>0.48299999999999998</v>
          </cell>
          <cell r="AB10">
            <v>0.48299999999999993</v>
          </cell>
          <cell r="AC10">
            <v>0.48299999999999993</v>
          </cell>
          <cell r="AD10">
            <v>0.48300000000000004</v>
          </cell>
          <cell r="AE10">
            <v>0.48299999999999993</v>
          </cell>
          <cell r="AF10">
            <v>0.46546975776757188</v>
          </cell>
          <cell r="AG10">
            <v>0.46481323750760117</v>
          </cell>
          <cell r="AH10">
            <v>0.46461715044029733</v>
          </cell>
        </row>
        <row r="11">
          <cell r="T11">
            <v>1008</v>
          </cell>
          <cell r="U11">
            <v>0.48299999999999998</v>
          </cell>
          <cell r="V11">
            <v>0.48299999999999998</v>
          </cell>
          <cell r="W11">
            <v>0.48299999999999998</v>
          </cell>
          <cell r="X11">
            <v>0.48299999999999993</v>
          </cell>
          <cell r="Y11">
            <v>0.48299999999999998</v>
          </cell>
          <cell r="Z11">
            <v>0.48299999999999993</v>
          </cell>
          <cell r="AA11">
            <v>0.48299999999999998</v>
          </cell>
          <cell r="AB11">
            <v>0.48299999999999998</v>
          </cell>
          <cell r="AC11">
            <v>0.48288031013558819</v>
          </cell>
          <cell r="AD11">
            <v>0.48165180678108416</v>
          </cell>
          <cell r="AE11">
            <v>0.47997510165217466</v>
          </cell>
          <cell r="AF11">
            <v>0.47147740606082889</v>
          </cell>
          <cell r="AG11">
            <v>0.46348011125745603</v>
          </cell>
          <cell r="AH11">
            <v>0.46183617647547465</v>
          </cell>
        </row>
        <row r="12">
          <cell r="T12">
            <v>1009</v>
          </cell>
          <cell r="U12">
            <v>0.48299999999999998</v>
          </cell>
          <cell r="V12">
            <v>0.48299999999999998</v>
          </cell>
          <cell r="W12">
            <v>0.48299999999999998</v>
          </cell>
          <cell r="X12">
            <v>0.48299999999999998</v>
          </cell>
          <cell r="Y12">
            <v>0.48299999999999998</v>
          </cell>
          <cell r="Z12">
            <v>0.48299999999999998</v>
          </cell>
          <cell r="AA12">
            <v>0.48300000000000004</v>
          </cell>
          <cell r="AB12">
            <v>0.48299999999999998</v>
          </cell>
          <cell r="AC12">
            <v>0.48299999999999998</v>
          </cell>
          <cell r="AD12">
            <v>0.48247175810625259</v>
          </cell>
          <cell r="AE12">
            <v>0.48112847700393491</v>
          </cell>
          <cell r="AF12">
            <v>0.46983677858379863</v>
          </cell>
          <cell r="AG12">
            <v>0.46536528984457515</v>
          </cell>
          <cell r="AH12">
            <v>0.46366369307165378</v>
          </cell>
        </row>
        <row r="13">
          <cell r="T13">
            <v>1010</v>
          </cell>
          <cell r="U13">
            <v>0.48299999999999998</v>
          </cell>
          <cell r="V13">
            <v>0.48300000000000004</v>
          </cell>
          <cell r="W13">
            <v>0.48299999999999998</v>
          </cell>
          <cell r="X13">
            <v>0.48299999999999993</v>
          </cell>
          <cell r="Y13">
            <v>0.48299999999999998</v>
          </cell>
          <cell r="Z13">
            <v>0.48299999999999998</v>
          </cell>
          <cell r="AA13">
            <v>0.48299999999999998</v>
          </cell>
          <cell r="AB13">
            <v>0.47847625310048775</v>
          </cell>
          <cell r="AC13">
            <v>0.4792689098320938</v>
          </cell>
          <cell r="AD13">
            <v>0.47791601707761566</v>
          </cell>
          <cell r="AE13">
            <v>0.47220218137756653</v>
          </cell>
          <cell r="AF13">
            <v>0.46998412991148703</v>
          </cell>
          <cell r="AG13">
            <v>0.46684248591034133</v>
          </cell>
          <cell r="AH13">
            <v>0.4669415349604204</v>
          </cell>
        </row>
        <row r="14">
          <cell r="T14">
            <v>1011</v>
          </cell>
          <cell r="U14">
            <v>0.48299999999999993</v>
          </cell>
          <cell r="V14">
            <v>0.48300000000000004</v>
          </cell>
          <cell r="W14">
            <v>0.48299999999999998</v>
          </cell>
          <cell r="X14">
            <v>0.48299999999999998</v>
          </cell>
          <cell r="Y14">
            <v>0.48300000000000004</v>
          </cell>
          <cell r="Z14">
            <v>0.48299999999999998</v>
          </cell>
          <cell r="AA14">
            <v>0.48300000000000004</v>
          </cell>
          <cell r="AB14">
            <v>0.48299999999999998</v>
          </cell>
          <cell r="AC14">
            <v>0.48235615532616843</v>
          </cell>
          <cell r="AD14">
            <v>0.47553387659542745</v>
          </cell>
          <cell r="AE14">
            <v>0.46799231683540915</v>
          </cell>
          <cell r="AF14">
            <v>0.43967975982396057</v>
          </cell>
          <cell r="AG14">
            <v>0.41176847766312669</v>
          </cell>
          <cell r="AH14">
            <v>0.41006724082971657</v>
          </cell>
        </row>
        <row r="15">
          <cell r="T15">
            <v>1012</v>
          </cell>
          <cell r="U15">
            <v>0.48299999999999998</v>
          </cell>
          <cell r="V15">
            <v>0.48299999999999998</v>
          </cell>
          <cell r="W15">
            <v>0.48299999999999998</v>
          </cell>
          <cell r="X15">
            <v>0.48299999999999998</v>
          </cell>
          <cell r="Y15">
            <v>0.48299999999999998</v>
          </cell>
          <cell r="Z15">
            <v>0.48299999999999993</v>
          </cell>
          <cell r="AA15">
            <v>0.48299999999999998</v>
          </cell>
          <cell r="AB15">
            <v>0.48299999999999998</v>
          </cell>
          <cell r="AC15">
            <v>0.48138545074253269</v>
          </cell>
          <cell r="AD15">
            <v>0.48129776996453716</v>
          </cell>
          <cell r="AE15">
            <v>0.47997446809821193</v>
          </cell>
          <cell r="AF15">
            <v>0.47497445897027712</v>
          </cell>
          <cell r="AG15">
            <v>0.43184994821932715</v>
          </cell>
          <cell r="AH15">
            <v>0.42636025596277727</v>
          </cell>
        </row>
        <row r="16">
          <cell r="T16">
            <v>1013</v>
          </cell>
          <cell r="U16">
            <v>0.48299999999999998</v>
          </cell>
          <cell r="V16">
            <v>0.48300000000000004</v>
          </cell>
          <cell r="W16">
            <v>0.48299999999999993</v>
          </cell>
          <cell r="X16">
            <v>0.48299999999999998</v>
          </cell>
          <cell r="Y16">
            <v>0.48299999999999998</v>
          </cell>
          <cell r="Z16">
            <v>0.48299999999999998</v>
          </cell>
          <cell r="AA16">
            <v>0.48299999999999998</v>
          </cell>
          <cell r="AB16">
            <v>0.48296795991865671</v>
          </cell>
          <cell r="AC16">
            <v>0.4826242510265713</v>
          </cell>
          <cell r="AD16">
            <v>0.48097777996377594</v>
          </cell>
          <cell r="AE16">
            <v>0.48058615260585269</v>
          </cell>
          <cell r="AF16">
            <v>0.4709049250082159</v>
          </cell>
          <cell r="AG16">
            <v>0.45547290505140797</v>
          </cell>
          <cell r="AH16">
            <v>0.4540355624923888</v>
          </cell>
        </row>
        <row r="17">
          <cell r="T17">
            <v>1014</v>
          </cell>
          <cell r="U17">
            <v>0.48299999999999998</v>
          </cell>
          <cell r="V17">
            <v>0.48300000000000004</v>
          </cell>
          <cell r="W17">
            <v>0.48299999999999998</v>
          </cell>
          <cell r="X17">
            <v>0.48299999999999993</v>
          </cell>
          <cell r="Y17">
            <v>0.48299999999999998</v>
          </cell>
          <cell r="Z17">
            <v>0.48300000000000004</v>
          </cell>
          <cell r="AA17">
            <v>0.48299999999999998</v>
          </cell>
          <cell r="AB17">
            <v>0.4828492534580493</v>
          </cell>
          <cell r="AC17">
            <v>0.48285227655100099</v>
          </cell>
          <cell r="AD17">
            <v>0.48133304749381617</v>
          </cell>
          <cell r="AE17">
            <v>0.47943644032982474</v>
          </cell>
          <cell r="AF17">
            <v>0.45333340909837549</v>
          </cell>
          <cell r="AG17">
            <v>0.45198972502003026</v>
          </cell>
          <cell r="AH17">
            <v>0.43638539705121093</v>
          </cell>
        </row>
        <row r="18">
          <cell r="T18">
            <v>1015</v>
          </cell>
          <cell r="U18">
            <v>0.48299999999999998</v>
          </cell>
          <cell r="V18">
            <v>0.48299999999999998</v>
          </cell>
          <cell r="W18">
            <v>0.48299999999999993</v>
          </cell>
          <cell r="X18">
            <v>0.48299999999999998</v>
          </cell>
          <cell r="Y18">
            <v>0.48299999999999998</v>
          </cell>
          <cell r="Z18">
            <v>0.48299999999999998</v>
          </cell>
          <cell r="AA18">
            <v>0.4827987704204536</v>
          </cell>
          <cell r="AB18">
            <v>0.48282082865797593</v>
          </cell>
          <cell r="AC18">
            <v>0.4824335368106305</v>
          </cell>
          <cell r="AD18">
            <v>0.48226419380946844</v>
          </cell>
          <cell r="AE18">
            <v>0.4812937650837808</v>
          </cell>
          <cell r="AF18">
            <v>0.47604291570731988</v>
          </cell>
          <cell r="AG18">
            <v>0.46709252534679074</v>
          </cell>
          <cell r="AH18">
            <v>0.46330137830320983</v>
          </cell>
        </row>
        <row r="19">
          <cell r="T19">
            <v>1016</v>
          </cell>
          <cell r="U19">
            <v>0.48299999999999998</v>
          </cell>
          <cell r="V19">
            <v>0.48299999999999998</v>
          </cell>
          <cell r="W19">
            <v>0.48299999999999998</v>
          </cell>
          <cell r="X19">
            <v>0.48299999999999998</v>
          </cell>
          <cell r="Y19">
            <v>0.48299999999999998</v>
          </cell>
          <cell r="Z19">
            <v>0.48299999999999998</v>
          </cell>
          <cell r="AA19">
            <v>0.48299999999999998</v>
          </cell>
          <cell r="AB19">
            <v>0.48299999999999998</v>
          </cell>
          <cell r="AC19">
            <v>0.48254847541738149</v>
          </cell>
          <cell r="AD19">
            <v>0.48035977568203564</v>
          </cell>
          <cell r="AE19">
            <v>0.47951333315281386</v>
          </cell>
          <cell r="AF19">
            <v>0.32587417315314487</v>
          </cell>
          <cell r="AG19">
            <v>0.31558435845252053</v>
          </cell>
          <cell r="AH19">
            <v>0.31268717525930612</v>
          </cell>
        </row>
        <row r="20">
          <cell r="T20">
            <v>1017</v>
          </cell>
          <cell r="U20">
            <v>0.48299999999999998</v>
          </cell>
          <cell r="V20">
            <v>0.48299999999999993</v>
          </cell>
          <cell r="W20">
            <v>0.48299999999999998</v>
          </cell>
          <cell r="X20">
            <v>0.48299999999999993</v>
          </cell>
          <cell r="Y20">
            <v>0.48300000000000004</v>
          </cell>
          <cell r="Z20">
            <v>0.48300000000000004</v>
          </cell>
          <cell r="AA20">
            <v>0.48300000000000004</v>
          </cell>
          <cell r="AB20">
            <v>0.48299999999999998</v>
          </cell>
          <cell r="AC20">
            <v>0.48299999999999993</v>
          </cell>
          <cell r="AD20">
            <v>0.48299999999999993</v>
          </cell>
          <cell r="AE20">
            <v>0.48190779408914097</v>
          </cell>
          <cell r="AF20">
            <v>0.4377820469213668</v>
          </cell>
          <cell r="AG20">
            <v>0.42915786621842467</v>
          </cell>
          <cell r="AH20">
            <v>0.42717085065467303</v>
          </cell>
        </row>
        <row r="21">
          <cell r="T21">
            <v>1018</v>
          </cell>
          <cell r="U21">
            <v>0.48299999999999998</v>
          </cell>
          <cell r="V21">
            <v>0.48299999999999998</v>
          </cell>
          <cell r="W21">
            <v>0.48299999999999998</v>
          </cell>
          <cell r="X21">
            <v>0.48300000000000004</v>
          </cell>
          <cell r="Y21">
            <v>0.48299999999999998</v>
          </cell>
          <cell r="Z21">
            <v>0.48299999999999998</v>
          </cell>
          <cell r="AA21">
            <v>0.48300000000000004</v>
          </cell>
          <cell r="AB21">
            <v>0.48253599589983787</v>
          </cell>
          <cell r="AC21">
            <v>0.48048519335393419</v>
          </cell>
          <cell r="AD21">
            <v>0.47771464824754323</v>
          </cell>
          <cell r="AE21">
            <v>0.47526943344982808</v>
          </cell>
          <cell r="AF21">
            <v>0.47304345683617782</v>
          </cell>
          <cell r="AG21">
            <v>0.46512268260905371</v>
          </cell>
          <cell r="AH21">
            <v>0.46198509287529055</v>
          </cell>
        </row>
        <row r="22">
          <cell r="T22">
            <v>1019</v>
          </cell>
          <cell r="U22">
            <v>0.48299999999999998</v>
          </cell>
          <cell r="V22">
            <v>0.48299999999999998</v>
          </cell>
          <cell r="W22">
            <v>0.48299999999999998</v>
          </cell>
          <cell r="X22">
            <v>0.48299999999999998</v>
          </cell>
          <cell r="Y22">
            <v>0.48299999999999998</v>
          </cell>
          <cell r="Z22">
            <v>0.48299999999999998</v>
          </cell>
          <cell r="AA22">
            <v>0.48299999999999998</v>
          </cell>
          <cell r="AB22">
            <v>0.48299999999999998</v>
          </cell>
          <cell r="AC22">
            <v>0.48299999999999998</v>
          </cell>
          <cell r="AD22">
            <v>0.48299999999999998</v>
          </cell>
          <cell r="AE22">
            <v>0.48299999999999998</v>
          </cell>
          <cell r="AF22">
            <v>0.48299999999999998</v>
          </cell>
          <cell r="AG22">
            <v>0.48299999999999998</v>
          </cell>
          <cell r="AH22">
            <v>0.48299999999999998</v>
          </cell>
        </row>
        <row r="23">
          <cell r="T23">
            <v>1020</v>
          </cell>
          <cell r="U23">
            <v>0.48299999999999998</v>
          </cell>
          <cell r="V23">
            <v>0.48299999999999998</v>
          </cell>
          <cell r="W23">
            <v>0.48300000000000004</v>
          </cell>
          <cell r="X23">
            <v>0.48299999999999998</v>
          </cell>
          <cell r="Y23">
            <v>0.48299999999999993</v>
          </cell>
          <cell r="Z23">
            <v>0.48300000000000004</v>
          </cell>
          <cell r="AA23">
            <v>0.48299999999999993</v>
          </cell>
          <cell r="AB23">
            <v>0.48299999999999998</v>
          </cell>
          <cell r="AC23">
            <v>0.48273059045175309</v>
          </cell>
          <cell r="AD23">
            <v>0.48242988752358507</v>
          </cell>
          <cell r="AE23">
            <v>0.48170825091574948</v>
          </cell>
          <cell r="AF23">
            <v>0.45694100002234145</v>
          </cell>
          <cell r="AG23">
            <v>0.44417194890415623</v>
          </cell>
          <cell r="AH23">
            <v>0.44161915321839151</v>
          </cell>
        </row>
        <row r="24">
          <cell r="T24">
            <v>1021</v>
          </cell>
          <cell r="U24">
            <v>0.48299999999999998</v>
          </cell>
          <cell r="V24">
            <v>0.48299999999999998</v>
          </cell>
          <cell r="W24">
            <v>0.48299999999999998</v>
          </cell>
          <cell r="X24">
            <v>0.48299999999999993</v>
          </cell>
          <cell r="Y24">
            <v>0.48299999999999998</v>
          </cell>
          <cell r="Z24">
            <v>0.48299999999999998</v>
          </cell>
          <cell r="AA24">
            <v>0.48299999999999998</v>
          </cell>
          <cell r="AB24">
            <v>0.48290518895508761</v>
          </cell>
          <cell r="AC24">
            <v>0.48287715986466051</v>
          </cell>
          <cell r="AD24">
            <v>0.4822145340939058</v>
          </cell>
          <cell r="AE24">
            <v>0.48100223250596208</v>
          </cell>
          <cell r="AF24">
            <v>0.47250888737448621</v>
          </cell>
          <cell r="AG24">
            <v>0.46150385021466778</v>
          </cell>
          <cell r="AH24">
            <v>0.46227314466544606</v>
          </cell>
        </row>
        <row r="25">
          <cell r="T25">
            <v>1022</v>
          </cell>
          <cell r="U25">
            <v>0.48299999999999998</v>
          </cell>
          <cell r="V25">
            <v>0.48300000000000004</v>
          </cell>
          <cell r="W25">
            <v>0.48300000000000004</v>
          </cell>
          <cell r="X25">
            <v>0.48299999999999998</v>
          </cell>
          <cell r="Y25">
            <v>0.48299999999999998</v>
          </cell>
          <cell r="Z25">
            <v>0.48300000000000004</v>
          </cell>
          <cell r="AA25">
            <v>0.48299999999999998</v>
          </cell>
          <cell r="AB25">
            <v>0.48299999999999998</v>
          </cell>
          <cell r="AC25">
            <v>0.48300000000000004</v>
          </cell>
          <cell r="AD25">
            <v>0.48267630298837033</v>
          </cell>
          <cell r="AE25">
            <v>0.48253741493277785</v>
          </cell>
          <cell r="AF25">
            <v>0.48241186557685867</v>
          </cell>
          <cell r="AG25">
            <v>0.48160657344681607</v>
          </cell>
          <cell r="AH25">
            <v>0.48164420452939483</v>
          </cell>
        </row>
        <row r="26">
          <cell r="T26">
            <v>1023</v>
          </cell>
          <cell r="U26">
            <v>0.48299999999999998</v>
          </cell>
          <cell r="V26">
            <v>0.48299999999999993</v>
          </cell>
          <cell r="W26">
            <v>0.48299999999999998</v>
          </cell>
          <cell r="X26">
            <v>0.48300000000000004</v>
          </cell>
          <cell r="Y26">
            <v>0.48299999999999998</v>
          </cell>
          <cell r="Z26">
            <v>0.48299999999999998</v>
          </cell>
          <cell r="AA26">
            <v>0.48299999999999998</v>
          </cell>
          <cell r="AB26">
            <v>0.48299999999999993</v>
          </cell>
          <cell r="AC26">
            <v>0.48299999999999998</v>
          </cell>
          <cell r="AD26">
            <v>0.48181869913304348</v>
          </cell>
          <cell r="AE26">
            <v>0.47515137731792617</v>
          </cell>
          <cell r="AF26">
            <v>0.45793980908652721</v>
          </cell>
          <cell r="AG26">
            <v>0.44807670019229978</v>
          </cell>
          <cell r="AH26">
            <v>0.44194310160374622</v>
          </cell>
        </row>
        <row r="27">
          <cell r="T27">
            <v>1024</v>
          </cell>
          <cell r="U27">
            <v>0.48299999999999998</v>
          </cell>
          <cell r="V27">
            <v>0.48300000000000004</v>
          </cell>
          <cell r="W27">
            <v>0.48299999999999993</v>
          </cell>
          <cell r="X27">
            <v>0.48299999999999998</v>
          </cell>
          <cell r="Y27">
            <v>0.48300000000000004</v>
          </cell>
          <cell r="Z27">
            <v>0.48299999999999998</v>
          </cell>
          <cell r="AA27">
            <v>0.48299999999999998</v>
          </cell>
          <cell r="AB27">
            <v>0.48298825952434771</v>
          </cell>
          <cell r="AC27">
            <v>0.48280621782871186</v>
          </cell>
          <cell r="AD27">
            <v>0.48257894490782516</v>
          </cell>
          <cell r="AE27">
            <v>0.48041004797242581</v>
          </cell>
          <cell r="AF27">
            <v>0.47188037281110384</v>
          </cell>
          <cell r="AG27">
            <v>0.46253389979659582</v>
          </cell>
          <cell r="AH27">
            <v>0.4604795512726883</v>
          </cell>
        </row>
        <row r="28">
          <cell r="T28">
            <v>1025</v>
          </cell>
          <cell r="U28">
            <v>0.48299999999999993</v>
          </cell>
          <cell r="V28">
            <v>0.48299999999999998</v>
          </cell>
          <cell r="W28">
            <v>0.48299999999999998</v>
          </cell>
          <cell r="X28">
            <v>0.48299999999999998</v>
          </cell>
          <cell r="Y28">
            <v>0.48299999999999998</v>
          </cell>
          <cell r="Z28">
            <v>0.48299999999999998</v>
          </cell>
          <cell r="AA28">
            <v>0.48299999999999998</v>
          </cell>
          <cell r="AB28">
            <v>0.48287222814626618</v>
          </cell>
          <cell r="AC28">
            <v>0.47833773770652405</v>
          </cell>
          <cell r="AD28">
            <v>0.47359121406548582</v>
          </cell>
          <cell r="AE28">
            <v>0.46734794290245874</v>
          </cell>
          <cell r="AF28">
            <v>0.44489402872235928</v>
          </cell>
          <cell r="AG28">
            <v>0.43017464025088237</v>
          </cell>
          <cell r="AH28">
            <v>0.42917392142332983</v>
          </cell>
        </row>
        <row r="29">
          <cell r="T29">
            <v>1026</v>
          </cell>
          <cell r="U29">
            <v>0.48299999999999998</v>
          </cell>
          <cell r="V29">
            <v>0.48300000000000004</v>
          </cell>
          <cell r="W29">
            <v>0.48299999999999998</v>
          </cell>
          <cell r="X29">
            <v>0.48299999999999998</v>
          </cell>
          <cell r="Y29">
            <v>0.48299999999999993</v>
          </cell>
          <cell r="Z29">
            <v>0.48299999999999998</v>
          </cell>
          <cell r="AA29">
            <v>0.48299999999999993</v>
          </cell>
          <cell r="AB29">
            <v>0.48156592559628864</v>
          </cell>
          <cell r="AC29">
            <v>0.4816772030487535</v>
          </cell>
          <cell r="AD29">
            <v>0.48161222875092802</v>
          </cell>
          <cell r="AE29">
            <v>0.48162011797340532</v>
          </cell>
          <cell r="AF29">
            <v>0.48158145404352015</v>
          </cell>
          <cell r="AG29">
            <v>0.4815869788825769</v>
          </cell>
          <cell r="AH29">
            <v>0.48159119096451519</v>
          </cell>
        </row>
        <row r="30">
          <cell r="T30">
            <v>1027</v>
          </cell>
          <cell r="U30">
            <v>0.48299999999999998</v>
          </cell>
          <cell r="V30">
            <v>0.48300000000000004</v>
          </cell>
          <cell r="W30">
            <v>0.48299999999999993</v>
          </cell>
          <cell r="X30">
            <v>0.48299999999999998</v>
          </cell>
          <cell r="Y30">
            <v>0.48299999999999993</v>
          </cell>
          <cell r="Z30">
            <v>0.48299999999999998</v>
          </cell>
          <cell r="AA30">
            <v>0.48299999999999998</v>
          </cell>
          <cell r="AB30">
            <v>0.48299999999999998</v>
          </cell>
          <cell r="AC30">
            <v>0.48272042168216367</v>
          </cell>
          <cell r="AD30">
            <v>0.48196223032345115</v>
          </cell>
          <cell r="AE30">
            <v>0.47412672726091171</v>
          </cell>
          <cell r="AF30">
            <v>0.4541683732403885</v>
          </cell>
          <cell r="AG30">
            <v>0.43498273601413862</v>
          </cell>
          <cell r="AH30">
            <v>0.42563481669835679</v>
          </cell>
        </row>
        <row r="31">
          <cell r="T31">
            <v>1028</v>
          </cell>
          <cell r="U31">
            <v>0.48299999999999998</v>
          </cell>
          <cell r="V31">
            <v>0.48299999999999998</v>
          </cell>
          <cell r="W31">
            <v>0.48299999999999998</v>
          </cell>
          <cell r="X31">
            <v>0.48299999999999998</v>
          </cell>
          <cell r="Y31">
            <v>0.48299999999999998</v>
          </cell>
          <cell r="Z31">
            <v>0.48299999999999998</v>
          </cell>
          <cell r="AA31">
            <v>0.48299999999999998</v>
          </cell>
          <cell r="AB31">
            <v>0.48300000000000004</v>
          </cell>
          <cell r="AC31">
            <v>0.48297717336230839</v>
          </cell>
          <cell r="AD31">
            <v>0.48251165309281158</v>
          </cell>
          <cell r="AE31">
            <v>0.48122998410757539</v>
          </cell>
          <cell r="AF31">
            <v>0.47842653530085916</v>
          </cell>
          <cell r="AG31">
            <v>0.47767662541794087</v>
          </cell>
          <cell r="AH31">
            <v>0.47713440337674912</v>
          </cell>
        </row>
        <row r="32">
          <cell r="T32">
            <v>1029</v>
          </cell>
          <cell r="U32">
            <v>0.48299999999999993</v>
          </cell>
          <cell r="V32">
            <v>0.48299999999999993</v>
          </cell>
          <cell r="W32">
            <v>0.48300000000000004</v>
          </cell>
          <cell r="X32">
            <v>0.48299999999999993</v>
          </cell>
          <cell r="Y32">
            <v>0.48299999999999998</v>
          </cell>
          <cell r="Z32">
            <v>0.48299999999999993</v>
          </cell>
          <cell r="AA32">
            <v>0.48299999999999993</v>
          </cell>
          <cell r="AB32">
            <v>0.48299999999999998</v>
          </cell>
          <cell r="AC32">
            <v>0.48220240700165967</v>
          </cell>
          <cell r="AD32">
            <v>0.46937400236887666</v>
          </cell>
          <cell r="AE32">
            <v>0.46752885934384236</v>
          </cell>
          <cell r="AF32">
            <v>0.46117325511238494</v>
          </cell>
          <cell r="AG32">
            <v>0.44898795388665291</v>
          </cell>
          <cell r="AH32">
            <v>0.43325987428205626</v>
          </cell>
        </row>
        <row r="33">
          <cell r="T33">
            <v>1030</v>
          </cell>
          <cell r="U33">
            <v>0.48299999999999998</v>
          </cell>
          <cell r="V33">
            <v>0.48299999999999998</v>
          </cell>
          <cell r="W33">
            <v>0.48299999999999998</v>
          </cell>
          <cell r="X33">
            <v>0.48299999999999998</v>
          </cell>
          <cell r="Y33">
            <v>0.48300000000000004</v>
          </cell>
          <cell r="Z33">
            <v>0.48299999999999998</v>
          </cell>
          <cell r="AA33">
            <v>0.48299999999999998</v>
          </cell>
          <cell r="AB33">
            <v>0.48299999999999998</v>
          </cell>
          <cell r="AC33">
            <v>0.4828767358773467</v>
          </cell>
          <cell r="AD33">
            <v>0.48101625860657582</v>
          </cell>
          <cell r="AE33">
            <v>0.48009032424474396</v>
          </cell>
          <cell r="AF33">
            <v>0.47508447111659263</v>
          </cell>
          <cell r="AG33">
            <v>0.46837561848993153</v>
          </cell>
          <cell r="AH33">
            <v>0.46380867905479173</v>
          </cell>
        </row>
        <row r="34">
          <cell r="T34">
            <v>1031</v>
          </cell>
          <cell r="U34">
            <v>0.48299999999999998</v>
          </cell>
          <cell r="V34">
            <v>0.48299999999999998</v>
          </cell>
          <cell r="W34">
            <v>0.48299999999999998</v>
          </cell>
          <cell r="X34">
            <v>0.48299999999999998</v>
          </cell>
          <cell r="Y34">
            <v>0.48299999999999998</v>
          </cell>
          <cell r="Z34">
            <v>0.48299999999999998</v>
          </cell>
          <cell r="AA34">
            <v>0.48299999999999998</v>
          </cell>
          <cell r="AB34">
            <v>0.48299999999999998</v>
          </cell>
          <cell r="AC34">
            <v>0.48299999999999998</v>
          </cell>
          <cell r="AD34">
            <v>0.48189463468302229</v>
          </cell>
          <cell r="AE34">
            <v>0.4754233755999665</v>
          </cell>
          <cell r="AF34">
            <v>0.44113660795466147</v>
          </cell>
          <cell r="AG34">
            <v>0.4272425566768509</v>
          </cell>
          <cell r="AH34">
            <v>0.42467243632336632</v>
          </cell>
        </row>
        <row r="35">
          <cell r="T35">
            <v>1032</v>
          </cell>
          <cell r="U35">
            <v>0.48299999999999998</v>
          </cell>
          <cell r="V35">
            <v>0.48300000000000004</v>
          </cell>
          <cell r="W35">
            <v>0.48300000000000004</v>
          </cell>
          <cell r="X35">
            <v>0.48299999999999998</v>
          </cell>
          <cell r="Y35">
            <v>0.48299999999999998</v>
          </cell>
          <cell r="Z35">
            <v>0.48299999999999993</v>
          </cell>
          <cell r="AA35">
            <v>0.48299999999999998</v>
          </cell>
          <cell r="AB35">
            <v>0.48299999999999998</v>
          </cell>
          <cell r="AC35">
            <v>0.48299999999999998</v>
          </cell>
          <cell r="AD35">
            <v>0.48123722124407903</v>
          </cell>
          <cell r="AE35">
            <v>0.47373020281560307</v>
          </cell>
          <cell r="AF35">
            <v>0.46363226053948897</v>
          </cell>
          <cell r="AG35">
            <v>0.45969866601671028</v>
          </cell>
          <cell r="AH35">
            <v>0.44185300806576033</v>
          </cell>
        </row>
        <row r="36">
          <cell r="T36">
            <v>1033</v>
          </cell>
          <cell r="U36">
            <v>0.48300000000000004</v>
          </cell>
          <cell r="V36">
            <v>0.48299999999999998</v>
          </cell>
          <cell r="W36">
            <v>0.48299999999999998</v>
          </cell>
          <cell r="X36">
            <v>0.48299999999999998</v>
          </cell>
          <cell r="Y36">
            <v>0.48299999999999998</v>
          </cell>
          <cell r="Z36">
            <v>0.48299999999999998</v>
          </cell>
          <cell r="AA36">
            <v>0.48295863761973373</v>
          </cell>
          <cell r="AB36">
            <v>0.48292488884171952</v>
          </cell>
          <cell r="AC36">
            <v>0.48278139022239058</v>
          </cell>
          <cell r="AD36">
            <v>0.4825431117205487</v>
          </cell>
          <cell r="AE36">
            <v>0.48204648868500671</v>
          </cell>
          <cell r="AF36">
            <v>0.4657940126182411</v>
          </cell>
          <cell r="AG36">
            <v>0.45671264969213654</v>
          </cell>
          <cell r="AH36">
            <v>0.45720087802411574</v>
          </cell>
        </row>
        <row r="37">
          <cell r="T37">
            <v>1034</v>
          </cell>
          <cell r="U37">
            <v>0.48299999999999998</v>
          </cell>
          <cell r="V37">
            <v>0.48299999999999993</v>
          </cell>
          <cell r="W37">
            <v>0.48299999999999998</v>
          </cell>
          <cell r="X37">
            <v>0.48299999999999998</v>
          </cell>
          <cell r="Y37">
            <v>0.48299999999999998</v>
          </cell>
          <cell r="Z37">
            <v>0.48299999999999998</v>
          </cell>
          <cell r="AA37">
            <v>0.48300000000000004</v>
          </cell>
          <cell r="AB37">
            <v>0.48299999999999998</v>
          </cell>
          <cell r="AC37">
            <v>0.48281720979915621</v>
          </cell>
          <cell r="AD37">
            <v>0.48250814289089622</v>
          </cell>
          <cell r="AE37">
            <v>0.48109168090077215</v>
          </cell>
          <cell r="AF37">
            <v>0.47440750256082276</v>
          </cell>
          <cell r="AG37">
            <v>0.47263977290732001</v>
          </cell>
          <cell r="AH37">
            <v>0.47177997990893794</v>
          </cell>
        </row>
        <row r="38">
          <cell r="T38">
            <v>1035</v>
          </cell>
          <cell r="U38">
            <v>0.48299999999999998</v>
          </cell>
          <cell r="V38">
            <v>0.48299999999999998</v>
          </cell>
          <cell r="W38">
            <v>0.48299999999999998</v>
          </cell>
          <cell r="X38">
            <v>0.48299999999999998</v>
          </cell>
          <cell r="Y38">
            <v>0.48299999999999998</v>
          </cell>
          <cell r="Z38">
            <v>0.48299999999999998</v>
          </cell>
          <cell r="AA38">
            <v>0.48256176082148949</v>
          </cell>
          <cell r="AB38">
            <v>0.48240678513762764</v>
          </cell>
          <cell r="AC38">
            <v>0.47655997772545955</v>
          </cell>
          <cell r="AD38">
            <v>0.47529781782399694</v>
          </cell>
          <cell r="AE38">
            <v>0.46701371920198503</v>
          </cell>
          <cell r="AF38">
            <v>0.42778588306124421</v>
          </cell>
          <cell r="AG38">
            <v>0.41912997782635447</v>
          </cell>
          <cell r="AH38">
            <v>0.41763955031765532</v>
          </cell>
        </row>
        <row r="39">
          <cell r="T39">
            <v>1036</v>
          </cell>
          <cell r="U39">
            <v>0.48299999999999998</v>
          </cell>
          <cell r="V39">
            <v>0.48299999999999998</v>
          </cell>
          <cell r="W39">
            <v>0.48299999999999998</v>
          </cell>
          <cell r="X39">
            <v>0.48299999999999998</v>
          </cell>
          <cell r="Y39">
            <v>0.48300000000000004</v>
          </cell>
          <cell r="Z39">
            <v>0.48299999999999998</v>
          </cell>
          <cell r="AA39">
            <v>0.48299999999999998</v>
          </cell>
          <cell r="AB39">
            <v>0.48299999999999998</v>
          </cell>
          <cell r="AC39">
            <v>0.48299999999999998</v>
          </cell>
          <cell r="AD39">
            <v>0.48299999999999998</v>
          </cell>
          <cell r="AE39">
            <v>0.47785955918887069</v>
          </cell>
          <cell r="AF39">
            <v>0.46526521869392412</v>
          </cell>
          <cell r="AG39">
            <v>0.46392819731707741</v>
          </cell>
          <cell r="AH39">
            <v>0.46385034750915677</v>
          </cell>
        </row>
        <row r="40">
          <cell r="T40">
            <v>1037</v>
          </cell>
          <cell r="U40">
            <v>0.48299999999999998</v>
          </cell>
          <cell r="V40">
            <v>0.48300000000000004</v>
          </cell>
          <cell r="W40">
            <v>0.48299999999999993</v>
          </cell>
          <cell r="X40">
            <v>0.48299999999999993</v>
          </cell>
          <cell r="Y40">
            <v>0.48299999999999993</v>
          </cell>
          <cell r="Z40">
            <v>0.48299999999999998</v>
          </cell>
          <cell r="AA40">
            <v>0.48299999999999998</v>
          </cell>
          <cell r="AB40">
            <v>0.48137493905186912</v>
          </cell>
          <cell r="AC40">
            <v>0.47969585923620545</v>
          </cell>
          <cell r="AD40">
            <v>0.46922569828888938</v>
          </cell>
          <cell r="AE40">
            <v>0.46924720679576237</v>
          </cell>
          <cell r="AF40">
            <v>0.45615065606305877</v>
          </cell>
          <cell r="AG40">
            <v>0.44264540552829462</v>
          </cell>
          <cell r="AH40">
            <v>0.43095618449487344</v>
          </cell>
        </row>
        <row r="41">
          <cell r="T41">
            <v>1038</v>
          </cell>
          <cell r="U41">
            <v>0.48299999999999998</v>
          </cell>
          <cell r="V41">
            <v>0.48299999999999998</v>
          </cell>
          <cell r="W41">
            <v>0.48299999999999998</v>
          </cell>
          <cell r="X41">
            <v>0.48299999999999998</v>
          </cell>
          <cell r="Y41">
            <v>0.48299999999999998</v>
          </cell>
          <cell r="Z41">
            <v>0.48299999999999998</v>
          </cell>
          <cell r="AA41">
            <v>0.48299999999999998</v>
          </cell>
          <cell r="AB41">
            <v>0.48299999999999993</v>
          </cell>
          <cell r="AC41">
            <v>0.47941704725340251</v>
          </cell>
          <cell r="AD41">
            <v>0.47486190162262248</v>
          </cell>
          <cell r="AE41">
            <v>0.47030108228397999</v>
          </cell>
          <cell r="AF41">
            <v>0.46672146978277368</v>
          </cell>
          <cell r="AG41">
            <v>0.45833081177466201</v>
          </cell>
          <cell r="AH41">
            <v>0.4540059267233626</v>
          </cell>
        </row>
        <row r="42">
          <cell r="T42">
            <v>1039</v>
          </cell>
          <cell r="U42">
            <v>0.48300000000000004</v>
          </cell>
          <cell r="V42">
            <v>0.48299999999999998</v>
          </cell>
          <cell r="W42">
            <v>0.48299999999999998</v>
          </cell>
          <cell r="X42">
            <v>0.48299999999999998</v>
          </cell>
          <cell r="Y42">
            <v>0.48299999999999998</v>
          </cell>
          <cell r="Z42">
            <v>0.48299999999999998</v>
          </cell>
          <cell r="AA42">
            <v>0.48300000000000004</v>
          </cell>
          <cell r="AB42">
            <v>0.48299999999999993</v>
          </cell>
          <cell r="AC42">
            <v>0.48208502443563228</v>
          </cell>
          <cell r="AD42">
            <v>0.48049097278043862</v>
          </cell>
          <cell r="AE42">
            <v>0.47541472173284616</v>
          </cell>
          <cell r="AF42">
            <v>0.46599129904646919</v>
          </cell>
          <cell r="AG42">
            <v>0.45470432051791865</v>
          </cell>
          <cell r="AH42">
            <v>0.44270425124303908</v>
          </cell>
        </row>
        <row r="43">
          <cell r="T43">
            <v>1040</v>
          </cell>
          <cell r="U43">
            <v>0.48299999999999998</v>
          </cell>
          <cell r="V43">
            <v>0.48299999999999998</v>
          </cell>
          <cell r="W43">
            <v>0.48299999999999998</v>
          </cell>
          <cell r="X43">
            <v>0.48299999999999993</v>
          </cell>
          <cell r="Y43">
            <v>0.48299999999999993</v>
          </cell>
          <cell r="Z43">
            <v>0.48300000000000004</v>
          </cell>
          <cell r="AA43">
            <v>0.48299999999999998</v>
          </cell>
          <cell r="AB43">
            <v>0.48299999999999998</v>
          </cell>
          <cell r="AC43">
            <v>0.48292288876145906</v>
          </cell>
          <cell r="AD43">
            <v>0.48284450359277592</v>
          </cell>
          <cell r="AE43">
            <v>0.48273665083495759</v>
          </cell>
          <cell r="AF43">
            <v>0.48195173710264394</v>
          </cell>
          <cell r="AG43">
            <v>0.48148989043729568</v>
          </cell>
          <cell r="AH43">
            <v>0.46935499337411479</v>
          </cell>
        </row>
        <row r="44">
          <cell r="T44">
            <v>1041</v>
          </cell>
          <cell r="U44">
            <v>0.48299999999999993</v>
          </cell>
          <cell r="V44">
            <v>0.48300000000000004</v>
          </cell>
          <cell r="W44">
            <v>0.48299999999999993</v>
          </cell>
          <cell r="X44">
            <v>0.48299999999999993</v>
          </cell>
          <cell r="Y44">
            <v>0.48299999999999993</v>
          </cell>
          <cell r="Z44">
            <v>0.48299999999999998</v>
          </cell>
          <cell r="AA44">
            <v>0.48299999999999998</v>
          </cell>
          <cell r="AB44">
            <v>0.48277858146219138</v>
          </cell>
          <cell r="AC44">
            <v>0.4824721841464838</v>
          </cell>
          <cell r="AD44">
            <v>0.48124246514814967</v>
          </cell>
          <cell r="AE44">
            <v>0.48108687129686067</v>
          </cell>
          <cell r="AF44">
            <v>0.47362966578672122</v>
          </cell>
          <cell r="AG44">
            <v>0.45620915546970542</v>
          </cell>
          <cell r="AH44">
            <v>0.45661754538958244</v>
          </cell>
        </row>
        <row r="45">
          <cell r="T45">
            <v>1042</v>
          </cell>
          <cell r="U45">
            <v>0.48299999999999993</v>
          </cell>
          <cell r="V45">
            <v>0.48299999999999998</v>
          </cell>
          <cell r="W45">
            <v>0.48299999999999998</v>
          </cell>
          <cell r="X45">
            <v>0.48299999999999998</v>
          </cell>
          <cell r="Y45">
            <v>0.48299999999999998</v>
          </cell>
          <cell r="Z45">
            <v>0.48299999999999998</v>
          </cell>
          <cell r="AA45">
            <v>0.48299999999999998</v>
          </cell>
          <cell r="AB45">
            <v>0.48299999999999998</v>
          </cell>
          <cell r="AC45">
            <v>0.48289107909256485</v>
          </cell>
          <cell r="AD45">
            <v>0.48255148703361173</v>
          </cell>
          <cell r="AE45">
            <v>0.48051501181340839</v>
          </cell>
          <cell r="AF45">
            <v>0.43434482123711932</v>
          </cell>
          <cell r="AG45">
            <v>0.41213741829802919</v>
          </cell>
          <cell r="AH45">
            <v>0.40997640891088616</v>
          </cell>
        </row>
        <row r="46">
          <cell r="T46">
            <v>1043</v>
          </cell>
          <cell r="U46">
            <v>0.48299999999999998</v>
          </cell>
          <cell r="V46">
            <v>0.48299999999999998</v>
          </cell>
          <cell r="W46">
            <v>0.48299999999999998</v>
          </cell>
          <cell r="X46">
            <v>0.48299999999999993</v>
          </cell>
          <cell r="Y46">
            <v>0.48300000000000004</v>
          </cell>
          <cell r="Z46">
            <v>0.48299999999999998</v>
          </cell>
          <cell r="AA46">
            <v>0.48299999999999998</v>
          </cell>
          <cell r="AB46">
            <v>0.48299999999999998</v>
          </cell>
          <cell r="AC46">
            <v>0.48298302407506827</v>
          </cell>
          <cell r="AD46">
            <v>0.48298295898968241</v>
          </cell>
          <cell r="AE46">
            <v>0.48168317490646051</v>
          </cell>
          <cell r="AF46">
            <v>0.47716660319376991</v>
          </cell>
          <cell r="AG46">
            <v>0.47083262531548642</v>
          </cell>
          <cell r="AH46">
            <v>0.47061847605499108</v>
          </cell>
        </row>
        <row r="47">
          <cell r="T47">
            <v>1044</v>
          </cell>
          <cell r="U47">
            <v>0.48299999999999998</v>
          </cell>
          <cell r="V47">
            <v>0.48299999999999998</v>
          </cell>
          <cell r="W47">
            <v>0.48299999999999998</v>
          </cell>
          <cell r="X47">
            <v>0.48299999999999998</v>
          </cell>
          <cell r="Y47">
            <v>0.48299999999999998</v>
          </cell>
          <cell r="Z47">
            <v>0.48299999999999998</v>
          </cell>
          <cell r="AA47">
            <v>0.48299999999999998</v>
          </cell>
          <cell r="AB47">
            <v>0.48248661977603385</v>
          </cell>
          <cell r="AC47">
            <v>0.48175277203341671</v>
          </cell>
          <cell r="AD47">
            <v>0.48228715291020768</v>
          </cell>
          <cell r="AE47">
            <v>0.48190594888840638</v>
          </cell>
          <cell r="AF47">
            <v>0.47959850328642878</v>
          </cell>
          <cell r="AG47">
            <v>0.47482473946954235</v>
          </cell>
          <cell r="AH47">
            <v>0.47191655215992073</v>
          </cell>
        </row>
        <row r="48">
          <cell r="T48">
            <v>1045</v>
          </cell>
          <cell r="U48">
            <v>0.48300000000000004</v>
          </cell>
          <cell r="V48">
            <v>0.48299999999999998</v>
          </cell>
          <cell r="W48">
            <v>0.48299999999999998</v>
          </cell>
          <cell r="X48">
            <v>0.48299999999999998</v>
          </cell>
          <cell r="Y48">
            <v>0.48299999999999998</v>
          </cell>
          <cell r="Z48">
            <v>0.48299999999999998</v>
          </cell>
          <cell r="AA48">
            <v>0.48299999999999998</v>
          </cell>
          <cell r="AB48">
            <v>0.48298087458125738</v>
          </cell>
          <cell r="AC48">
            <v>0.48295423620195654</v>
          </cell>
          <cell r="AD48">
            <v>0.48283608812732204</v>
          </cell>
          <cell r="AE48">
            <v>0.4793680415379285</v>
          </cell>
          <cell r="AF48">
            <v>0.47496997372924421</v>
          </cell>
          <cell r="AG48">
            <v>0.47375292968420218</v>
          </cell>
          <cell r="AH48">
            <v>0.47241364930106322</v>
          </cell>
        </row>
        <row r="49">
          <cell r="T49">
            <v>1046</v>
          </cell>
          <cell r="U49">
            <v>0.48299999999999998</v>
          </cell>
          <cell r="V49">
            <v>0.48299999999999998</v>
          </cell>
          <cell r="W49">
            <v>0.48299999999999998</v>
          </cell>
          <cell r="X49">
            <v>0.48299999999999998</v>
          </cell>
          <cell r="Y49">
            <v>0.48299999999999998</v>
          </cell>
          <cell r="Z49">
            <v>0.48299999999999998</v>
          </cell>
          <cell r="AA49">
            <v>0.48299999999999998</v>
          </cell>
          <cell r="AB49">
            <v>0.48287646073076379</v>
          </cell>
          <cell r="AC49">
            <v>0.48269414531692417</v>
          </cell>
          <cell r="AD49">
            <v>0.48216789144359051</v>
          </cell>
          <cell r="AE49">
            <v>0.48206744983890182</v>
          </cell>
          <cell r="AF49">
            <v>0.47148423977940035</v>
          </cell>
          <cell r="AG49">
            <v>0.45282298819764771</v>
          </cell>
          <cell r="AH49">
            <v>0.4499707661971809</v>
          </cell>
        </row>
        <row r="50">
          <cell r="T50">
            <v>1047</v>
          </cell>
          <cell r="U50">
            <v>0.48299999999999998</v>
          </cell>
          <cell r="V50">
            <v>0.48299999999999998</v>
          </cell>
          <cell r="W50">
            <v>0.48299999999999998</v>
          </cell>
          <cell r="X50">
            <v>0.48299999999999998</v>
          </cell>
          <cell r="Y50">
            <v>0.48299999999999998</v>
          </cell>
          <cell r="Z50">
            <v>0.48299999999999998</v>
          </cell>
          <cell r="AA50">
            <v>0.48299999999999993</v>
          </cell>
          <cell r="AB50">
            <v>0.48293454898816185</v>
          </cell>
          <cell r="AC50">
            <v>0.48206481778180232</v>
          </cell>
          <cell r="AD50">
            <v>0.48084367249446475</v>
          </cell>
          <cell r="AE50">
            <v>0.4788108704549367</v>
          </cell>
          <cell r="AF50">
            <v>0.46391296885846495</v>
          </cell>
          <cell r="AG50">
            <v>0.42851360244622855</v>
          </cell>
          <cell r="AH50">
            <v>0.42839749529033366</v>
          </cell>
        </row>
        <row r="51">
          <cell r="T51">
            <v>1048</v>
          </cell>
          <cell r="U51">
            <v>0.48299999999999998</v>
          </cell>
          <cell r="V51">
            <v>0.48299999999999998</v>
          </cell>
          <cell r="W51">
            <v>0.48299999999999998</v>
          </cell>
          <cell r="X51">
            <v>0.48300000000000004</v>
          </cell>
          <cell r="Y51">
            <v>0.48299999999999998</v>
          </cell>
          <cell r="Z51">
            <v>0.48299999999999998</v>
          </cell>
          <cell r="AA51">
            <v>0.48299999999999998</v>
          </cell>
          <cell r="AB51">
            <v>0.48299999999999993</v>
          </cell>
          <cell r="AC51">
            <v>0.48255436983539951</v>
          </cell>
          <cell r="AD51">
            <v>0.47888896871240288</v>
          </cell>
          <cell r="AE51">
            <v>0.47159307406851425</v>
          </cell>
          <cell r="AF51">
            <v>0.45687826515107299</v>
          </cell>
          <cell r="AG51">
            <v>0.44929284694929422</v>
          </cell>
          <cell r="AH51">
            <v>0.4387913601971784</v>
          </cell>
        </row>
        <row r="52">
          <cell r="T52">
            <v>1049</v>
          </cell>
          <cell r="U52">
            <v>0.48299999999999993</v>
          </cell>
          <cell r="V52">
            <v>0.48299999999999998</v>
          </cell>
          <cell r="W52">
            <v>0.48299999999999998</v>
          </cell>
          <cell r="X52">
            <v>0.48299999999999998</v>
          </cell>
          <cell r="Y52">
            <v>0.48299999999999998</v>
          </cell>
          <cell r="Z52">
            <v>0.48299999999999998</v>
          </cell>
          <cell r="AA52">
            <v>0.4824585975284752</v>
          </cell>
          <cell r="AB52">
            <v>0.48249659887019963</v>
          </cell>
          <cell r="AC52">
            <v>0.48209817056854548</v>
          </cell>
          <cell r="AD52">
            <v>0.48149922365160591</v>
          </cell>
          <cell r="AE52">
            <v>0.44835553030376585</v>
          </cell>
          <cell r="AF52">
            <v>0.41759095764733295</v>
          </cell>
          <cell r="AG52">
            <v>0.38549883651432187</v>
          </cell>
          <cell r="AH52">
            <v>0.37915026187035494</v>
          </cell>
        </row>
        <row r="53">
          <cell r="T53">
            <v>1050</v>
          </cell>
          <cell r="U53">
            <v>0.48299999999999998</v>
          </cell>
          <cell r="V53">
            <v>0.48299999999999998</v>
          </cell>
          <cell r="W53">
            <v>0.48299999999999998</v>
          </cell>
          <cell r="X53">
            <v>0.48299999999999998</v>
          </cell>
          <cell r="Y53">
            <v>0.48299999999999998</v>
          </cell>
          <cell r="Z53">
            <v>0.48299999999999998</v>
          </cell>
          <cell r="AA53">
            <v>0.48299999999999998</v>
          </cell>
          <cell r="AB53">
            <v>0.48299999999999993</v>
          </cell>
          <cell r="AC53">
            <v>0.48261343820446029</v>
          </cell>
          <cell r="AD53">
            <v>0.48259086729148981</v>
          </cell>
          <cell r="AE53">
            <v>0.48044605046227856</v>
          </cell>
          <cell r="AF53">
            <v>0.46887189002735735</v>
          </cell>
          <cell r="AG53">
            <v>0.46621488629120467</v>
          </cell>
          <cell r="AH53">
            <v>0.46480348307086949</v>
          </cell>
        </row>
        <row r="54">
          <cell r="T54">
            <v>1051</v>
          </cell>
          <cell r="U54">
            <v>0.48299999999999998</v>
          </cell>
          <cell r="V54">
            <v>0.48299999999999998</v>
          </cell>
          <cell r="W54">
            <v>0.48300000000000004</v>
          </cell>
          <cell r="X54">
            <v>0.48299999999999998</v>
          </cell>
          <cell r="Y54">
            <v>0.48299999999999998</v>
          </cell>
          <cell r="Z54">
            <v>0.48300000000000004</v>
          </cell>
          <cell r="AA54">
            <v>0.48299999999999998</v>
          </cell>
          <cell r="AB54">
            <v>0.48293827735039802</v>
          </cell>
          <cell r="AC54">
            <v>0.48168285847966552</v>
          </cell>
          <cell r="AD54">
            <v>0.4808295153764966</v>
          </cell>
          <cell r="AE54">
            <v>0.47999087068224322</v>
          </cell>
          <cell r="AF54">
            <v>0.46040989450013303</v>
          </cell>
          <cell r="AG54">
            <v>0.44565052389348342</v>
          </cell>
          <cell r="AH54">
            <v>0.43809607812648838</v>
          </cell>
        </row>
        <row r="55">
          <cell r="T55">
            <v>1052</v>
          </cell>
          <cell r="U55">
            <v>0.48299999999999998</v>
          </cell>
          <cell r="V55">
            <v>0.48299999999999998</v>
          </cell>
          <cell r="W55">
            <v>0.48299999999999998</v>
          </cell>
          <cell r="X55">
            <v>0.48299999999999993</v>
          </cell>
          <cell r="Y55">
            <v>0.48299999999999998</v>
          </cell>
          <cell r="Z55">
            <v>0.48299999999999998</v>
          </cell>
          <cell r="AA55">
            <v>0.48299999999999998</v>
          </cell>
          <cell r="AB55">
            <v>0.47995886227916662</v>
          </cell>
          <cell r="AC55">
            <v>0.4709795835358746</v>
          </cell>
          <cell r="AD55">
            <v>0.47030628676818786</v>
          </cell>
          <cell r="AE55">
            <v>0.47047808551525433</v>
          </cell>
          <cell r="AF55">
            <v>0.40245644232187638</v>
          </cell>
          <cell r="AG55">
            <v>0.39483830150107485</v>
          </cell>
          <cell r="AH55">
            <v>0.38859473640727693</v>
          </cell>
        </row>
        <row r="56">
          <cell r="T56">
            <v>1053</v>
          </cell>
          <cell r="U56">
            <v>0.48300000000000004</v>
          </cell>
          <cell r="V56">
            <v>0.48299999999999998</v>
          </cell>
          <cell r="W56">
            <v>0.48299999999999998</v>
          </cell>
          <cell r="X56">
            <v>0.48299999999999998</v>
          </cell>
          <cell r="Y56">
            <v>0.48299999999999998</v>
          </cell>
          <cell r="Z56">
            <v>0.48299999999999998</v>
          </cell>
          <cell r="AA56">
            <v>0.48229334987349887</v>
          </cell>
          <cell r="AB56">
            <v>0.48121480433290914</v>
          </cell>
          <cell r="AC56">
            <v>0.47730259515932716</v>
          </cell>
          <cell r="AD56">
            <v>0.475543983556037</v>
          </cell>
          <cell r="AE56">
            <v>0.47106933453553906</v>
          </cell>
          <cell r="AF56">
            <v>0.45571898580617082</v>
          </cell>
          <cell r="AG56">
            <v>0.43772828905814304</v>
          </cell>
          <cell r="AH56">
            <v>0.43360921951094089</v>
          </cell>
        </row>
        <row r="57">
          <cell r="T57">
            <v>1054</v>
          </cell>
          <cell r="U57">
            <v>0.48299999999999993</v>
          </cell>
          <cell r="V57">
            <v>0.48299999999999998</v>
          </cell>
          <cell r="W57">
            <v>0.48300000000000004</v>
          </cell>
          <cell r="X57">
            <v>0.48300000000000004</v>
          </cell>
          <cell r="Y57">
            <v>0.48300000000000004</v>
          </cell>
          <cell r="Z57">
            <v>0.48299999999999998</v>
          </cell>
          <cell r="AA57">
            <v>0.48299999999999998</v>
          </cell>
          <cell r="AB57">
            <v>0.48200720175354811</v>
          </cell>
          <cell r="AC57">
            <v>0.4816734432329649</v>
          </cell>
          <cell r="AD57">
            <v>0.4794352437976705</v>
          </cell>
          <cell r="AE57">
            <v>0.468548769891521</v>
          </cell>
          <cell r="AF57">
            <v>0.46554428417764104</v>
          </cell>
          <cell r="AG57">
            <v>0.46580816769555561</v>
          </cell>
          <cell r="AH57">
            <v>0.46377347044883599</v>
          </cell>
        </row>
        <row r="58">
          <cell r="T58">
            <v>1055</v>
          </cell>
          <cell r="U58">
            <v>0.48299999999999998</v>
          </cell>
          <cell r="V58">
            <v>0.48299999999999998</v>
          </cell>
          <cell r="W58">
            <v>0.48299999999999998</v>
          </cell>
          <cell r="X58">
            <v>0.48299999999999998</v>
          </cell>
          <cell r="Y58">
            <v>0.48299999999999998</v>
          </cell>
          <cell r="Z58">
            <v>0.48299999999999998</v>
          </cell>
          <cell r="AA58">
            <v>0.48299999999999998</v>
          </cell>
          <cell r="AB58">
            <v>0.48300000000000004</v>
          </cell>
          <cell r="AC58">
            <v>0.48273528925199327</v>
          </cell>
          <cell r="AD58">
            <v>0.47876119457898608</v>
          </cell>
          <cell r="AE58">
            <v>0.47793039287920608</v>
          </cell>
          <cell r="AF58">
            <v>0.47473681698724035</v>
          </cell>
          <cell r="AG58">
            <v>0.4564412298751247</v>
          </cell>
          <cell r="AH58">
            <v>0.45485168518533681</v>
          </cell>
        </row>
        <row r="59">
          <cell r="T59">
            <v>1056</v>
          </cell>
          <cell r="U59">
            <v>0.48299999999999998</v>
          </cell>
          <cell r="V59">
            <v>0.48299999999999998</v>
          </cell>
          <cell r="W59">
            <v>0.48300000000000004</v>
          </cell>
          <cell r="X59">
            <v>0.48299999999999998</v>
          </cell>
          <cell r="Y59">
            <v>0.48299999999999998</v>
          </cell>
          <cell r="Z59">
            <v>0.48299999999999998</v>
          </cell>
          <cell r="AA59">
            <v>0.48299999999999998</v>
          </cell>
          <cell r="AB59">
            <v>0.48300000000000004</v>
          </cell>
          <cell r="AC59">
            <v>0.48299999999999998</v>
          </cell>
          <cell r="AD59">
            <v>0.48257615893999922</v>
          </cell>
          <cell r="AE59">
            <v>0.48150217246007887</v>
          </cell>
          <cell r="AF59">
            <v>0.48143220167193557</v>
          </cell>
          <cell r="AG59">
            <v>0.45146248283384283</v>
          </cell>
          <cell r="AH59">
            <v>0.44889711891897355</v>
          </cell>
        </row>
        <row r="60">
          <cell r="T60">
            <v>1057</v>
          </cell>
          <cell r="U60">
            <v>0.48299999999999998</v>
          </cell>
          <cell r="V60">
            <v>0.48299999999999998</v>
          </cell>
          <cell r="W60">
            <v>0.48299999999999998</v>
          </cell>
          <cell r="X60">
            <v>0.48299999999999998</v>
          </cell>
          <cell r="Y60">
            <v>0.48300000000000004</v>
          </cell>
          <cell r="Z60">
            <v>0.48299999999999998</v>
          </cell>
          <cell r="AA60">
            <v>0.48299999999999998</v>
          </cell>
          <cell r="AB60">
            <v>0.48300000000000004</v>
          </cell>
          <cell r="AC60">
            <v>0.48299999999999998</v>
          </cell>
          <cell r="AD60">
            <v>0.48299999999999998</v>
          </cell>
          <cell r="AE60">
            <v>0.48191230365247489</v>
          </cell>
          <cell r="AF60">
            <v>0.47931472933615371</v>
          </cell>
          <cell r="AG60">
            <v>0.47107549373121876</v>
          </cell>
          <cell r="AH60">
            <v>0.46071595324481085</v>
          </cell>
        </row>
        <row r="61">
          <cell r="T61">
            <v>1058</v>
          </cell>
          <cell r="U61">
            <v>0.48300000000000004</v>
          </cell>
          <cell r="V61">
            <v>0.48299999999999998</v>
          </cell>
          <cell r="W61">
            <v>0.48299999999999998</v>
          </cell>
          <cell r="X61">
            <v>0.48299999999999998</v>
          </cell>
          <cell r="Y61">
            <v>0.48299999999999993</v>
          </cell>
          <cell r="Z61">
            <v>0.48299999999999998</v>
          </cell>
          <cell r="AA61">
            <v>0.48288681755696866</v>
          </cell>
          <cell r="AB61">
            <v>0.48244273021259404</v>
          </cell>
          <cell r="AC61">
            <v>0.48119778715724443</v>
          </cell>
          <cell r="AD61">
            <v>0.47992664848008942</v>
          </cell>
          <cell r="AE61">
            <v>0.47374857215274202</v>
          </cell>
          <cell r="AF61">
            <v>0.46665444765153913</v>
          </cell>
          <cell r="AG61">
            <v>0.46360102470265097</v>
          </cell>
          <cell r="AH61">
            <v>0.45739497185894434</v>
          </cell>
        </row>
        <row r="62">
          <cell r="T62">
            <v>1059</v>
          </cell>
          <cell r="U62">
            <v>0.48299999999999998</v>
          </cell>
          <cell r="V62">
            <v>0.48299999999999993</v>
          </cell>
          <cell r="W62">
            <v>0.48299999999999998</v>
          </cell>
          <cell r="X62">
            <v>0.48299999999999998</v>
          </cell>
          <cell r="Y62">
            <v>0.48300000000000004</v>
          </cell>
          <cell r="Z62">
            <v>0.48299999999999998</v>
          </cell>
          <cell r="AA62">
            <v>0.48299999999999998</v>
          </cell>
          <cell r="AB62">
            <v>0.48291712627910399</v>
          </cell>
          <cell r="AC62">
            <v>0.48209344742221549</v>
          </cell>
          <cell r="AD62">
            <v>0.47997930266583144</v>
          </cell>
          <cell r="AE62">
            <v>0.47569986855274277</v>
          </cell>
          <cell r="AF62">
            <v>0.4390497394522147</v>
          </cell>
          <cell r="AG62">
            <v>0.41049684116738061</v>
          </cell>
          <cell r="AH62">
            <v>0.40508799654732663</v>
          </cell>
        </row>
        <row r="63">
          <cell r="T63">
            <v>1060</v>
          </cell>
          <cell r="U63">
            <v>0.48299999999999993</v>
          </cell>
          <cell r="V63">
            <v>0.48299999999999998</v>
          </cell>
          <cell r="W63">
            <v>0.48299999999999998</v>
          </cell>
          <cell r="X63">
            <v>0.48299999999999998</v>
          </cell>
          <cell r="Y63">
            <v>0.48299999999999998</v>
          </cell>
          <cell r="Z63">
            <v>0.48299999999999998</v>
          </cell>
          <cell r="AA63">
            <v>0.48299999999999998</v>
          </cell>
          <cell r="AB63">
            <v>0.48299999999999998</v>
          </cell>
          <cell r="AC63">
            <v>0.48271557058976416</v>
          </cell>
          <cell r="AD63">
            <v>0.48047646694749213</v>
          </cell>
          <cell r="AE63">
            <v>0.47657528838283769</v>
          </cell>
          <cell r="AF63">
            <v>0.46862600626924034</v>
          </cell>
          <cell r="AG63">
            <v>0.45966369800675266</v>
          </cell>
          <cell r="AH63">
            <v>0.45530476775203071</v>
          </cell>
        </row>
        <row r="64">
          <cell r="T64">
            <v>1061</v>
          </cell>
          <cell r="U64">
            <v>0.48299999999999998</v>
          </cell>
          <cell r="V64">
            <v>0.48299999999999998</v>
          </cell>
          <cell r="W64">
            <v>0.48299999999999998</v>
          </cell>
          <cell r="X64">
            <v>0.48299999999999998</v>
          </cell>
          <cell r="Y64">
            <v>0.48299999999999993</v>
          </cell>
          <cell r="Z64">
            <v>0.48299999999999998</v>
          </cell>
          <cell r="AA64">
            <v>0.48299999999999993</v>
          </cell>
          <cell r="AB64">
            <v>0.48299999999999998</v>
          </cell>
          <cell r="AC64">
            <v>0.48184644602722371</v>
          </cell>
          <cell r="AD64">
            <v>0.48022596041093907</v>
          </cell>
          <cell r="AE64">
            <v>0.46940913223368558</v>
          </cell>
          <cell r="AF64">
            <v>0.45850295035489208</v>
          </cell>
          <cell r="AG64">
            <v>0.45263639019285035</v>
          </cell>
          <cell r="AH64">
            <v>0.44967603120660343</v>
          </cell>
        </row>
        <row r="65">
          <cell r="T65">
            <v>1062</v>
          </cell>
          <cell r="U65">
            <v>0.48300000000000004</v>
          </cell>
          <cell r="V65">
            <v>0.48299999999999993</v>
          </cell>
          <cell r="W65">
            <v>0.48299999999999998</v>
          </cell>
          <cell r="X65">
            <v>0.48299999999999998</v>
          </cell>
          <cell r="Y65">
            <v>0.48299999999999998</v>
          </cell>
          <cell r="Z65">
            <v>0.48299999999999998</v>
          </cell>
          <cell r="AA65">
            <v>0.48299999999999993</v>
          </cell>
          <cell r="AB65">
            <v>0.48300000000000004</v>
          </cell>
          <cell r="AC65">
            <v>0.48280840883971304</v>
          </cell>
          <cell r="AD65">
            <v>0.47939959642507518</v>
          </cell>
          <cell r="AE65">
            <v>0.4791623451513734</v>
          </cell>
          <cell r="AF65">
            <v>0.45994790727643348</v>
          </cell>
          <cell r="AG65">
            <v>0.45280491895546304</v>
          </cell>
          <cell r="AH65">
            <v>0.45112646799302386</v>
          </cell>
        </row>
        <row r="66">
          <cell r="T66">
            <v>1063</v>
          </cell>
          <cell r="U66">
            <v>0.48299999999999998</v>
          </cell>
          <cell r="V66">
            <v>0.48299999999999998</v>
          </cell>
          <cell r="W66">
            <v>0.48299999999999998</v>
          </cell>
          <cell r="X66">
            <v>0.48299999999999998</v>
          </cell>
          <cell r="Y66">
            <v>0.48299999999999998</v>
          </cell>
          <cell r="Z66">
            <v>0.48300000000000004</v>
          </cell>
          <cell r="AA66">
            <v>0.48299999999999998</v>
          </cell>
          <cell r="AB66">
            <v>0.48298454510401367</v>
          </cell>
          <cell r="AC66">
            <v>0.48018537599974542</v>
          </cell>
          <cell r="AD66">
            <v>0.47806083470325844</v>
          </cell>
          <cell r="AE66">
            <v>0.4766551392050386</v>
          </cell>
          <cell r="AF66">
            <v>0.47259436070137251</v>
          </cell>
          <cell r="AG66">
            <v>0.46801712581184823</v>
          </cell>
          <cell r="AH66">
            <v>0.46523960929078406</v>
          </cell>
        </row>
        <row r="67">
          <cell r="T67">
            <v>1064</v>
          </cell>
          <cell r="U67">
            <v>0.48299999999999998</v>
          </cell>
          <cell r="V67">
            <v>0.48299999999999998</v>
          </cell>
          <cell r="W67">
            <v>0.48299999999999998</v>
          </cell>
          <cell r="X67">
            <v>0.48299999999999998</v>
          </cell>
          <cell r="Y67">
            <v>0.48299999999999998</v>
          </cell>
          <cell r="Z67">
            <v>0.48299999999999998</v>
          </cell>
          <cell r="AA67">
            <v>0.48300000000000004</v>
          </cell>
          <cell r="AB67">
            <v>0.48300000000000004</v>
          </cell>
          <cell r="AC67">
            <v>0.48201362976676421</v>
          </cell>
          <cell r="AD67">
            <v>0.48089128367479128</v>
          </cell>
          <cell r="AE67">
            <v>0.4781579795417697</v>
          </cell>
          <cell r="AF67">
            <v>0.46793034346233947</v>
          </cell>
          <cell r="AG67">
            <v>0.46067835181402411</v>
          </cell>
          <cell r="AH67">
            <v>0.4562310009733202</v>
          </cell>
        </row>
        <row r="68">
          <cell r="T68">
            <v>1065</v>
          </cell>
          <cell r="U68">
            <v>0.48299999999999998</v>
          </cell>
          <cell r="V68">
            <v>0.48299999999999998</v>
          </cell>
          <cell r="W68">
            <v>0.48299999999999998</v>
          </cell>
          <cell r="X68">
            <v>0.48299999999999998</v>
          </cell>
          <cell r="Y68">
            <v>0.48299999999999998</v>
          </cell>
          <cell r="Z68">
            <v>0.48299999999999998</v>
          </cell>
          <cell r="AA68">
            <v>0.48299999999999998</v>
          </cell>
          <cell r="AB68">
            <v>0.48299999999999998</v>
          </cell>
          <cell r="AC68">
            <v>0.48019132652661833</v>
          </cell>
          <cell r="AD68">
            <v>0.4783955872080618</v>
          </cell>
          <cell r="AE68">
            <v>0.46068796078749391</v>
          </cell>
          <cell r="AF68">
            <v>0.3178317863264829</v>
          </cell>
          <cell r="AG68">
            <v>0.30340640860562756</v>
          </cell>
          <cell r="AH68">
            <v>0.29789683242566489</v>
          </cell>
        </row>
        <row r="69">
          <cell r="T69">
            <v>1066</v>
          </cell>
          <cell r="U69">
            <v>0.48299999999999998</v>
          </cell>
          <cell r="V69">
            <v>0.48300000000000004</v>
          </cell>
          <cell r="W69">
            <v>0.48299999999999998</v>
          </cell>
          <cell r="X69">
            <v>0.48299999999999998</v>
          </cell>
          <cell r="Y69">
            <v>0.48300000000000004</v>
          </cell>
          <cell r="Z69">
            <v>0.48299999999999998</v>
          </cell>
          <cell r="AA69">
            <v>0.48295450039335341</v>
          </cell>
          <cell r="AB69">
            <v>0.4828731046488377</v>
          </cell>
          <cell r="AC69">
            <v>0.48264638277941063</v>
          </cell>
          <cell r="AD69">
            <v>0.48170351701158637</v>
          </cell>
          <cell r="AE69">
            <v>0.4809085511683972</v>
          </cell>
          <cell r="AF69">
            <v>0.47361702273021755</v>
          </cell>
          <cell r="AG69">
            <v>0.4726751606822846</v>
          </cell>
          <cell r="AH69">
            <v>0.4697833017171707</v>
          </cell>
        </row>
        <row r="70">
          <cell r="T70">
            <v>1067</v>
          </cell>
          <cell r="U70">
            <v>0.48299999999999998</v>
          </cell>
          <cell r="V70">
            <v>0.48299999999999998</v>
          </cell>
          <cell r="W70">
            <v>0.48299999999999998</v>
          </cell>
          <cell r="X70">
            <v>0.48299999999999993</v>
          </cell>
          <cell r="Y70">
            <v>0.48299999999999993</v>
          </cell>
          <cell r="Z70">
            <v>0.48299999999999998</v>
          </cell>
          <cell r="AA70">
            <v>0.48299999999999998</v>
          </cell>
          <cell r="AB70">
            <v>0.48299999999999998</v>
          </cell>
          <cell r="AC70">
            <v>0.48299999999999998</v>
          </cell>
          <cell r="AD70">
            <v>0.48299999999999998</v>
          </cell>
          <cell r="AE70">
            <v>0.48300000000000004</v>
          </cell>
          <cell r="AF70">
            <v>0.47926013622838221</v>
          </cell>
          <cell r="AG70">
            <v>0.47715010002143815</v>
          </cell>
          <cell r="AH70">
            <v>0.47707175078405673</v>
          </cell>
        </row>
        <row r="71">
          <cell r="T71">
            <v>1068</v>
          </cell>
          <cell r="U71">
            <v>0.48299999999999998</v>
          </cell>
          <cell r="V71">
            <v>0.48299999999999993</v>
          </cell>
          <cell r="W71">
            <v>0.48299999999999998</v>
          </cell>
          <cell r="X71">
            <v>0.48299999999999998</v>
          </cell>
          <cell r="Y71">
            <v>0.48299999999999993</v>
          </cell>
          <cell r="Z71">
            <v>0.48299999999999998</v>
          </cell>
          <cell r="AA71">
            <v>0.48299999999999993</v>
          </cell>
          <cell r="AB71">
            <v>0.48299999999999998</v>
          </cell>
          <cell r="AC71">
            <v>0.48289845922994123</v>
          </cell>
          <cell r="AD71">
            <v>0.48209861765167356</v>
          </cell>
          <cell r="AE71">
            <v>0.48160140184087419</v>
          </cell>
          <cell r="AF71">
            <v>0.46525328304440894</v>
          </cell>
          <cell r="AG71">
            <v>0.46345828577722598</v>
          </cell>
          <cell r="AH71">
            <v>0.46414245053568343</v>
          </cell>
        </row>
        <row r="72">
          <cell r="T72">
            <v>1069</v>
          </cell>
          <cell r="U72">
            <v>0.48299999999999998</v>
          </cell>
          <cell r="V72">
            <v>0.48299999999999998</v>
          </cell>
          <cell r="W72">
            <v>0.48299999999999998</v>
          </cell>
          <cell r="X72">
            <v>0.48299999999999998</v>
          </cell>
          <cell r="Y72">
            <v>0.48299999999999998</v>
          </cell>
          <cell r="Z72">
            <v>0.48299999999999998</v>
          </cell>
          <cell r="AA72">
            <v>0.48299999999999998</v>
          </cell>
          <cell r="AB72">
            <v>0.4826801566189079</v>
          </cell>
          <cell r="AC72">
            <v>0.48197849084848177</v>
          </cell>
          <cell r="AD72">
            <v>0.47928521249483302</v>
          </cell>
          <cell r="AE72">
            <v>0.47225552651504543</v>
          </cell>
          <cell r="AF72">
            <v>0.45284454733911822</v>
          </cell>
          <cell r="AG72">
            <v>0.42847908626888004</v>
          </cell>
          <cell r="AH72">
            <v>0.42599148695281291</v>
          </cell>
        </row>
        <row r="73">
          <cell r="T73">
            <v>1070</v>
          </cell>
          <cell r="U73">
            <v>0.48300000000000004</v>
          </cell>
          <cell r="V73">
            <v>0.48300000000000004</v>
          </cell>
          <cell r="W73">
            <v>0.48299999999999998</v>
          </cell>
          <cell r="X73">
            <v>0.48300000000000004</v>
          </cell>
          <cell r="Y73">
            <v>0.48299999999999998</v>
          </cell>
          <cell r="Z73">
            <v>0.48299999999999998</v>
          </cell>
          <cell r="AA73">
            <v>0.48299999999999993</v>
          </cell>
          <cell r="AB73">
            <v>0.48280578335560748</v>
          </cell>
          <cell r="AC73">
            <v>0.48162859224777949</v>
          </cell>
          <cell r="AD73">
            <v>0.47875940320651916</v>
          </cell>
          <cell r="AE73">
            <v>0.47508960703985703</v>
          </cell>
          <cell r="AF73">
            <v>0.43481537447445578</v>
          </cell>
          <cell r="AG73">
            <v>0.41610112253729725</v>
          </cell>
          <cell r="AH73">
            <v>0.41294003433258608</v>
          </cell>
        </row>
        <row r="74">
          <cell r="T74">
            <v>1071</v>
          </cell>
          <cell r="U74">
            <v>0.48299999999999998</v>
          </cell>
          <cell r="V74">
            <v>0.48299999999999998</v>
          </cell>
          <cell r="W74">
            <v>0.48299999999999998</v>
          </cell>
          <cell r="X74">
            <v>0.48299999999999998</v>
          </cell>
          <cell r="Y74">
            <v>0.48299999999999998</v>
          </cell>
          <cell r="Z74">
            <v>0.48299999999999998</v>
          </cell>
          <cell r="AA74">
            <v>0.48299999999999998</v>
          </cell>
          <cell r="AB74">
            <v>0.4818599944392839</v>
          </cell>
          <cell r="AC74">
            <v>0.48052036401572051</v>
          </cell>
          <cell r="AD74">
            <v>0.48021839406551065</v>
          </cell>
          <cell r="AE74">
            <v>0.46922143187315946</v>
          </cell>
          <cell r="AF74">
            <v>0.30343256229471455</v>
          </cell>
          <cell r="AG74">
            <v>0.25780422803819736</v>
          </cell>
          <cell r="AH74">
            <v>0.2721894085993381</v>
          </cell>
        </row>
        <row r="75">
          <cell r="T75">
            <v>1072</v>
          </cell>
          <cell r="U75">
            <v>0.48299999999999998</v>
          </cell>
          <cell r="V75">
            <v>0.48299999999999998</v>
          </cell>
          <cell r="W75">
            <v>0.48299999999999998</v>
          </cell>
          <cell r="X75">
            <v>0.48299999999999998</v>
          </cell>
          <cell r="Y75">
            <v>0.48299999999999998</v>
          </cell>
          <cell r="Z75">
            <v>0.48299999999999998</v>
          </cell>
          <cell r="AA75">
            <v>0.48299999999999998</v>
          </cell>
          <cell r="AB75">
            <v>0.48299999999999998</v>
          </cell>
          <cell r="AC75">
            <v>0.48299999999999998</v>
          </cell>
          <cell r="AD75">
            <v>0.48001710858529084</v>
          </cell>
          <cell r="AE75">
            <v>0.48004934228551793</v>
          </cell>
          <cell r="AF75">
            <v>0.47954518493471959</v>
          </cell>
          <cell r="AG75">
            <v>0.47944112665726502</v>
          </cell>
          <cell r="AH75">
            <v>0.47945859070903063</v>
          </cell>
        </row>
        <row r="76">
          <cell r="T76">
            <v>1073</v>
          </cell>
          <cell r="U76">
            <v>0.48300000000000004</v>
          </cell>
          <cell r="V76">
            <v>0.48299999999999998</v>
          </cell>
          <cell r="W76">
            <v>0.48299999999999998</v>
          </cell>
          <cell r="X76">
            <v>0.48299999999999998</v>
          </cell>
          <cell r="Y76">
            <v>0.48299999999999998</v>
          </cell>
          <cell r="Z76">
            <v>0.48299999999999998</v>
          </cell>
          <cell r="AA76">
            <v>0.48299999999999998</v>
          </cell>
          <cell r="AB76">
            <v>0.48300000000000004</v>
          </cell>
          <cell r="AC76">
            <v>0.48299999999999998</v>
          </cell>
          <cell r="AD76">
            <v>0.48299999999999998</v>
          </cell>
          <cell r="AE76">
            <v>0.48177379533670417</v>
          </cell>
          <cell r="AF76">
            <v>0.48193385074093176</v>
          </cell>
          <cell r="AG76">
            <v>0.48096166054410017</v>
          </cell>
          <cell r="AH76">
            <v>0.48136546690083765</v>
          </cell>
        </row>
        <row r="77">
          <cell r="T77">
            <v>1074</v>
          </cell>
          <cell r="U77">
            <v>0.48299999999999993</v>
          </cell>
          <cell r="V77">
            <v>0.48300000000000004</v>
          </cell>
          <cell r="W77">
            <v>0.48299999999999998</v>
          </cell>
          <cell r="X77">
            <v>0.48299999999999998</v>
          </cell>
          <cell r="Y77">
            <v>0.48299999999999993</v>
          </cell>
          <cell r="Z77">
            <v>0.48300000000000004</v>
          </cell>
          <cell r="AA77">
            <v>0.48299999999999998</v>
          </cell>
          <cell r="AB77">
            <v>0.48300000000000004</v>
          </cell>
          <cell r="AC77">
            <v>0.48286856175697723</v>
          </cell>
          <cell r="AD77">
            <v>0.48284259734994817</v>
          </cell>
          <cell r="AE77">
            <v>0.48277037149778207</v>
          </cell>
          <cell r="AF77">
            <v>0.48274673545921915</v>
          </cell>
          <cell r="AG77">
            <v>0.48250593015964816</v>
          </cell>
          <cell r="AH77">
            <v>0.48251616330833103</v>
          </cell>
        </row>
        <row r="78">
          <cell r="T78">
            <v>1075</v>
          </cell>
          <cell r="U78">
            <v>0.48299999999999998</v>
          </cell>
          <cell r="V78">
            <v>0.48299999999999998</v>
          </cell>
          <cell r="W78">
            <v>0.48299999999999998</v>
          </cell>
          <cell r="X78">
            <v>0.48299999999999998</v>
          </cell>
          <cell r="Y78">
            <v>0.48299999999999998</v>
          </cell>
          <cell r="Z78">
            <v>0.48299999999999998</v>
          </cell>
          <cell r="AA78">
            <v>0.48299999999999998</v>
          </cell>
          <cell r="AB78">
            <v>0.48299999999999998</v>
          </cell>
          <cell r="AC78">
            <v>0.48299999999999998</v>
          </cell>
          <cell r="AD78">
            <v>0.48299999999999998</v>
          </cell>
          <cell r="AE78">
            <v>0.48299999999999998</v>
          </cell>
          <cell r="AF78">
            <v>0.48299999999999998</v>
          </cell>
          <cell r="AG78">
            <v>0.48299999999999998</v>
          </cell>
          <cell r="AH78">
            <v>0.48299999999999998</v>
          </cell>
        </row>
        <row r="79">
          <cell r="T79">
            <v>1076</v>
          </cell>
          <cell r="U79">
            <v>0.48299999999999998</v>
          </cell>
          <cell r="V79">
            <v>0.48299999999999998</v>
          </cell>
          <cell r="W79">
            <v>0.48299999999999998</v>
          </cell>
          <cell r="X79">
            <v>0.48299999999999998</v>
          </cell>
          <cell r="Y79">
            <v>0.48300000000000004</v>
          </cell>
          <cell r="Z79">
            <v>0.48299999999999998</v>
          </cell>
          <cell r="AA79">
            <v>0.48299999999999998</v>
          </cell>
          <cell r="AB79">
            <v>0.48299999999999998</v>
          </cell>
          <cell r="AC79">
            <v>0.48195667558598665</v>
          </cell>
          <cell r="AD79">
            <v>0.48078452298473112</v>
          </cell>
          <cell r="AE79">
            <v>0.47878731559771731</v>
          </cell>
          <cell r="AF79">
            <v>0.47054706485929754</v>
          </cell>
          <cell r="AG79">
            <v>0.43255952940888426</v>
          </cell>
          <cell r="AH79">
            <v>0.42975034180729227</v>
          </cell>
        </row>
        <row r="80">
          <cell r="T80">
            <v>1077</v>
          </cell>
          <cell r="U80">
            <v>0.48300000000000004</v>
          </cell>
          <cell r="V80">
            <v>0.48299999999999998</v>
          </cell>
          <cell r="W80">
            <v>0.48299999999999998</v>
          </cell>
          <cell r="X80">
            <v>0.48299999999999993</v>
          </cell>
          <cell r="Y80">
            <v>0.48299999999999998</v>
          </cell>
          <cell r="Z80">
            <v>0.48299999999999993</v>
          </cell>
          <cell r="AA80">
            <v>0.48299999999999998</v>
          </cell>
          <cell r="AB80">
            <v>0.48299999999999998</v>
          </cell>
          <cell r="AC80">
            <v>0.48112586497621085</v>
          </cell>
          <cell r="AD80">
            <v>0.47771848994624516</v>
          </cell>
          <cell r="AE80">
            <v>0.4759758297853785</v>
          </cell>
          <cell r="AF80">
            <v>0.4630195977545204</v>
          </cell>
          <cell r="AG80">
            <v>0.45768057719066002</v>
          </cell>
          <cell r="AH80">
            <v>0.45371432604282425</v>
          </cell>
        </row>
        <row r="81">
          <cell r="T81">
            <v>1078</v>
          </cell>
          <cell r="U81">
            <v>0.48299999999999998</v>
          </cell>
          <cell r="V81">
            <v>0.48299999999999998</v>
          </cell>
          <cell r="W81">
            <v>0.48299999999999998</v>
          </cell>
          <cell r="X81">
            <v>0.48299999999999998</v>
          </cell>
          <cell r="Y81">
            <v>0.48299999999999998</v>
          </cell>
          <cell r="Z81">
            <v>0.48299999999999998</v>
          </cell>
          <cell r="AA81">
            <v>0.48299999999999998</v>
          </cell>
          <cell r="AB81">
            <v>0.48269618640960582</v>
          </cell>
          <cell r="AC81">
            <v>0.48175464103160082</v>
          </cell>
          <cell r="AD81">
            <v>0.47578327899960621</v>
          </cell>
          <cell r="AE81">
            <v>0.47299009521605034</v>
          </cell>
          <cell r="AF81">
            <v>0.46753526715076393</v>
          </cell>
          <cell r="AG81">
            <v>0.46572998964894957</v>
          </cell>
          <cell r="AH81">
            <v>0.46410102203368303</v>
          </cell>
        </row>
        <row r="82">
          <cell r="T82">
            <v>1079</v>
          </cell>
          <cell r="U82">
            <v>0.48299999999999998</v>
          </cell>
          <cell r="V82">
            <v>0.48299999999999998</v>
          </cell>
          <cell r="W82">
            <v>0.48299999999999998</v>
          </cell>
          <cell r="X82">
            <v>0.48299999999999998</v>
          </cell>
          <cell r="Y82">
            <v>0.48299999999999998</v>
          </cell>
          <cell r="Z82">
            <v>0.48299999999999993</v>
          </cell>
          <cell r="AA82">
            <v>0.48299999999999998</v>
          </cell>
          <cell r="AB82">
            <v>0.48300000000000004</v>
          </cell>
          <cell r="AC82">
            <v>0.48299999999999998</v>
          </cell>
          <cell r="AD82">
            <v>0.48299999999999998</v>
          </cell>
          <cell r="AE82">
            <v>0.47802665194544375</v>
          </cell>
          <cell r="AF82">
            <v>0.46368081455632681</v>
          </cell>
          <cell r="AG82">
            <v>0.46405437444884157</v>
          </cell>
          <cell r="AH82">
            <v>0.46315918026870129</v>
          </cell>
        </row>
        <row r="83">
          <cell r="T83">
            <v>1080</v>
          </cell>
          <cell r="U83">
            <v>0.48299999999999998</v>
          </cell>
          <cell r="V83">
            <v>0.48299999999999993</v>
          </cell>
          <cell r="W83">
            <v>0.48299999999999998</v>
          </cell>
          <cell r="X83">
            <v>0.48299999999999998</v>
          </cell>
          <cell r="Y83">
            <v>0.48299999999999998</v>
          </cell>
          <cell r="Z83">
            <v>0.48299999999999998</v>
          </cell>
          <cell r="AA83">
            <v>0.48299999999999998</v>
          </cell>
          <cell r="AB83">
            <v>0.48299999999999998</v>
          </cell>
          <cell r="AC83">
            <v>0.48300000000000004</v>
          </cell>
          <cell r="AD83">
            <v>0.48299999999999998</v>
          </cell>
          <cell r="AE83">
            <v>0.48299999999999998</v>
          </cell>
          <cell r="AF83">
            <v>0.43802279334596</v>
          </cell>
          <cell r="AG83">
            <v>0.42251332003946218</v>
          </cell>
          <cell r="AH83">
            <v>0.42027195207027773</v>
          </cell>
        </row>
        <row r="84">
          <cell r="T84">
            <v>1081</v>
          </cell>
          <cell r="U84">
            <v>0.48299999999999998</v>
          </cell>
          <cell r="V84">
            <v>0.48299999999999998</v>
          </cell>
          <cell r="W84">
            <v>0.48300000000000004</v>
          </cell>
          <cell r="X84">
            <v>0.48299999999999998</v>
          </cell>
          <cell r="Y84">
            <v>0.48300000000000004</v>
          </cell>
          <cell r="Z84">
            <v>0.48300000000000004</v>
          </cell>
          <cell r="AA84">
            <v>0.48299999999999998</v>
          </cell>
          <cell r="AB84">
            <v>0.48299999999999998</v>
          </cell>
          <cell r="AC84">
            <v>0.48264094998573859</v>
          </cell>
          <cell r="AD84">
            <v>0.48255219272266908</v>
          </cell>
          <cell r="AE84">
            <v>0.48119757644975558</v>
          </cell>
          <cell r="AF84">
            <v>0.46597002679085769</v>
          </cell>
          <cell r="AG84">
            <v>0.4639388372609885</v>
          </cell>
          <cell r="AH84">
            <v>0.45706411042898404</v>
          </cell>
        </row>
        <row r="85">
          <cell r="T85">
            <v>1082</v>
          </cell>
          <cell r="U85">
            <v>0.48299999999999998</v>
          </cell>
          <cell r="V85">
            <v>0.48299999999999998</v>
          </cell>
          <cell r="W85">
            <v>0.48300000000000004</v>
          </cell>
          <cell r="X85">
            <v>0.48300000000000004</v>
          </cell>
          <cell r="Y85">
            <v>0.48299999999999993</v>
          </cell>
          <cell r="Z85">
            <v>0.48299999999999998</v>
          </cell>
          <cell r="AA85">
            <v>0.48299999999999993</v>
          </cell>
          <cell r="AB85">
            <v>0.48299999999999998</v>
          </cell>
          <cell r="AC85">
            <v>0.48275097761603725</v>
          </cell>
          <cell r="AD85">
            <v>0.48231206000066457</v>
          </cell>
          <cell r="AE85">
            <v>0.48202349535579819</v>
          </cell>
          <cell r="AF85">
            <v>0.45896123339514738</v>
          </cell>
          <cell r="AG85">
            <v>0.45801558197397912</v>
          </cell>
          <cell r="AH85">
            <v>0.45569813068617016</v>
          </cell>
        </row>
        <row r="86">
          <cell r="T86">
            <v>1083</v>
          </cell>
          <cell r="U86">
            <v>0.48299999999999998</v>
          </cell>
          <cell r="V86">
            <v>0.48299999999999998</v>
          </cell>
          <cell r="W86">
            <v>0.48299999999999993</v>
          </cell>
          <cell r="X86">
            <v>0.48299999999999993</v>
          </cell>
          <cell r="Y86">
            <v>0.48299999999999998</v>
          </cell>
          <cell r="Z86">
            <v>0.48299999999999998</v>
          </cell>
          <cell r="AA86">
            <v>0.48299999999999993</v>
          </cell>
          <cell r="AB86">
            <v>0.48299999999999998</v>
          </cell>
          <cell r="AC86">
            <v>0.48299999999999998</v>
          </cell>
          <cell r="AD86">
            <v>0.47826011852640005</v>
          </cell>
          <cell r="AE86">
            <v>0.46402408525352185</v>
          </cell>
          <cell r="AF86">
            <v>0.46573992699201794</v>
          </cell>
          <cell r="AG86">
            <v>0.45990923874876488</v>
          </cell>
          <cell r="AH86">
            <v>0.44986002279389548</v>
          </cell>
        </row>
        <row r="87">
          <cell r="T87">
            <v>1084</v>
          </cell>
          <cell r="U87">
            <v>0.48300000000000004</v>
          </cell>
          <cell r="V87">
            <v>0.48299999999999993</v>
          </cell>
          <cell r="W87">
            <v>0.48299999999999998</v>
          </cell>
          <cell r="X87">
            <v>0.48300000000000004</v>
          </cell>
          <cell r="Y87">
            <v>0.48299999999999993</v>
          </cell>
          <cell r="Z87">
            <v>0.48299999999999998</v>
          </cell>
          <cell r="AA87">
            <v>0.48300000000000004</v>
          </cell>
          <cell r="AB87">
            <v>0.48299999999999998</v>
          </cell>
          <cell r="AC87">
            <v>0.48299999999999998</v>
          </cell>
          <cell r="AD87">
            <v>0.48123704106285581</v>
          </cell>
          <cell r="AE87">
            <v>0.4767477643378884</v>
          </cell>
          <cell r="AF87">
            <v>0.47641763928015185</v>
          </cell>
          <cell r="AG87">
            <v>0.47681946089008603</v>
          </cell>
          <cell r="AH87">
            <v>0.47022805618015268</v>
          </cell>
        </row>
        <row r="88">
          <cell r="T88">
            <v>1085</v>
          </cell>
          <cell r="U88">
            <v>0.48299999999999998</v>
          </cell>
          <cell r="V88">
            <v>0.48299999999999998</v>
          </cell>
          <cell r="W88">
            <v>0.48299999999999993</v>
          </cell>
          <cell r="X88">
            <v>0.48299999999999998</v>
          </cell>
          <cell r="Y88">
            <v>0.48299999999999998</v>
          </cell>
          <cell r="Z88">
            <v>0.48299999999999998</v>
          </cell>
          <cell r="AA88">
            <v>0.48299999999999998</v>
          </cell>
          <cell r="AB88">
            <v>0.47462792674499998</v>
          </cell>
          <cell r="AC88">
            <v>0.47502597514367589</v>
          </cell>
          <cell r="AD88">
            <v>0.47434723039293691</v>
          </cell>
          <cell r="AE88">
            <v>0.47302429149596048</v>
          </cell>
          <cell r="AF88">
            <v>0.46980486409656769</v>
          </cell>
          <cell r="AG88">
            <v>0.44743057601714697</v>
          </cell>
          <cell r="AH88">
            <v>0.43673834041521831</v>
          </cell>
        </row>
        <row r="89">
          <cell r="T89">
            <v>1086</v>
          </cell>
          <cell r="U89">
            <v>0.48300000000000004</v>
          </cell>
          <cell r="V89">
            <v>0.48299999999999998</v>
          </cell>
          <cell r="W89">
            <v>0.48300000000000004</v>
          </cell>
          <cell r="X89">
            <v>0.48299999999999998</v>
          </cell>
          <cell r="Y89">
            <v>0.48300000000000004</v>
          </cell>
          <cell r="Z89">
            <v>0.48299999999999993</v>
          </cell>
          <cell r="AA89">
            <v>0.48299999999999993</v>
          </cell>
          <cell r="AB89">
            <v>0.48299999999999998</v>
          </cell>
          <cell r="AC89">
            <v>0.48295340643840773</v>
          </cell>
          <cell r="AD89">
            <v>0.48234427595018342</v>
          </cell>
          <cell r="AE89">
            <v>0.48164864609722124</v>
          </cell>
          <cell r="AF89">
            <v>0.47876083173085482</v>
          </cell>
          <cell r="AG89">
            <v>0.47596787506576133</v>
          </cell>
          <cell r="AH89">
            <v>0.4754146050537737</v>
          </cell>
        </row>
        <row r="90">
          <cell r="T90">
            <v>1087</v>
          </cell>
          <cell r="U90">
            <v>0.48299999999999998</v>
          </cell>
          <cell r="V90">
            <v>0.48299999999999998</v>
          </cell>
          <cell r="W90">
            <v>0.48299999999999998</v>
          </cell>
          <cell r="X90">
            <v>0.48299999999999993</v>
          </cell>
          <cell r="Y90">
            <v>0.48299999999999993</v>
          </cell>
          <cell r="Z90">
            <v>0.48299999999999993</v>
          </cell>
          <cell r="AA90">
            <v>0.48299999999999993</v>
          </cell>
          <cell r="AB90">
            <v>0.48299999999999993</v>
          </cell>
          <cell r="AC90">
            <v>0.48299999999999993</v>
          </cell>
          <cell r="AD90">
            <v>0.48299999999999993</v>
          </cell>
          <cell r="AE90">
            <v>0.48299999999999993</v>
          </cell>
          <cell r="AF90">
            <v>0.48299999999999993</v>
          </cell>
          <cell r="AG90">
            <v>0.48299999999999993</v>
          </cell>
          <cell r="AH90">
            <v>0.48299999999999993</v>
          </cell>
        </row>
        <row r="91">
          <cell r="T91">
            <v>1088</v>
          </cell>
          <cell r="U91">
            <v>0.48299999999999998</v>
          </cell>
          <cell r="V91">
            <v>0.48299999999999998</v>
          </cell>
          <cell r="W91">
            <v>0.48299999999999998</v>
          </cell>
          <cell r="X91">
            <v>0.48299999999999998</v>
          </cell>
          <cell r="Y91">
            <v>0.48299999999999998</v>
          </cell>
          <cell r="Z91">
            <v>0.48299999999999998</v>
          </cell>
          <cell r="AA91">
            <v>0.48299999999999993</v>
          </cell>
          <cell r="AB91">
            <v>0.48299999999999998</v>
          </cell>
          <cell r="AC91">
            <v>0.48266933928060812</v>
          </cell>
          <cell r="AD91">
            <v>0.48200805321050216</v>
          </cell>
          <cell r="AE91">
            <v>0.4758934061921305</v>
          </cell>
          <cell r="AF91">
            <v>0.47223619125671584</v>
          </cell>
          <cell r="AG91">
            <v>0.47208197265135626</v>
          </cell>
          <cell r="AH91">
            <v>0.46746483244044185</v>
          </cell>
        </row>
        <row r="92">
          <cell r="T92">
            <v>1089</v>
          </cell>
          <cell r="U92">
            <v>0.48299999999999993</v>
          </cell>
          <cell r="V92">
            <v>0.48299999999999998</v>
          </cell>
          <cell r="W92">
            <v>0.48299999999999998</v>
          </cell>
          <cell r="X92">
            <v>0.48299999999999998</v>
          </cell>
          <cell r="Y92">
            <v>0.48299999999999998</v>
          </cell>
          <cell r="Z92">
            <v>0.48299999999999998</v>
          </cell>
          <cell r="AA92">
            <v>0.48299999999999998</v>
          </cell>
          <cell r="AB92">
            <v>0.48231300738837096</v>
          </cell>
          <cell r="AC92">
            <v>0.48064275952466984</v>
          </cell>
          <cell r="AD92">
            <v>0.47755039983351499</v>
          </cell>
          <cell r="AE92">
            <v>0.47487860785105318</v>
          </cell>
          <cell r="AF92">
            <v>0.46627125487604248</v>
          </cell>
          <cell r="AG92">
            <v>0.45398017492171344</v>
          </cell>
          <cell r="AH92">
            <v>0.45218839405817834</v>
          </cell>
        </row>
        <row r="93">
          <cell r="T93">
            <v>1090</v>
          </cell>
          <cell r="U93">
            <v>0.48299999999999998</v>
          </cell>
          <cell r="V93">
            <v>0.48299999999999993</v>
          </cell>
          <cell r="W93">
            <v>0.48299999999999993</v>
          </cell>
          <cell r="X93">
            <v>0.48299999999999998</v>
          </cell>
          <cell r="Y93">
            <v>0.48299999999999998</v>
          </cell>
          <cell r="Z93">
            <v>0.48299999999999998</v>
          </cell>
          <cell r="AA93">
            <v>0.48286160735839112</v>
          </cell>
          <cell r="AB93">
            <v>0.48284159372943714</v>
          </cell>
          <cell r="AC93">
            <v>0.48227359181621982</v>
          </cell>
          <cell r="AD93">
            <v>0.48179440237406318</v>
          </cell>
          <cell r="AE93">
            <v>0.48026466294956438</v>
          </cell>
          <cell r="AF93">
            <v>0.47305082250282782</v>
          </cell>
          <cell r="AG93">
            <v>0.46984069541214862</v>
          </cell>
          <cell r="AH93">
            <v>0.46824091328048612</v>
          </cell>
        </row>
        <row r="94">
          <cell r="T94">
            <v>1091</v>
          </cell>
          <cell r="U94">
            <v>0.48299999999999998</v>
          </cell>
          <cell r="V94">
            <v>0.48299999999999998</v>
          </cell>
          <cell r="W94">
            <v>0.48300000000000004</v>
          </cell>
          <cell r="X94">
            <v>0.48299999999999998</v>
          </cell>
          <cell r="Y94">
            <v>0.48299999999999998</v>
          </cell>
          <cell r="Z94">
            <v>0.48299999999999998</v>
          </cell>
          <cell r="AA94">
            <v>0.48299999999999998</v>
          </cell>
          <cell r="AB94">
            <v>0.48299999999999998</v>
          </cell>
          <cell r="AC94">
            <v>0.48299999999999998</v>
          </cell>
          <cell r="AD94">
            <v>0.48299999999999993</v>
          </cell>
          <cell r="AE94">
            <v>0.47634017915137011</v>
          </cell>
          <cell r="AF94">
            <v>0.47205724075476607</v>
          </cell>
          <cell r="AG94">
            <v>0.47135548296180974</v>
          </cell>
          <cell r="AH94">
            <v>0.47109560344246038</v>
          </cell>
        </row>
        <row r="95">
          <cell r="T95">
            <v>1092</v>
          </cell>
          <cell r="U95">
            <v>0.48299999999999998</v>
          </cell>
          <cell r="V95">
            <v>0.48299999999999993</v>
          </cell>
          <cell r="W95">
            <v>0.48299999999999998</v>
          </cell>
          <cell r="X95">
            <v>0.48299999999999998</v>
          </cell>
          <cell r="Y95">
            <v>0.48299999999999998</v>
          </cell>
          <cell r="Z95">
            <v>0.48300000000000004</v>
          </cell>
          <cell r="AA95">
            <v>0.48299999999999998</v>
          </cell>
          <cell r="AB95">
            <v>0.48299999999999998</v>
          </cell>
          <cell r="AC95">
            <v>0.48299999999999998</v>
          </cell>
          <cell r="AD95">
            <v>0.48262327841399</v>
          </cell>
          <cell r="AE95">
            <v>0.48247753555723771</v>
          </cell>
          <cell r="AF95">
            <v>0.46936659684016568</v>
          </cell>
          <cell r="AG95">
            <v>0.46716067197993738</v>
          </cell>
          <cell r="AH95">
            <v>0.4642722993331922</v>
          </cell>
        </row>
        <row r="96">
          <cell r="T96">
            <v>1093</v>
          </cell>
          <cell r="U96">
            <v>0.48299999999999998</v>
          </cell>
          <cell r="V96">
            <v>0.48300000000000004</v>
          </cell>
          <cell r="W96">
            <v>0.48299999999999998</v>
          </cell>
          <cell r="X96">
            <v>0.48300000000000004</v>
          </cell>
          <cell r="Y96">
            <v>0.48299999999999998</v>
          </cell>
          <cell r="Z96">
            <v>0.48299999999999998</v>
          </cell>
          <cell r="AA96">
            <v>0.48299999999999998</v>
          </cell>
          <cell r="AB96">
            <v>0.48294275128520397</v>
          </cell>
          <cell r="AC96">
            <v>0.48244780331200043</v>
          </cell>
          <cell r="AD96">
            <v>0.48222645761049809</v>
          </cell>
          <cell r="AE96">
            <v>0.48152801208227458</v>
          </cell>
          <cell r="AF96">
            <v>0.47761291815119317</v>
          </cell>
          <cell r="AG96">
            <v>0.47297648957630983</v>
          </cell>
          <cell r="AH96">
            <v>0.46942271861261042</v>
          </cell>
        </row>
        <row r="97">
          <cell r="T97">
            <v>1094</v>
          </cell>
          <cell r="U97">
            <v>0.48299999999999998</v>
          </cell>
          <cell r="V97">
            <v>0.48299999999999998</v>
          </cell>
          <cell r="W97">
            <v>0.48299999999999998</v>
          </cell>
          <cell r="X97">
            <v>0.48299999999999998</v>
          </cell>
          <cell r="Y97">
            <v>0.48299999999999998</v>
          </cell>
          <cell r="Z97">
            <v>0.48299999999999998</v>
          </cell>
          <cell r="AA97">
            <v>0.48299999999999998</v>
          </cell>
          <cell r="AB97">
            <v>0.48187624956660235</v>
          </cell>
          <cell r="AC97">
            <v>0.48144312800192202</v>
          </cell>
          <cell r="AD97">
            <v>0.48012202498972795</v>
          </cell>
          <cell r="AE97">
            <v>0.47957680093237609</v>
          </cell>
          <cell r="AF97">
            <v>0.47282630198545972</v>
          </cell>
          <cell r="AG97">
            <v>0.47187102837597666</v>
          </cell>
          <cell r="AH97">
            <v>0.47210271638431484</v>
          </cell>
        </row>
        <row r="98">
          <cell r="T98">
            <v>1095</v>
          </cell>
          <cell r="U98">
            <v>0.48299999999999998</v>
          </cell>
          <cell r="V98">
            <v>0.48299999999999998</v>
          </cell>
          <cell r="W98">
            <v>0.48299999999999998</v>
          </cell>
          <cell r="X98">
            <v>0.48299999999999998</v>
          </cell>
          <cell r="Y98">
            <v>0.48299999999999998</v>
          </cell>
          <cell r="Z98">
            <v>0.48299999999999993</v>
          </cell>
          <cell r="AA98">
            <v>0.48299999999999998</v>
          </cell>
          <cell r="AB98">
            <v>0.48299999999999998</v>
          </cell>
          <cell r="AC98">
            <v>0.48299999999999998</v>
          </cell>
          <cell r="AD98">
            <v>0.48299999999999998</v>
          </cell>
          <cell r="AE98">
            <v>0.47989950906089096</v>
          </cell>
          <cell r="AF98">
            <v>0.46714435804134052</v>
          </cell>
          <cell r="AG98">
            <v>0.45962700807227425</v>
          </cell>
          <cell r="AH98">
            <v>0.44187706462333665</v>
          </cell>
        </row>
        <row r="99">
          <cell r="T99">
            <v>1096</v>
          </cell>
          <cell r="U99">
            <v>0.48299999999999998</v>
          </cell>
          <cell r="V99">
            <v>0.48299999999999998</v>
          </cell>
          <cell r="W99">
            <v>0.48299999999999998</v>
          </cell>
          <cell r="X99">
            <v>0.48300000000000004</v>
          </cell>
          <cell r="Y99">
            <v>0.48299999999999993</v>
          </cell>
          <cell r="Z99">
            <v>0.48299999999999993</v>
          </cell>
          <cell r="AA99">
            <v>0.48299999999999998</v>
          </cell>
          <cell r="AB99">
            <v>0.48300000000000004</v>
          </cell>
          <cell r="AC99">
            <v>0.47742756265400255</v>
          </cell>
          <cell r="AD99">
            <v>0.47523784379079526</v>
          </cell>
          <cell r="AE99">
            <v>0.47404018617604654</v>
          </cell>
          <cell r="AF99">
            <v>0.459609423025995</v>
          </cell>
          <cell r="AG99">
            <v>0.39390547745290505</v>
          </cell>
          <cell r="AH99">
            <v>0.39025761800674663</v>
          </cell>
        </row>
        <row r="100">
          <cell r="T100">
            <v>1097</v>
          </cell>
          <cell r="U100">
            <v>0.48299999999999998</v>
          </cell>
          <cell r="V100">
            <v>0.48299999999999998</v>
          </cell>
          <cell r="W100">
            <v>0.48299999999999998</v>
          </cell>
          <cell r="X100">
            <v>0.48299999999999998</v>
          </cell>
          <cell r="Y100">
            <v>0.48299999999999998</v>
          </cell>
          <cell r="Z100">
            <v>0.48299999999999998</v>
          </cell>
          <cell r="AA100">
            <v>0.48299999999999993</v>
          </cell>
          <cell r="AB100">
            <v>0.48271451053522768</v>
          </cell>
          <cell r="AC100">
            <v>0.48169383745960948</v>
          </cell>
          <cell r="AD100">
            <v>0.48025870060019521</v>
          </cell>
          <cell r="AE100">
            <v>0.47781533198143478</v>
          </cell>
          <cell r="AF100">
            <v>0.46549949052224493</v>
          </cell>
          <cell r="AG100">
            <v>0.43337766313992526</v>
          </cell>
          <cell r="AH100">
            <v>0.42971290072679907</v>
          </cell>
        </row>
        <row r="101">
          <cell r="T101">
            <v>1098</v>
          </cell>
          <cell r="U101">
            <v>0.48299999999999998</v>
          </cell>
          <cell r="V101">
            <v>0.48299999999999998</v>
          </cell>
          <cell r="W101">
            <v>0.48299999999999998</v>
          </cell>
          <cell r="X101">
            <v>0.48299999999999998</v>
          </cell>
          <cell r="Y101">
            <v>0.48299999999999998</v>
          </cell>
          <cell r="Z101">
            <v>0.48299999999999998</v>
          </cell>
          <cell r="AA101">
            <v>0.48299999999999998</v>
          </cell>
          <cell r="AB101">
            <v>0.48297252697794313</v>
          </cell>
          <cell r="AC101">
            <v>0.48291081093323035</v>
          </cell>
          <cell r="AD101">
            <v>0.4828029303813608</v>
          </cell>
          <cell r="AE101">
            <v>0.48129835987325598</v>
          </cell>
          <cell r="AF101">
            <v>0.48004762799367873</v>
          </cell>
          <cell r="AG101">
            <v>0.47742007995299068</v>
          </cell>
          <cell r="AH101">
            <v>0.47529177898000946</v>
          </cell>
        </row>
        <row r="102">
          <cell r="T102">
            <v>1099</v>
          </cell>
          <cell r="U102">
            <v>0.48299999999999998</v>
          </cell>
          <cell r="V102">
            <v>0.48299999999999998</v>
          </cell>
          <cell r="W102">
            <v>0.48299999999999998</v>
          </cell>
          <cell r="X102">
            <v>0.48299999999999998</v>
          </cell>
          <cell r="Y102">
            <v>0.48299999999999998</v>
          </cell>
          <cell r="Z102">
            <v>0.48299999999999998</v>
          </cell>
          <cell r="AA102">
            <v>0.48278694952462342</v>
          </cell>
          <cell r="AB102">
            <v>0.48277941729137541</v>
          </cell>
          <cell r="AC102">
            <v>0.47843058719601678</v>
          </cell>
          <cell r="AD102">
            <v>0.47757792274710087</v>
          </cell>
          <cell r="AE102">
            <v>0.47719424132229776</v>
          </cell>
          <cell r="AF102">
            <v>0.46238717121397471</v>
          </cell>
          <cell r="AG102">
            <v>0.4569716125558157</v>
          </cell>
          <cell r="AH102">
            <v>0.45545196384244629</v>
          </cell>
        </row>
        <row r="103">
          <cell r="T103">
            <v>1100</v>
          </cell>
          <cell r="U103">
            <v>0.48299999999999993</v>
          </cell>
          <cell r="V103">
            <v>0.48299999999999998</v>
          </cell>
          <cell r="W103">
            <v>0.48299999999999993</v>
          </cell>
          <cell r="X103">
            <v>0.48299999999999998</v>
          </cell>
          <cell r="Y103">
            <v>0.48299999999999993</v>
          </cell>
          <cell r="Z103">
            <v>0.48299999999999998</v>
          </cell>
          <cell r="AA103">
            <v>0.48299999999999998</v>
          </cell>
          <cell r="AB103">
            <v>0.48299999999999998</v>
          </cell>
          <cell r="AC103">
            <v>0.48299999999999998</v>
          </cell>
          <cell r="AD103">
            <v>0.48299999999999998</v>
          </cell>
          <cell r="AE103">
            <v>0.48299999999999998</v>
          </cell>
          <cell r="AF103">
            <v>0.48299999999999998</v>
          </cell>
          <cell r="AG103">
            <v>0.48299999999999998</v>
          </cell>
          <cell r="AH103">
            <v>0.48299999999999998</v>
          </cell>
        </row>
        <row r="104">
          <cell r="T104">
            <v>1101</v>
          </cell>
          <cell r="U104">
            <v>0.48300000000000004</v>
          </cell>
          <cell r="V104">
            <v>0.48299999999999993</v>
          </cell>
          <cell r="W104">
            <v>0.48299999999999998</v>
          </cell>
          <cell r="X104">
            <v>0.48299999999999998</v>
          </cell>
          <cell r="Y104">
            <v>0.48299999999999993</v>
          </cell>
          <cell r="Z104">
            <v>0.48299999999999998</v>
          </cell>
          <cell r="AA104">
            <v>0.48288889946352237</v>
          </cell>
          <cell r="AB104">
            <v>0.48294066397592839</v>
          </cell>
          <cell r="AC104">
            <v>0.48285580456478977</v>
          </cell>
          <cell r="AD104">
            <v>0.48178995712870576</v>
          </cell>
          <cell r="AE104">
            <v>0.48079301418397247</v>
          </cell>
          <cell r="AF104">
            <v>0.47421081907956425</v>
          </cell>
          <cell r="AG104">
            <v>0.47112139129470187</v>
          </cell>
          <cell r="AH104">
            <v>0.47097864360795566</v>
          </cell>
        </row>
        <row r="105">
          <cell r="T105">
            <v>1102</v>
          </cell>
          <cell r="U105">
            <v>0.48300000000000004</v>
          </cell>
          <cell r="V105">
            <v>0.48299999999999993</v>
          </cell>
          <cell r="W105">
            <v>0.48299999999999993</v>
          </cell>
          <cell r="X105">
            <v>0.48299999999999993</v>
          </cell>
          <cell r="Y105">
            <v>0.48299999999999998</v>
          </cell>
          <cell r="Z105">
            <v>0.48299999999999998</v>
          </cell>
          <cell r="AA105">
            <v>0.48299999999999998</v>
          </cell>
          <cell r="AB105">
            <v>0.48287167415391141</v>
          </cell>
          <cell r="AC105">
            <v>0.47802912591051849</v>
          </cell>
          <cell r="AD105">
            <v>0.47797695197013906</v>
          </cell>
          <cell r="AE105">
            <v>0.47755163258281308</v>
          </cell>
          <cell r="AF105">
            <v>0.47594590976594092</v>
          </cell>
          <cell r="AG105">
            <v>0.47432153042889752</v>
          </cell>
          <cell r="AH105">
            <v>0.47111289209881357</v>
          </cell>
        </row>
        <row r="106">
          <cell r="T106">
            <v>1103</v>
          </cell>
          <cell r="U106">
            <v>0.48299999999999998</v>
          </cell>
          <cell r="V106">
            <v>0.48299999999999998</v>
          </cell>
          <cell r="W106">
            <v>0.48299999999999998</v>
          </cell>
          <cell r="X106">
            <v>0.48300000000000004</v>
          </cell>
          <cell r="Y106">
            <v>0.48299999999999993</v>
          </cell>
          <cell r="Z106">
            <v>0.48299999999999993</v>
          </cell>
          <cell r="AA106">
            <v>0.48299999999999998</v>
          </cell>
          <cell r="AB106">
            <v>0.48299999999999998</v>
          </cell>
          <cell r="AC106">
            <v>0.48299999999999998</v>
          </cell>
          <cell r="AD106">
            <v>0.48299999999999998</v>
          </cell>
          <cell r="AE106">
            <v>0.48299999999999998</v>
          </cell>
          <cell r="AF106">
            <v>0.48147456182128473</v>
          </cell>
          <cell r="AG106">
            <v>0.47947238795443758</v>
          </cell>
          <cell r="AH106">
            <v>0.47848283350618509</v>
          </cell>
        </row>
        <row r="107">
          <cell r="T107">
            <v>1104</v>
          </cell>
          <cell r="U107">
            <v>0.48299999999999998</v>
          </cell>
          <cell r="V107">
            <v>0.48299999999999998</v>
          </cell>
          <cell r="W107">
            <v>0.48299999999999998</v>
          </cell>
          <cell r="X107">
            <v>0.48299999999999998</v>
          </cell>
          <cell r="Y107">
            <v>0.48299999999999998</v>
          </cell>
          <cell r="Z107">
            <v>0.48299999999999998</v>
          </cell>
          <cell r="AA107">
            <v>0.48282359845649997</v>
          </cell>
          <cell r="AB107">
            <v>0.48283227633317488</v>
          </cell>
          <cell r="AC107">
            <v>0.48073070998914086</v>
          </cell>
          <cell r="AD107">
            <v>0.47890636501748046</v>
          </cell>
          <cell r="AE107">
            <v>0.4779317702405424</v>
          </cell>
          <cell r="AF107">
            <v>0.46524799107700182</v>
          </cell>
          <cell r="AG107">
            <v>0.42414479050148074</v>
          </cell>
          <cell r="AH107">
            <v>0.4220028305976864</v>
          </cell>
        </row>
        <row r="108">
          <cell r="T108">
            <v>1105</v>
          </cell>
          <cell r="U108">
            <v>0.48299999999999998</v>
          </cell>
          <cell r="V108">
            <v>0.48299999999999993</v>
          </cell>
          <cell r="W108">
            <v>0.48299999999999998</v>
          </cell>
          <cell r="X108">
            <v>0.48299999999999998</v>
          </cell>
          <cell r="Y108">
            <v>0.48299999999999993</v>
          </cell>
          <cell r="Z108">
            <v>0.48299999999999998</v>
          </cell>
          <cell r="AA108">
            <v>0.48299999999999998</v>
          </cell>
          <cell r="AB108">
            <v>0.48299999999999998</v>
          </cell>
          <cell r="AC108">
            <v>0.47384381232871897</v>
          </cell>
          <cell r="AD108">
            <v>0.47221791666008012</v>
          </cell>
          <cell r="AE108">
            <v>0.46138082718820328</v>
          </cell>
          <cell r="AF108">
            <v>0.45621204484831779</v>
          </cell>
          <cell r="AG108">
            <v>0.44924533794458671</v>
          </cell>
          <cell r="AH108">
            <v>0.44159380006731175</v>
          </cell>
        </row>
        <row r="109">
          <cell r="T109">
            <v>1106</v>
          </cell>
          <cell r="U109">
            <v>0.48299999999999998</v>
          </cell>
          <cell r="V109">
            <v>0.48299999999999993</v>
          </cell>
          <cell r="W109">
            <v>0.48299999999999993</v>
          </cell>
          <cell r="X109">
            <v>0.48299999999999993</v>
          </cell>
          <cell r="Y109">
            <v>0.48299999999999993</v>
          </cell>
          <cell r="Z109">
            <v>0.48299999999999998</v>
          </cell>
          <cell r="AA109">
            <v>0.48300000000000004</v>
          </cell>
          <cell r="AB109">
            <v>0.48299999999999993</v>
          </cell>
          <cell r="AC109">
            <v>0.48261420500937369</v>
          </cell>
          <cell r="AD109">
            <v>0.48098939158577558</v>
          </cell>
          <cell r="AE109">
            <v>0.47724742559725813</v>
          </cell>
          <cell r="AF109">
            <v>0.46356526056192815</v>
          </cell>
          <cell r="AG109">
            <v>0.31177815727617597</v>
          </cell>
          <cell r="AH109">
            <v>0.30016356774340452</v>
          </cell>
        </row>
        <row r="110">
          <cell r="T110">
            <v>1107</v>
          </cell>
          <cell r="U110">
            <v>0.48299999999999998</v>
          </cell>
          <cell r="V110">
            <v>0.48299999999999998</v>
          </cell>
          <cell r="W110">
            <v>0.48299999999999998</v>
          </cell>
          <cell r="X110">
            <v>0.48299999999999998</v>
          </cell>
          <cell r="Y110">
            <v>0.48299999999999998</v>
          </cell>
          <cell r="Z110">
            <v>0.48299999999999998</v>
          </cell>
          <cell r="AA110">
            <v>0.48299999999999998</v>
          </cell>
          <cell r="AB110">
            <v>0.48300000000000004</v>
          </cell>
          <cell r="AC110">
            <v>0.48294819721633403</v>
          </cell>
          <cell r="AD110">
            <v>0.48290102566281401</v>
          </cell>
          <cell r="AE110">
            <v>0.48273590557228485</v>
          </cell>
          <cell r="AF110">
            <v>0.48074655563734614</v>
          </cell>
          <cell r="AG110">
            <v>0.47944614324383067</v>
          </cell>
          <cell r="AH110">
            <v>0.47917743211270503</v>
          </cell>
        </row>
        <row r="111">
          <cell r="T111">
            <v>1108</v>
          </cell>
          <cell r="U111">
            <v>0.48299999999999998</v>
          </cell>
          <cell r="V111">
            <v>0.48299999999999998</v>
          </cell>
          <cell r="W111">
            <v>0.48299999999999998</v>
          </cell>
          <cell r="X111">
            <v>0.48299999999999998</v>
          </cell>
          <cell r="Y111">
            <v>0.48299999999999998</v>
          </cell>
          <cell r="Z111">
            <v>0.48299999999999998</v>
          </cell>
          <cell r="AA111">
            <v>0.48299999999999993</v>
          </cell>
          <cell r="AB111">
            <v>0.48299999999999998</v>
          </cell>
          <cell r="AC111">
            <v>0.48299999999999998</v>
          </cell>
          <cell r="AD111">
            <v>0.48299999999999993</v>
          </cell>
          <cell r="AE111">
            <v>0.47750821092994961</v>
          </cell>
          <cell r="AF111">
            <v>0.39860667349572526</v>
          </cell>
          <cell r="AG111">
            <v>0.40266365572155716</v>
          </cell>
          <cell r="AH111">
            <v>0.40187804129194049</v>
          </cell>
        </row>
        <row r="112">
          <cell r="T112">
            <v>1109</v>
          </cell>
          <cell r="U112">
            <v>0.48300000000000004</v>
          </cell>
          <cell r="V112">
            <v>0.48299999999999998</v>
          </cell>
          <cell r="W112">
            <v>0.48299999999999998</v>
          </cell>
          <cell r="X112">
            <v>0.48299999999999998</v>
          </cell>
          <cell r="Y112">
            <v>0.48299999999999993</v>
          </cell>
          <cell r="Z112">
            <v>0.48299999999999998</v>
          </cell>
          <cell r="AA112">
            <v>0.48299999999999998</v>
          </cell>
          <cell r="AB112">
            <v>0.48299999999999993</v>
          </cell>
          <cell r="AC112">
            <v>0.48295966373956389</v>
          </cell>
          <cell r="AD112">
            <v>0.4829427417089377</v>
          </cell>
          <cell r="AE112">
            <v>0.48295328923551678</v>
          </cell>
          <cell r="AF112">
            <v>0.46348592543850636</v>
          </cell>
          <cell r="AG112">
            <v>0.45936483255501581</v>
          </cell>
          <cell r="AH112">
            <v>0.46004291858799434</v>
          </cell>
        </row>
        <row r="113">
          <cell r="T113">
            <v>1110</v>
          </cell>
          <cell r="U113">
            <v>0.48299999999999998</v>
          </cell>
          <cell r="V113">
            <v>0.48299999999999993</v>
          </cell>
          <cell r="W113">
            <v>0.48300000000000004</v>
          </cell>
          <cell r="X113">
            <v>0.48299999999999998</v>
          </cell>
          <cell r="Y113">
            <v>0.48300000000000004</v>
          </cell>
          <cell r="Z113">
            <v>0.48299999999999998</v>
          </cell>
          <cell r="AA113">
            <v>0.48298240981198115</v>
          </cell>
          <cell r="AB113">
            <v>0.48295074147193906</v>
          </cell>
          <cell r="AC113">
            <v>0.48278931332998609</v>
          </cell>
          <cell r="AD113">
            <v>0.4822593698272607</v>
          </cell>
          <cell r="AE113">
            <v>0.4816374275000968</v>
          </cell>
          <cell r="AF113">
            <v>0.44012422441457338</v>
          </cell>
          <cell r="AG113">
            <v>0.39158288591488888</v>
          </cell>
          <cell r="AH113">
            <v>0.311128251128374</v>
          </cell>
        </row>
        <row r="114">
          <cell r="T114">
            <v>1111</v>
          </cell>
          <cell r="U114">
            <v>0.48299999999999998</v>
          </cell>
          <cell r="V114">
            <v>0.48299999999999998</v>
          </cell>
          <cell r="W114">
            <v>0.48299999999999998</v>
          </cell>
          <cell r="X114">
            <v>0.48299999999999993</v>
          </cell>
          <cell r="Y114">
            <v>0.48299999999999998</v>
          </cell>
          <cell r="Z114">
            <v>0.48299999999999998</v>
          </cell>
          <cell r="AA114">
            <v>0.48299999999999998</v>
          </cell>
          <cell r="AB114">
            <v>0.48081690600822685</v>
          </cell>
          <cell r="AC114">
            <v>0.48081654049518202</v>
          </cell>
          <cell r="AD114">
            <v>0.47823968492423174</v>
          </cell>
          <cell r="AE114">
            <v>0.47693572039364845</v>
          </cell>
          <cell r="AF114">
            <v>0.45468073874266057</v>
          </cell>
          <cell r="AG114">
            <v>0.28393000432217891</v>
          </cell>
          <cell r="AH114">
            <v>0.2791452852099281</v>
          </cell>
        </row>
        <row r="115">
          <cell r="T115">
            <v>1112</v>
          </cell>
          <cell r="U115">
            <v>0.48299999999999993</v>
          </cell>
          <cell r="V115">
            <v>0.48299999999999998</v>
          </cell>
          <cell r="W115">
            <v>0.48299999999999998</v>
          </cell>
          <cell r="X115">
            <v>0.48299999999999998</v>
          </cell>
          <cell r="Y115">
            <v>0.48299999999999998</v>
          </cell>
          <cell r="Z115">
            <v>0.48299999999999998</v>
          </cell>
          <cell r="AA115">
            <v>0.48299999999999998</v>
          </cell>
          <cell r="AB115">
            <v>0.48300000000000004</v>
          </cell>
          <cell r="AC115">
            <v>0.48265000516199807</v>
          </cell>
          <cell r="AD115">
            <v>0.48151031045217785</v>
          </cell>
          <cell r="AE115">
            <v>0.48059456942739909</v>
          </cell>
          <cell r="AF115">
            <v>0.45993613424683522</v>
          </cell>
          <cell r="AG115">
            <v>0.44870598353798269</v>
          </cell>
          <cell r="AH115">
            <v>0.44620411123138287</v>
          </cell>
        </row>
        <row r="116">
          <cell r="T116">
            <v>1113</v>
          </cell>
          <cell r="U116">
            <v>0.48299999999999993</v>
          </cell>
          <cell r="V116">
            <v>0.48299999999999998</v>
          </cell>
          <cell r="W116">
            <v>0.48299999999999998</v>
          </cell>
          <cell r="X116">
            <v>0.48299999999999998</v>
          </cell>
          <cell r="Y116">
            <v>0.48299999999999998</v>
          </cell>
          <cell r="Z116">
            <v>0.48299999999999998</v>
          </cell>
          <cell r="AA116">
            <v>0.48300000000000004</v>
          </cell>
          <cell r="AB116">
            <v>0.48299999999999998</v>
          </cell>
          <cell r="AC116">
            <v>0.48299999999999998</v>
          </cell>
          <cell r="AD116">
            <v>0.48300000000000004</v>
          </cell>
          <cell r="AE116">
            <v>0.4828080519676019</v>
          </cell>
          <cell r="AF116">
            <v>0.48205682791074345</v>
          </cell>
          <cell r="AG116">
            <v>0.48053469462341658</v>
          </cell>
          <cell r="AH116">
            <v>0.48040686721584674</v>
          </cell>
        </row>
        <row r="117">
          <cell r="T117">
            <v>1114</v>
          </cell>
          <cell r="U117">
            <v>0.48299999999999993</v>
          </cell>
          <cell r="V117">
            <v>0.48299999999999998</v>
          </cell>
          <cell r="W117">
            <v>0.48299999999999998</v>
          </cell>
          <cell r="X117">
            <v>0.48299999999999998</v>
          </cell>
          <cell r="Y117">
            <v>0.48299999999999998</v>
          </cell>
          <cell r="Z117">
            <v>0.48299999999999998</v>
          </cell>
          <cell r="AA117">
            <v>0.48299999999999998</v>
          </cell>
          <cell r="AB117">
            <v>0.48299999999999993</v>
          </cell>
          <cell r="AC117">
            <v>0.48299999999999998</v>
          </cell>
          <cell r="AD117">
            <v>0.47975994790053433</v>
          </cell>
          <cell r="AE117">
            <v>0.47876531362691876</v>
          </cell>
          <cell r="AF117">
            <v>0.47892628127450643</v>
          </cell>
          <cell r="AG117">
            <v>0.4705863127202119</v>
          </cell>
          <cell r="AH117">
            <v>0.46118231381686592</v>
          </cell>
        </row>
        <row r="118">
          <cell r="T118">
            <v>1115</v>
          </cell>
          <cell r="U118">
            <v>0.48299999999999998</v>
          </cell>
          <cell r="V118">
            <v>0.48300000000000004</v>
          </cell>
          <cell r="W118">
            <v>0.48299999999999998</v>
          </cell>
          <cell r="X118">
            <v>0.48299999999999998</v>
          </cell>
          <cell r="Y118">
            <v>0.48300000000000004</v>
          </cell>
          <cell r="Z118">
            <v>0.48299999999999998</v>
          </cell>
          <cell r="AA118">
            <v>0.48299999999999998</v>
          </cell>
          <cell r="AB118">
            <v>0.48170026298264007</v>
          </cell>
          <cell r="AC118">
            <v>0.48075192853596782</v>
          </cell>
          <cell r="AD118">
            <v>0.47902592874822447</v>
          </cell>
          <cell r="AE118">
            <v>0.47623950527740638</v>
          </cell>
          <cell r="AF118">
            <v>0.4638204603056823</v>
          </cell>
          <cell r="AG118">
            <v>0.45030112352518237</v>
          </cell>
          <cell r="AH118">
            <v>0.44179519127483385</v>
          </cell>
        </row>
        <row r="119">
          <cell r="T119">
            <v>1116</v>
          </cell>
          <cell r="U119">
            <v>0.48299999999999998</v>
          </cell>
          <cell r="V119">
            <v>0.48299999999999998</v>
          </cell>
          <cell r="W119">
            <v>0.48299999999999993</v>
          </cell>
          <cell r="X119">
            <v>0.48300000000000004</v>
          </cell>
          <cell r="Y119">
            <v>0.48299999999999998</v>
          </cell>
          <cell r="Z119">
            <v>0.48300000000000004</v>
          </cell>
          <cell r="AA119">
            <v>0.48300000000000004</v>
          </cell>
          <cell r="AB119">
            <v>0.48299999999999998</v>
          </cell>
          <cell r="AC119">
            <v>0.48246691059379732</v>
          </cell>
          <cell r="AD119">
            <v>0.48057208800310464</v>
          </cell>
          <cell r="AE119">
            <v>0.47301023295150524</v>
          </cell>
          <cell r="AF119">
            <v>0.45059219813572243</v>
          </cell>
          <cell r="AG119">
            <v>0.44574510842998605</v>
          </cell>
          <cell r="AH119">
            <v>0.44282019923122834</v>
          </cell>
        </row>
        <row r="120">
          <cell r="T120">
            <v>1117</v>
          </cell>
          <cell r="U120">
            <v>0.48299999999999998</v>
          </cell>
          <cell r="V120">
            <v>0.48299999999999993</v>
          </cell>
          <cell r="W120">
            <v>0.48299999999999993</v>
          </cell>
          <cell r="X120">
            <v>0.48299999999999998</v>
          </cell>
          <cell r="Y120">
            <v>0.48299999999999998</v>
          </cell>
          <cell r="Z120">
            <v>0.48299999999999998</v>
          </cell>
          <cell r="AA120">
            <v>0.48299999999999998</v>
          </cell>
          <cell r="AB120">
            <v>0.48299999999999998</v>
          </cell>
          <cell r="AC120">
            <v>0.48299999999999998</v>
          </cell>
          <cell r="AD120">
            <v>0.48110022070780395</v>
          </cell>
          <cell r="AE120">
            <v>0.47802209506268267</v>
          </cell>
          <cell r="AF120">
            <v>0.47383275385417983</v>
          </cell>
          <cell r="AG120">
            <v>0.46833179204512287</v>
          </cell>
          <cell r="AH120">
            <v>0.46397997063427088</v>
          </cell>
        </row>
        <row r="121">
          <cell r="T121">
            <v>1118</v>
          </cell>
          <cell r="U121">
            <v>0.48299999999999998</v>
          </cell>
          <cell r="V121">
            <v>0.48299999999999998</v>
          </cell>
          <cell r="W121">
            <v>0.48299999999999998</v>
          </cell>
          <cell r="X121">
            <v>0.48299999999999998</v>
          </cell>
          <cell r="Y121">
            <v>0.48299999999999998</v>
          </cell>
          <cell r="Z121">
            <v>0.48299999999999998</v>
          </cell>
          <cell r="AA121">
            <v>0.48299999999999998</v>
          </cell>
          <cell r="AB121">
            <v>0.48299999999999998</v>
          </cell>
          <cell r="AC121">
            <v>0.48299999999999998</v>
          </cell>
          <cell r="AD121">
            <v>0.48299999999999998</v>
          </cell>
          <cell r="AE121">
            <v>0.48099508686679815</v>
          </cell>
          <cell r="AF121">
            <v>0.48102210696487985</v>
          </cell>
          <cell r="AG121">
            <v>0.48104201716053874</v>
          </cell>
          <cell r="AH121">
            <v>0.48122955091767805</v>
          </cell>
        </row>
        <row r="122">
          <cell r="T122">
            <v>1119</v>
          </cell>
          <cell r="U122">
            <v>0.48299999999999998</v>
          </cell>
          <cell r="V122">
            <v>0.48299999999999998</v>
          </cell>
          <cell r="W122">
            <v>0.48299999999999998</v>
          </cell>
          <cell r="X122">
            <v>0.48299999999999998</v>
          </cell>
          <cell r="Y122">
            <v>0.48299999999999998</v>
          </cell>
          <cell r="Z122">
            <v>0.48299999999999998</v>
          </cell>
          <cell r="AA122">
            <v>0.48299999999999998</v>
          </cell>
          <cell r="AB122">
            <v>0.48299999999999998</v>
          </cell>
          <cell r="AC122">
            <v>0.48299999999999998</v>
          </cell>
          <cell r="AD122">
            <v>0.48184654993032572</v>
          </cell>
          <cell r="AE122">
            <v>0.48199577266352855</v>
          </cell>
          <cell r="AF122">
            <v>0.47948853432550514</v>
          </cell>
          <cell r="AG122">
            <v>0.47651923773928484</v>
          </cell>
          <cell r="AH122">
            <v>0.47615179617856201</v>
          </cell>
        </row>
        <row r="123">
          <cell r="T123">
            <v>1120</v>
          </cell>
          <cell r="U123">
            <v>0.48300000000000004</v>
          </cell>
          <cell r="V123">
            <v>0.48299999999999993</v>
          </cell>
          <cell r="W123">
            <v>0.48300000000000004</v>
          </cell>
          <cell r="X123">
            <v>0.48300000000000004</v>
          </cell>
          <cell r="Y123">
            <v>0.48300000000000004</v>
          </cell>
          <cell r="Z123">
            <v>0.48299999999999998</v>
          </cell>
          <cell r="AA123">
            <v>0.48299999999999998</v>
          </cell>
          <cell r="AB123">
            <v>0.48290068910891237</v>
          </cell>
          <cell r="AC123">
            <v>0.48145845551430555</v>
          </cell>
          <cell r="AD123">
            <v>0.4808596181446142</v>
          </cell>
          <cell r="AE123">
            <v>0.48027720258850881</v>
          </cell>
          <cell r="AF123">
            <v>0.47307296823000411</v>
          </cell>
          <cell r="AG123">
            <v>0.46896234615267163</v>
          </cell>
          <cell r="AH123">
            <v>0.468070372848084</v>
          </cell>
        </row>
        <row r="124">
          <cell r="T124">
            <v>1121</v>
          </cell>
          <cell r="U124">
            <v>0.48299999999999998</v>
          </cell>
          <cell r="V124">
            <v>0.48299999999999993</v>
          </cell>
          <cell r="W124">
            <v>0.48299999999999998</v>
          </cell>
          <cell r="X124">
            <v>0.48299999999999998</v>
          </cell>
          <cell r="Y124">
            <v>0.48299999999999998</v>
          </cell>
          <cell r="Z124">
            <v>0.48299999999999998</v>
          </cell>
          <cell r="AA124">
            <v>0.48299999999999998</v>
          </cell>
          <cell r="AB124">
            <v>0.48299999999999998</v>
          </cell>
          <cell r="AC124">
            <v>0.48299999999999998</v>
          </cell>
          <cell r="AD124">
            <v>0.48299999999999998</v>
          </cell>
          <cell r="AE124">
            <v>0.48299999999999998</v>
          </cell>
          <cell r="AF124">
            <v>0.48299999999999998</v>
          </cell>
          <cell r="AG124">
            <v>0.48299999999999998</v>
          </cell>
          <cell r="AH124">
            <v>0.48299999999999998</v>
          </cell>
        </row>
        <row r="125">
          <cell r="T125">
            <v>1122</v>
          </cell>
          <cell r="U125">
            <v>0.48300000000000004</v>
          </cell>
          <cell r="V125">
            <v>0.48299999999999998</v>
          </cell>
          <cell r="W125">
            <v>0.48300000000000004</v>
          </cell>
          <cell r="X125">
            <v>0.48299999999999998</v>
          </cell>
          <cell r="Y125">
            <v>0.48300000000000004</v>
          </cell>
          <cell r="Z125">
            <v>0.48299999999999998</v>
          </cell>
          <cell r="AA125">
            <v>0.48299999999999998</v>
          </cell>
          <cell r="AB125">
            <v>0.48299999999999998</v>
          </cell>
          <cell r="AC125">
            <v>0.48115927005270798</v>
          </cell>
          <cell r="AD125">
            <v>0.48121399201532178</v>
          </cell>
          <cell r="AE125">
            <v>0.47706756695824726</v>
          </cell>
          <cell r="AF125">
            <v>0.47710449355475637</v>
          </cell>
          <cell r="AG125">
            <v>0.46603882230528404</v>
          </cell>
          <cell r="AH125">
            <v>0.46603085947726652</v>
          </cell>
        </row>
        <row r="126">
          <cell r="T126">
            <v>1123</v>
          </cell>
          <cell r="U126">
            <v>0.48299999999999998</v>
          </cell>
          <cell r="V126">
            <v>0.48299999999999998</v>
          </cell>
          <cell r="W126">
            <v>0.48299999999999998</v>
          </cell>
          <cell r="X126">
            <v>0.48299999999999998</v>
          </cell>
          <cell r="Y126">
            <v>0.48299999999999998</v>
          </cell>
          <cell r="Z126">
            <v>0.48299999999999998</v>
          </cell>
          <cell r="AA126">
            <v>0.48299999999999998</v>
          </cell>
          <cell r="AB126">
            <v>0.48299999999999993</v>
          </cell>
          <cell r="AC126">
            <v>0.48300000000000004</v>
          </cell>
          <cell r="AD126">
            <v>0.48299999999999998</v>
          </cell>
          <cell r="AE126">
            <v>0.42238768307206609</v>
          </cell>
          <cell r="AF126">
            <v>0.41759597096731293</v>
          </cell>
          <cell r="AG126">
            <v>0.41204743446239911</v>
          </cell>
          <cell r="AH126">
            <v>0.40925670414859922</v>
          </cell>
        </row>
        <row r="127">
          <cell r="T127">
            <v>1124</v>
          </cell>
          <cell r="U127">
            <v>0.48299999999999998</v>
          </cell>
          <cell r="V127">
            <v>0.48299999999999998</v>
          </cell>
          <cell r="W127">
            <v>0.48299999999999998</v>
          </cell>
          <cell r="X127">
            <v>0.48299999999999998</v>
          </cell>
          <cell r="Y127">
            <v>0.48299999999999998</v>
          </cell>
          <cell r="Z127">
            <v>0.48299999999999998</v>
          </cell>
          <cell r="AA127">
            <v>0.48299999999999998</v>
          </cell>
          <cell r="AB127">
            <v>0.48299999999999998</v>
          </cell>
          <cell r="AC127">
            <v>0.48299999999999998</v>
          </cell>
          <cell r="AD127">
            <v>0.48299999999999998</v>
          </cell>
          <cell r="AE127">
            <v>0.48299999999999998</v>
          </cell>
          <cell r="AF127">
            <v>0.46702520545107123</v>
          </cell>
          <cell r="AG127">
            <v>0.45025160804191855</v>
          </cell>
          <cell r="AH127">
            <v>0.45186261161527169</v>
          </cell>
        </row>
        <row r="128">
          <cell r="T128">
            <v>1125</v>
          </cell>
          <cell r="U128">
            <v>0.48299999999999998</v>
          </cell>
          <cell r="V128">
            <v>0.48299999999999998</v>
          </cell>
          <cell r="W128">
            <v>0.48299999999999998</v>
          </cell>
          <cell r="X128">
            <v>0.48299999999999998</v>
          </cell>
          <cell r="Y128">
            <v>0.48299999999999998</v>
          </cell>
          <cell r="Z128">
            <v>0.48299999999999998</v>
          </cell>
          <cell r="AA128">
            <v>0.48298819415658589</v>
          </cell>
          <cell r="AB128">
            <v>0.48295672032749087</v>
          </cell>
          <cell r="AC128">
            <v>0.4827483293345432</v>
          </cell>
          <cell r="AD128">
            <v>0.48178833783242808</v>
          </cell>
          <cell r="AE128">
            <v>0.47828684094034402</v>
          </cell>
          <cell r="AF128">
            <v>0.47076370065579459</v>
          </cell>
          <cell r="AG128">
            <v>0.45679288296795795</v>
          </cell>
          <cell r="AH128">
            <v>0.45516596151151129</v>
          </cell>
        </row>
        <row r="129">
          <cell r="T129">
            <v>1126</v>
          </cell>
          <cell r="U129">
            <v>0.48299999999999998</v>
          </cell>
          <cell r="V129">
            <v>0.48299999999999998</v>
          </cell>
          <cell r="W129">
            <v>0.48299999999999998</v>
          </cell>
          <cell r="X129">
            <v>0.48299999999999998</v>
          </cell>
          <cell r="Y129">
            <v>0.48299999999999998</v>
          </cell>
          <cell r="Z129">
            <v>0.48300000000000004</v>
          </cell>
          <cell r="AA129">
            <v>0.48285150613870659</v>
          </cell>
          <cell r="AB129">
            <v>0.48285199541007817</v>
          </cell>
          <cell r="AC129">
            <v>0.48231808560739092</v>
          </cell>
          <cell r="AD129">
            <v>0.48176309483636132</v>
          </cell>
          <cell r="AE129">
            <v>0.47958525057584855</v>
          </cell>
          <cell r="AF129">
            <v>0.47697806782569374</v>
          </cell>
          <cell r="AG129">
            <v>0.47391110166414646</v>
          </cell>
          <cell r="AH129">
            <v>0.47184007645278486</v>
          </cell>
        </row>
        <row r="130">
          <cell r="T130">
            <v>1127</v>
          </cell>
          <cell r="U130">
            <v>0.48299999999999998</v>
          </cell>
          <cell r="V130">
            <v>0.48300000000000004</v>
          </cell>
          <cell r="W130">
            <v>0.48300000000000004</v>
          </cell>
          <cell r="X130">
            <v>0.48299999999999998</v>
          </cell>
          <cell r="Y130">
            <v>0.48299999999999998</v>
          </cell>
          <cell r="Z130">
            <v>0.48299999999999998</v>
          </cell>
          <cell r="AA130">
            <v>0.48299999999999998</v>
          </cell>
          <cell r="AB130">
            <v>0.4829709920588286</v>
          </cell>
          <cell r="AC130">
            <v>0.48277548086685584</v>
          </cell>
          <cell r="AD130">
            <v>0.48232778681292221</v>
          </cell>
          <cell r="AE130">
            <v>0.47874202421025081</v>
          </cell>
          <cell r="AF130">
            <v>0.46012532813173501</v>
          </cell>
          <cell r="AG130">
            <v>0.457147315757782</v>
          </cell>
          <cell r="AH130">
            <v>0.45172290341376187</v>
          </cell>
        </row>
        <row r="131">
          <cell r="T131">
            <v>1128</v>
          </cell>
          <cell r="U131">
            <v>0.48299999999999998</v>
          </cell>
          <cell r="V131">
            <v>0.48299999999999998</v>
          </cell>
          <cell r="W131">
            <v>0.48299999999999998</v>
          </cell>
          <cell r="X131">
            <v>0.48300000000000004</v>
          </cell>
          <cell r="Y131">
            <v>0.48299999999999998</v>
          </cell>
          <cell r="Z131">
            <v>0.48299999999999998</v>
          </cell>
          <cell r="AA131">
            <v>0.48299999999999993</v>
          </cell>
          <cell r="AB131">
            <v>0.48240877953656691</v>
          </cell>
          <cell r="AC131">
            <v>0.47888749219347976</v>
          </cell>
          <cell r="AD131">
            <v>0.47798395110600217</v>
          </cell>
          <cell r="AE131">
            <v>0.47617664484774325</v>
          </cell>
          <cell r="AF131">
            <v>0.47312705164138424</v>
          </cell>
          <cell r="AG131">
            <v>0.47163473372871995</v>
          </cell>
          <cell r="AH131">
            <v>0.46981117556832847</v>
          </cell>
        </row>
        <row r="132">
          <cell r="T132">
            <v>1129</v>
          </cell>
          <cell r="U132">
            <v>0.48299999999999998</v>
          </cell>
          <cell r="V132">
            <v>0.48299999999999998</v>
          </cell>
          <cell r="W132">
            <v>0.48300000000000004</v>
          </cell>
          <cell r="X132">
            <v>0.48300000000000004</v>
          </cell>
          <cell r="Y132">
            <v>0.48299999999999998</v>
          </cell>
          <cell r="Z132">
            <v>0.48299999999999998</v>
          </cell>
          <cell r="AA132">
            <v>0.48290892289936088</v>
          </cell>
          <cell r="AB132">
            <v>0.48291973710393588</v>
          </cell>
          <cell r="AC132">
            <v>0.48282465238317762</v>
          </cell>
          <cell r="AD132">
            <v>0.48283464327709147</v>
          </cell>
          <cell r="AE132">
            <v>0.48270678806491002</v>
          </cell>
          <cell r="AF132">
            <v>0.48143040760009492</v>
          </cell>
          <cell r="AG132">
            <v>0.47540675004279304</v>
          </cell>
          <cell r="AH132">
            <v>0.4751016082441194</v>
          </cell>
        </row>
        <row r="133">
          <cell r="T133">
            <v>1130</v>
          </cell>
          <cell r="U133">
            <v>0.48300000000000004</v>
          </cell>
          <cell r="V133">
            <v>0.48299999999999998</v>
          </cell>
          <cell r="W133">
            <v>0.48299999999999998</v>
          </cell>
          <cell r="X133">
            <v>0.48299999999999993</v>
          </cell>
          <cell r="Y133">
            <v>0.48299999999999998</v>
          </cell>
          <cell r="Z133">
            <v>0.48300000000000004</v>
          </cell>
          <cell r="AA133">
            <v>0.48299999999999998</v>
          </cell>
          <cell r="AB133">
            <v>0.48294147209227006</v>
          </cell>
          <cell r="AC133">
            <v>0.48237458231052344</v>
          </cell>
          <cell r="AD133">
            <v>0.48074977284148313</v>
          </cell>
          <cell r="AE133">
            <v>0.47823486835862011</v>
          </cell>
          <cell r="AF133">
            <v>0.40545771147262794</v>
          </cell>
          <cell r="AG133">
            <v>0.36193111277535889</v>
          </cell>
          <cell r="AH133">
            <v>0.33344019389929491</v>
          </cell>
        </row>
        <row r="134">
          <cell r="T134">
            <v>1131</v>
          </cell>
          <cell r="U134">
            <v>0.48299999999999993</v>
          </cell>
          <cell r="V134">
            <v>0.48299999999999998</v>
          </cell>
          <cell r="W134">
            <v>0.48299999999999998</v>
          </cell>
          <cell r="X134">
            <v>0.48299999999999998</v>
          </cell>
          <cell r="Y134">
            <v>0.48299999999999998</v>
          </cell>
          <cell r="Z134">
            <v>0.48299999999999998</v>
          </cell>
          <cell r="AA134">
            <v>0.48299999999999998</v>
          </cell>
          <cell r="AB134">
            <v>0.48299999999999998</v>
          </cell>
          <cell r="AC134">
            <v>0.48300000000000004</v>
          </cell>
          <cell r="AD134">
            <v>0.48299999999999998</v>
          </cell>
          <cell r="AE134">
            <v>0.48299999999999998</v>
          </cell>
          <cell r="AF134">
            <v>0.48299999999999998</v>
          </cell>
          <cell r="AG134">
            <v>0.48034583490758281</v>
          </cell>
          <cell r="AH134">
            <v>0.48008999512242068</v>
          </cell>
        </row>
        <row r="135">
          <cell r="T135">
            <v>1132</v>
          </cell>
          <cell r="U135">
            <v>0.48299999999999998</v>
          </cell>
          <cell r="V135">
            <v>0.48299999999999998</v>
          </cell>
          <cell r="W135">
            <v>0.48299999999999993</v>
          </cell>
          <cell r="X135">
            <v>0.48299999999999998</v>
          </cell>
          <cell r="Y135">
            <v>0.48299999999999993</v>
          </cell>
          <cell r="Z135">
            <v>0.48299999999999998</v>
          </cell>
          <cell r="AA135">
            <v>0.48299999999999998</v>
          </cell>
          <cell r="AB135">
            <v>0.48300000000000004</v>
          </cell>
          <cell r="AC135">
            <v>0.48272988910898851</v>
          </cell>
          <cell r="AD135">
            <v>0.48214049277330406</v>
          </cell>
          <cell r="AE135">
            <v>0.47922686102320033</v>
          </cell>
          <cell r="AF135">
            <v>0.46086633314980097</v>
          </cell>
          <cell r="AG135">
            <v>0.44619812004944809</v>
          </cell>
          <cell r="AH135">
            <v>0.44214038093168778</v>
          </cell>
        </row>
        <row r="136">
          <cell r="T136">
            <v>1133</v>
          </cell>
          <cell r="U136">
            <v>0.48299999999999998</v>
          </cell>
          <cell r="V136">
            <v>0.48299999999999998</v>
          </cell>
          <cell r="W136">
            <v>0.48299999999999998</v>
          </cell>
          <cell r="X136">
            <v>0.48299999999999998</v>
          </cell>
          <cell r="Y136">
            <v>0.48299999999999993</v>
          </cell>
          <cell r="Z136">
            <v>0.48299999999999998</v>
          </cell>
          <cell r="AA136">
            <v>0.48299999999999998</v>
          </cell>
          <cell r="AB136">
            <v>0.48299999999999998</v>
          </cell>
          <cell r="AC136">
            <v>0.48299999999999998</v>
          </cell>
          <cell r="AD136">
            <v>0.48225744588280656</v>
          </cell>
          <cell r="AE136">
            <v>0.4822677695446087</v>
          </cell>
          <cell r="AF136">
            <v>0.48232457037702997</v>
          </cell>
          <cell r="AG136">
            <v>0.48216197880072637</v>
          </cell>
          <cell r="AH136">
            <v>0.48168659826183013</v>
          </cell>
        </row>
        <row r="137">
          <cell r="T137">
            <v>1134</v>
          </cell>
          <cell r="U137">
            <v>0.48299999999999998</v>
          </cell>
          <cell r="V137">
            <v>0.48299999999999998</v>
          </cell>
          <cell r="W137">
            <v>0.48299999999999998</v>
          </cell>
          <cell r="X137">
            <v>0.48299999999999998</v>
          </cell>
          <cell r="Y137">
            <v>0.48299999999999993</v>
          </cell>
          <cell r="Z137">
            <v>0.48299999999999998</v>
          </cell>
          <cell r="AA137">
            <v>0.48299999999999998</v>
          </cell>
          <cell r="AB137">
            <v>0.48299999999999993</v>
          </cell>
          <cell r="AC137">
            <v>0.48299999999999998</v>
          </cell>
          <cell r="AD137">
            <v>0.48281868633099173</v>
          </cell>
          <cell r="AE137">
            <v>0.48233998270385386</v>
          </cell>
          <cell r="AF137">
            <v>0.48037085829467779</v>
          </cell>
          <cell r="AG137">
            <v>0.47867434601941744</v>
          </cell>
          <cell r="AH137">
            <v>0.47782872601941218</v>
          </cell>
        </row>
        <row r="138">
          <cell r="T138">
            <v>1135</v>
          </cell>
          <cell r="U138">
            <v>0.48299999999999993</v>
          </cell>
          <cell r="V138">
            <v>0.48299999999999998</v>
          </cell>
          <cell r="W138">
            <v>0.48299999999999998</v>
          </cell>
          <cell r="X138">
            <v>0.48300000000000004</v>
          </cell>
          <cell r="Y138">
            <v>0.48299999999999998</v>
          </cell>
          <cell r="Z138">
            <v>0.48299999999999998</v>
          </cell>
          <cell r="AA138">
            <v>0.48299999999999993</v>
          </cell>
          <cell r="AB138">
            <v>0.48292244645019888</v>
          </cell>
          <cell r="AC138">
            <v>0.48293342324477317</v>
          </cell>
          <cell r="AD138">
            <v>0.48250321020684178</v>
          </cell>
          <cell r="AE138">
            <v>0.48216836451720901</v>
          </cell>
          <cell r="AF138">
            <v>0.42494568331574228</v>
          </cell>
          <cell r="AG138">
            <v>0.42278537254608639</v>
          </cell>
          <cell r="AH138">
            <v>0.4246328585468504</v>
          </cell>
        </row>
        <row r="139">
          <cell r="T139">
            <v>1136</v>
          </cell>
          <cell r="U139">
            <v>0.48299999999999998</v>
          </cell>
          <cell r="V139">
            <v>0.48299999999999998</v>
          </cell>
          <cell r="W139">
            <v>0.48299999999999998</v>
          </cell>
          <cell r="X139">
            <v>0.48299999999999998</v>
          </cell>
          <cell r="Y139">
            <v>0.48299999999999998</v>
          </cell>
          <cell r="Z139">
            <v>0.48300000000000004</v>
          </cell>
          <cell r="AA139">
            <v>0.48300000000000004</v>
          </cell>
          <cell r="AB139">
            <v>0.48299999999999998</v>
          </cell>
          <cell r="AC139">
            <v>0.48300000000000004</v>
          </cell>
          <cell r="AD139">
            <v>0.48223235168633</v>
          </cell>
          <cell r="AE139">
            <v>0.47641148301978858</v>
          </cell>
          <cell r="AF139">
            <v>0.47022932861583083</v>
          </cell>
          <cell r="AG139">
            <v>0.45549162001102628</v>
          </cell>
          <cell r="AH139">
            <v>0.4546444771553248</v>
          </cell>
        </row>
        <row r="140">
          <cell r="T140">
            <v>1137</v>
          </cell>
          <cell r="U140">
            <v>0.48299999999999998</v>
          </cell>
          <cell r="V140">
            <v>0.48299999999999998</v>
          </cell>
          <cell r="W140">
            <v>0.48300000000000004</v>
          </cell>
          <cell r="X140">
            <v>0.48299999999999998</v>
          </cell>
          <cell r="Y140">
            <v>0.48299999999999998</v>
          </cell>
          <cell r="Z140">
            <v>0.48299999999999998</v>
          </cell>
          <cell r="AA140">
            <v>0.4826786463817288</v>
          </cell>
          <cell r="AB140">
            <v>0.48268773026514483</v>
          </cell>
          <cell r="AC140">
            <v>0.47731382297522701</v>
          </cell>
          <cell r="AD140">
            <v>0.47556081771836622</v>
          </cell>
          <cell r="AE140">
            <v>0.47124591299325186</v>
          </cell>
          <cell r="AF140">
            <v>0.4603813248431386</v>
          </cell>
          <cell r="AG140">
            <v>0.45405617758797079</v>
          </cell>
          <cell r="AH140">
            <v>0.4517919778169725</v>
          </cell>
        </row>
        <row r="141">
          <cell r="T141">
            <v>1138</v>
          </cell>
          <cell r="U141">
            <v>0.48299999999999993</v>
          </cell>
          <cell r="V141">
            <v>0.48299999999999998</v>
          </cell>
          <cell r="W141">
            <v>0.48300000000000004</v>
          </cell>
          <cell r="X141">
            <v>0.48299999999999993</v>
          </cell>
          <cell r="Y141">
            <v>0.48299999999999998</v>
          </cell>
          <cell r="Z141">
            <v>0.48299999999999998</v>
          </cell>
          <cell r="AA141">
            <v>0.48300000000000004</v>
          </cell>
          <cell r="AB141">
            <v>0.48299999999999998</v>
          </cell>
          <cell r="AC141">
            <v>0.48299999999999998</v>
          </cell>
          <cell r="AD141">
            <v>0.48299999999999998</v>
          </cell>
          <cell r="AE141">
            <v>0.47970946662213421</v>
          </cell>
          <cell r="AF141">
            <v>0.4712587567349561</v>
          </cell>
          <cell r="AG141">
            <v>0.46394102485041161</v>
          </cell>
          <cell r="AH141">
            <v>0.44050701377052076</v>
          </cell>
        </row>
        <row r="142">
          <cell r="T142">
            <v>1139</v>
          </cell>
          <cell r="U142">
            <v>0.48299999999999998</v>
          </cell>
          <cell r="V142">
            <v>0.48299999999999998</v>
          </cell>
          <cell r="W142">
            <v>0.48299999999999998</v>
          </cell>
          <cell r="X142">
            <v>0.48299999999999998</v>
          </cell>
          <cell r="Y142">
            <v>0.48299999999999998</v>
          </cell>
          <cell r="Z142">
            <v>0.48299999999999998</v>
          </cell>
          <cell r="AA142">
            <v>0.48297821107361522</v>
          </cell>
          <cell r="AB142">
            <v>0.48290646592189423</v>
          </cell>
          <cell r="AC142">
            <v>0.48214491962778189</v>
          </cell>
          <cell r="AD142">
            <v>0.48143327031934541</v>
          </cell>
          <cell r="AE142">
            <v>0.48081625414532969</v>
          </cell>
          <cell r="AF142">
            <v>0.471724680641327</v>
          </cell>
          <cell r="AG142">
            <v>0.47153842185894002</v>
          </cell>
          <cell r="AH142">
            <v>0.46968801896671375</v>
          </cell>
        </row>
        <row r="143">
          <cell r="T143">
            <v>1140</v>
          </cell>
          <cell r="U143">
            <v>0.48299999999999998</v>
          </cell>
          <cell r="V143">
            <v>0.48299999999999998</v>
          </cell>
          <cell r="W143">
            <v>0.48299999999999993</v>
          </cell>
          <cell r="X143">
            <v>0.48299999999999998</v>
          </cell>
          <cell r="Y143">
            <v>0.48299999999999998</v>
          </cell>
          <cell r="Z143">
            <v>0.48299999999999998</v>
          </cell>
          <cell r="AA143">
            <v>0.48300000000000004</v>
          </cell>
          <cell r="AB143">
            <v>0.48299999999999998</v>
          </cell>
          <cell r="AC143">
            <v>0.48050582340314135</v>
          </cell>
          <cell r="AD143">
            <v>0.48058426589166942</v>
          </cell>
          <cell r="AE143">
            <v>0.46690704626074719</v>
          </cell>
          <cell r="AF143">
            <v>0.45900574013938067</v>
          </cell>
          <cell r="AG143">
            <v>0.45677514810049924</v>
          </cell>
          <cell r="AH143">
            <v>0.45584029284724209</v>
          </cell>
        </row>
        <row r="144">
          <cell r="T144">
            <v>1141</v>
          </cell>
          <cell r="U144">
            <v>0.48299999999999998</v>
          </cell>
          <cell r="V144">
            <v>0.48299999999999993</v>
          </cell>
          <cell r="W144">
            <v>0.48299999999999998</v>
          </cell>
          <cell r="X144">
            <v>0.48300000000000004</v>
          </cell>
          <cell r="Y144">
            <v>0.48300000000000004</v>
          </cell>
          <cell r="Z144">
            <v>0.48299999999999998</v>
          </cell>
          <cell r="AA144">
            <v>0.48299999999999998</v>
          </cell>
          <cell r="AB144">
            <v>0.48300000000000004</v>
          </cell>
          <cell r="AC144">
            <v>0.48299999999999993</v>
          </cell>
          <cell r="AD144">
            <v>0.48299999999999993</v>
          </cell>
          <cell r="AE144">
            <v>0.48299999999999993</v>
          </cell>
          <cell r="AF144">
            <v>0.48158453701104942</v>
          </cell>
          <cell r="AG144">
            <v>0.48117071339690087</v>
          </cell>
          <cell r="AH144">
            <v>0.48093055113875599</v>
          </cell>
        </row>
        <row r="145">
          <cell r="T145">
            <v>1142</v>
          </cell>
          <cell r="U145">
            <v>0.48299999999999998</v>
          </cell>
          <cell r="V145">
            <v>0.48299999999999998</v>
          </cell>
          <cell r="W145">
            <v>0.48299999999999993</v>
          </cell>
          <cell r="X145">
            <v>0.48299999999999998</v>
          </cell>
          <cell r="Y145">
            <v>0.48300000000000004</v>
          </cell>
          <cell r="Z145">
            <v>0.48299999999999998</v>
          </cell>
          <cell r="AA145">
            <v>0.48237151257307226</v>
          </cell>
          <cell r="AB145">
            <v>0.48059951173927434</v>
          </cell>
          <cell r="AC145">
            <v>0.48053724724728963</v>
          </cell>
          <cell r="AD145">
            <v>0.4803993211474446</v>
          </cell>
          <cell r="AE145">
            <v>0.45539795559556101</v>
          </cell>
          <cell r="AF145">
            <v>0.29841261663122265</v>
          </cell>
          <cell r="AG145">
            <v>0.28303424443613279</v>
          </cell>
          <cell r="AH145">
            <v>0.26407300050445692</v>
          </cell>
        </row>
        <row r="146">
          <cell r="T146">
            <v>1143</v>
          </cell>
          <cell r="U146">
            <v>0.48299999999999998</v>
          </cell>
          <cell r="V146">
            <v>0.48299999999999998</v>
          </cell>
          <cell r="W146">
            <v>0.48299999999999998</v>
          </cell>
          <cell r="X146">
            <v>0.48299999999999998</v>
          </cell>
          <cell r="Y146">
            <v>0.48299999999999998</v>
          </cell>
          <cell r="Z146">
            <v>0.48299999999999993</v>
          </cell>
          <cell r="AA146">
            <v>0.48299999999999998</v>
          </cell>
          <cell r="AB146">
            <v>0.48126737274000003</v>
          </cell>
          <cell r="AC146">
            <v>0.48133603735282021</v>
          </cell>
          <cell r="AD146">
            <v>0.48130825752000583</v>
          </cell>
          <cell r="AE146">
            <v>0.46677051801253755</v>
          </cell>
          <cell r="AF146">
            <v>0.45884887039810407</v>
          </cell>
          <cell r="AG146">
            <v>0.44143485017748912</v>
          </cell>
          <cell r="AH146">
            <v>0.4364742593311991</v>
          </cell>
        </row>
        <row r="147">
          <cell r="T147">
            <v>1144</v>
          </cell>
          <cell r="U147">
            <v>0.48299999999999993</v>
          </cell>
          <cell r="V147">
            <v>0.48299999999999998</v>
          </cell>
          <cell r="W147">
            <v>0.48299999999999998</v>
          </cell>
          <cell r="X147">
            <v>0.48299999999999998</v>
          </cell>
          <cell r="Y147">
            <v>0.48299999999999998</v>
          </cell>
          <cell r="Z147">
            <v>0.48299999999999998</v>
          </cell>
          <cell r="AA147">
            <v>0.48299999999999993</v>
          </cell>
          <cell r="AB147">
            <v>0.48213459887941934</v>
          </cell>
          <cell r="AC147">
            <v>0.48007983657873732</v>
          </cell>
          <cell r="AD147">
            <v>0.4758654492124928</v>
          </cell>
          <cell r="AE147">
            <v>0.46861182082497987</v>
          </cell>
          <cell r="AF147">
            <v>0.42277843696356615</v>
          </cell>
          <cell r="AG147">
            <v>0.40936345930545209</v>
          </cell>
          <cell r="AH147">
            <v>0.37187509982758254</v>
          </cell>
        </row>
        <row r="148">
          <cell r="T148">
            <v>1145</v>
          </cell>
          <cell r="U148">
            <v>0.48300000000000004</v>
          </cell>
          <cell r="V148">
            <v>0.48299999999999998</v>
          </cell>
          <cell r="W148">
            <v>0.48299999999999993</v>
          </cell>
          <cell r="X148">
            <v>0.48300000000000004</v>
          </cell>
          <cell r="Y148">
            <v>0.48299999999999998</v>
          </cell>
          <cell r="Z148">
            <v>0.48299999999999993</v>
          </cell>
          <cell r="AA148">
            <v>0.48299999999999993</v>
          </cell>
          <cell r="AB148">
            <v>0.48299999999999993</v>
          </cell>
          <cell r="AC148">
            <v>0.48299999999999993</v>
          </cell>
          <cell r="AD148">
            <v>0.48299999999999993</v>
          </cell>
          <cell r="AE148">
            <v>0.48299999999999993</v>
          </cell>
          <cell r="AF148">
            <v>0.48299999999999993</v>
          </cell>
          <cell r="AG148">
            <v>0.48299999999999993</v>
          </cell>
          <cell r="AH148">
            <v>0.48299999999999993</v>
          </cell>
        </row>
        <row r="149">
          <cell r="T149">
            <v>1146</v>
          </cell>
          <cell r="U149">
            <v>0.48299999999999998</v>
          </cell>
          <cell r="V149">
            <v>0.48299999999999998</v>
          </cell>
          <cell r="W149">
            <v>0.48299999999999998</v>
          </cell>
          <cell r="X149">
            <v>0.48299999999999998</v>
          </cell>
          <cell r="Y149">
            <v>0.48299999999999998</v>
          </cell>
          <cell r="Z149">
            <v>0.48299999999999998</v>
          </cell>
          <cell r="AA149">
            <v>0.48299999999999998</v>
          </cell>
          <cell r="AB149">
            <v>0.48300000000000004</v>
          </cell>
          <cell r="AC149">
            <v>0.48281665225277448</v>
          </cell>
          <cell r="AD149">
            <v>0.48154852754956007</v>
          </cell>
          <cell r="AE149">
            <v>0.48017968264237121</v>
          </cell>
          <cell r="AF149">
            <v>0.47937459668616694</v>
          </cell>
          <cell r="AG149">
            <v>0.47872184809004764</v>
          </cell>
          <cell r="AH149">
            <v>0.47855589019548123</v>
          </cell>
        </row>
        <row r="150">
          <cell r="T150">
            <v>1147</v>
          </cell>
          <cell r="U150">
            <v>0.48299999999999998</v>
          </cell>
          <cell r="V150">
            <v>0.48299999999999998</v>
          </cell>
          <cell r="W150">
            <v>0.48299999999999998</v>
          </cell>
          <cell r="X150">
            <v>0.48299999999999998</v>
          </cell>
          <cell r="Y150">
            <v>0.48299999999999998</v>
          </cell>
          <cell r="Z150">
            <v>0.48299999999999998</v>
          </cell>
          <cell r="AA150">
            <v>0.47345095092931033</v>
          </cell>
          <cell r="AB150">
            <v>0.47270123220061988</v>
          </cell>
          <cell r="AC150">
            <v>0.47100225733915574</v>
          </cell>
          <cell r="AD150">
            <v>0.46741776692653242</v>
          </cell>
          <cell r="AE150">
            <v>0.46517871616563639</v>
          </cell>
          <cell r="AF150">
            <v>0.38508873788126341</v>
          </cell>
          <cell r="AG150">
            <v>0.38289177970225058</v>
          </cell>
          <cell r="AH150">
            <v>0.37609388081051376</v>
          </cell>
        </row>
        <row r="151">
          <cell r="T151">
            <v>1148</v>
          </cell>
          <cell r="U151">
            <v>0.48300000000000004</v>
          </cell>
          <cell r="V151">
            <v>0.48299999999999998</v>
          </cell>
          <cell r="W151">
            <v>0.48299999999999998</v>
          </cell>
          <cell r="X151">
            <v>0.48299999999999998</v>
          </cell>
          <cell r="Y151">
            <v>0.48299999999999993</v>
          </cell>
          <cell r="Z151">
            <v>0.48299999999999998</v>
          </cell>
          <cell r="AA151">
            <v>0.48299999999999998</v>
          </cell>
          <cell r="AB151">
            <v>0.48284984667197162</v>
          </cell>
          <cell r="AC151">
            <v>0.4828557210810786</v>
          </cell>
          <cell r="AD151">
            <v>0.48220891029912505</v>
          </cell>
          <cell r="AE151">
            <v>0.48147921419481976</v>
          </cell>
          <cell r="AF151">
            <v>0.35987635874778667</v>
          </cell>
          <cell r="AG151">
            <v>0.33101109143646451</v>
          </cell>
          <cell r="AH151">
            <v>0.31821882877730162</v>
          </cell>
        </row>
        <row r="152">
          <cell r="T152">
            <v>1149</v>
          </cell>
          <cell r="U152">
            <v>0.48300000000000004</v>
          </cell>
          <cell r="V152">
            <v>0.48299999999999998</v>
          </cell>
          <cell r="W152">
            <v>0.48300000000000004</v>
          </cell>
          <cell r="X152">
            <v>0.48299999999999998</v>
          </cell>
          <cell r="Y152">
            <v>0.48299999999999998</v>
          </cell>
          <cell r="Z152">
            <v>0.48299999999999998</v>
          </cell>
          <cell r="AA152">
            <v>0.48299999999999998</v>
          </cell>
          <cell r="AB152">
            <v>0.48300000000000004</v>
          </cell>
          <cell r="AC152">
            <v>0.48117235944618852</v>
          </cell>
          <cell r="AD152">
            <v>0.47916837998069683</v>
          </cell>
          <cell r="AE152">
            <v>0.47636274878171925</v>
          </cell>
          <cell r="AF152">
            <v>0.47320555992527363</v>
          </cell>
          <cell r="AG152">
            <v>0.47189880425595482</v>
          </cell>
          <cell r="AH152">
            <v>0.46213474276445632</v>
          </cell>
        </row>
        <row r="153">
          <cell r="T153">
            <v>1150</v>
          </cell>
          <cell r="U153">
            <v>0.48299999999999998</v>
          </cell>
          <cell r="V153">
            <v>0.48299999999999993</v>
          </cell>
          <cell r="W153">
            <v>0.48299999999999998</v>
          </cell>
          <cell r="X153">
            <v>0.48299999999999998</v>
          </cell>
          <cell r="Y153">
            <v>0.48299999999999993</v>
          </cell>
          <cell r="Z153">
            <v>0.48299999999999998</v>
          </cell>
          <cell r="AA153">
            <v>0.48299999999999998</v>
          </cell>
          <cell r="AB153">
            <v>0.48299999999999998</v>
          </cell>
          <cell r="AC153">
            <v>0.48299999999999998</v>
          </cell>
          <cell r="AD153">
            <v>0.47996102562082643</v>
          </cell>
          <cell r="AE153">
            <v>0.47970630118511953</v>
          </cell>
          <cell r="AF153">
            <v>0.46275013416386246</v>
          </cell>
          <cell r="AG153">
            <v>0.36880806586615594</v>
          </cell>
          <cell r="AH153">
            <v>0.35771800824821176</v>
          </cell>
        </row>
        <row r="154">
          <cell r="T154">
            <v>1151</v>
          </cell>
          <cell r="U154">
            <v>0.48299999999999998</v>
          </cell>
          <cell r="V154">
            <v>0.48299999999999998</v>
          </cell>
          <cell r="W154">
            <v>0.48299999999999998</v>
          </cell>
          <cell r="X154">
            <v>0.48299999999999998</v>
          </cell>
          <cell r="Y154">
            <v>0.48299999999999998</v>
          </cell>
          <cell r="Z154">
            <v>0.48299999999999998</v>
          </cell>
          <cell r="AA154">
            <v>0.48299999999999998</v>
          </cell>
          <cell r="AB154">
            <v>0.48299999999999998</v>
          </cell>
          <cell r="AC154">
            <v>0.47642279159983453</v>
          </cell>
          <cell r="AD154">
            <v>0.47130178039213094</v>
          </cell>
          <cell r="AE154">
            <v>0.44878474724249789</v>
          </cell>
          <cell r="AF154">
            <v>0.40160480264863413</v>
          </cell>
          <cell r="AG154">
            <v>0.40279373915792477</v>
          </cell>
          <cell r="AH154">
            <v>0.40320103937197921</v>
          </cell>
        </row>
        <row r="155">
          <cell r="T155">
            <v>1152</v>
          </cell>
          <cell r="U155">
            <v>0.48299999999999998</v>
          </cell>
          <cell r="V155">
            <v>0.48299999999999993</v>
          </cell>
          <cell r="W155">
            <v>0.48299999999999998</v>
          </cell>
          <cell r="X155">
            <v>0.48299999999999998</v>
          </cell>
          <cell r="Y155">
            <v>0.48300000000000004</v>
          </cell>
          <cell r="Z155">
            <v>0.48300000000000004</v>
          </cell>
          <cell r="AA155">
            <v>0.48030171762360946</v>
          </cell>
          <cell r="AB155">
            <v>0.47891063376479481</v>
          </cell>
          <cell r="AC155">
            <v>0.47955253070593212</v>
          </cell>
          <cell r="AD155">
            <v>0.47805635885631032</v>
          </cell>
          <cell r="AE155">
            <v>0.47806893668709627</v>
          </cell>
          <cell r="AF155">
            <v>0.47424769710443354</v>
          </cell>
          <cell r="AG155">
            <v>0.46996301052498907</v>
          </cell>
          <cell r="AH155">
            <v>0.46965788901767064</v>
          </cell>
        </row>
        <row r="156">
          <cell r="T156">
            <v>1153</v>
          </cell>
          <cell r="U156">
            <v>0.48299999999999998</v>
          </cell>
          <cell r="V156">
            <v>0.48300000000000004</v>
          </cell>
          <cell r="W156">
            <v>0.48299999999999998</v>
          </cell>
          <cell r="X156">
            <v>0.48299999999999998</v>
          </cell>
          <cell r="Y156">
            <v>0.48299999999999998</v>
          </cell>
          <cell r="Z156">
            <v>0.48299999999999993</v>
          </cell>
          <cell r="AA156">
            <v>0.48299999999999998</v>
          </cell>
          <cell r="AB156">
            <v>0.48299999999999998</v>
          </cell>
          <cell r="AC156">
            <v>0.48299999999999998</v>
          </cell>
          <cell r="AD156">
            <v>0.48299999999999993</v>
          </cell>
          <cell r="AE156">
            <v>0.47199142473494943</v>
          </cell>
          <cell r="AF156">
            <v>0.46877346803907438</v>
          </cell>
          <cell r="AG156">
            <v>0.44937965780913469</v>
          </cell>
          <cell r="AH156">
            <v>0.44684331565760299</v>
          </cell>
        </row>
        <row r="157">
          <cell r="T157">
            <v>1154</v>
          </cell>
          <cell r="U157">
            <v>0.48299999999999998</v>
          </cell>
          <cell r="V157">
            <v>0.48299999999999998</v>
          </cell>
          <cell r="W157">
            <v>0.48299999999999998</v>
          </cell>
          <cell r="X157">
            <v>0.48300000000000004</v>
          </cell>
          <cell r="Y157">
            <v>0.48299999999999993</v>
          </cell>
          <cell r="Z157">
            <v>0.48299999999999998</v>
          </cell>
          <cell r="AA157">
            <v>0.48299999999999993</v>
          </cell>
          <cell r="AB157">
            <v>0.48299999999999993</v>
          </cell>
          <cell r="AC157">
            <v>0.48286468060956012</v>
          </cell>
          <cell r="AD157">
            <v>0.48213685040708815</v>
          </cell>
          <cell r="AE157">
            <v>0.48222007684231244</v>
          </cell>
          <cell r="AF157">
            <v>0.48180668911392277</v>
          </cell>
          <cell r="AG157">
            <v>0.48004289953954471</v>
          </cell>
          <cell r="AH157">
            <v>0.4791158456444109</v>
          </cell>
        </row>
        <row r="158">
          <cell r="T158">
            <v>1155</v>
          </cell>
          <cell r="U158">
            <v>0.48299999999999998</v>
          </cell>
          <cell r="V158">
            <v>0.48299999999999998</v>
          </cell>
          <cell r="W158">
            <v>0.48299999999999998</v>
          </cell>
          <cell r="X158">
            <v>0.48299999999999998</v>
          </cell>
          <cell r="Y158">
            <v>0.48299999999999998</v>
          </cell>
          <cell r="Z158">
            <v>0.48300000000000004</v>
          </cell>
          <cell r="AA158">
            <v>0.48299999999999998</v>
          </cell>
          <cell r="AB158">
            <v>0.48299999999999998</v>
          </cell>
          <cell r="AC158">
            <v>0.48299999999999998</v>
          </cell>
          <cell r="AD158">
            <v>0.48299999999999998</v>
          </cell>
          <cell r="AE158">
            <v>0.476266310887762</v>
          </cell>
          <cell r="AF158">
            <v>0.47570711469801369</v>
          </cell>
          <cell r="AG158">
            <v>0.47611296695046157</v>
          </cell>
          <cell r="AH158">
            <v>0.47553843147281916</v>
          </cell>
        </row>
        <row r="159">
          <cell r="T159">
            <v>1156</v>
          </cell>
          <cell r="U159">
            <v>0.48299999999999998</v>
          </cell>
          <cell r="V159">
            <v>0.48299999999999998</v>
          </cell>
          <cell r="W159">
            <v>0.48299999999999998</v>
          </cell>
          <cell r="X159">
            <v>0.48299999999999998</v>
          </cell>
          <cell r="Y159">
            <v>0.48299999999999998</v>
          </cell>
          <cell r="Z159">
            <v>0.48299999999999998</v>
          </cell>
          <cell r="AA159">
            <v>0.48299537053346631</v>
          </cell>
          <cell r="AB159">
            <v>0.48296905741719487</v>
          </cell>
          <cell r="AC159">
            <v>0.48277785731198514</v>
          </cell>
          <cell r="AD159">
            <v>0.48256987177863592</v>
          </cell>
          <cell r="AE159">
            <v>0.48051622387848097</v>
          </cell>
          <cell r="AF159">
            <v>0.47648740118053245</v>
          </cell>
          <cell r="AG159">
            <v>0.47186524432701288</v>
          </cell>
          <cell r="AH159">
            <v>0.47084011577139928</v>
          </cell>
        </row>
        <row r="160">
          <cell r="T160">
            <v>1157</v>
          </cell>
          <cell r="U160">
            <v>0.48299999999999998</v>
          </cell>
          <cell r="V160">
            <v>0.48299999999999993</v>
          </cell>
          <cell r="W160">
            <v>0.48299999999999998</v>
          </cell>
          <cell r="X160">
            <v>0.48299999999999998</v>
          </cell>
          <cell r="Y160">
            <v>0.48299999999999998</v>
          </cell>
          <cell r="Z160">
            <v>0.48299999999999998</v>
          </cell>
          <cell r="AA160">
            <v>0.48299999999999998</v>
          </cell>
          <cell r="AB160">
            <v>0.48299999999999998</v>
          </cell>
          <cell r="AC160">
            <v>0.48299999999999998</v>
          </cell>
          <cell r="AD160">
            <v>0.48299999999999998</v>
          </cell>
          <cell r="AE160">
            <v>0.48299999999999998</v>
          </cell>
          <cell r="AF160">
            <v>0.48299999999999998</v>
          </cell>
          <cell r="AG160">
            <v>0.48299999999999998</v>
          </cell>
          <cell r="AH160">
            <v>0.48299999999999998</v>
          </cell>
        </row>
        <row r="161">
          <cell r="T161">
            <v>1158</v>
          </cell>
          <cell r="U161">
            <v>0.48299999999999998</v>
          </cell>
          <cell r="V161">
            <v>0.48299999999999998</v>
          </cell>
          <cell r="W161">
            <v>0.48299999999999998</v>
          </cell>
          <cell r="X161">
            <v>0.48299999999999998</v>
          </cell>
          <cell r="Y161">
            <v>0.48299999999999998</v>
          </cell>
          <cell r="Z161">
            <v>0.48299999999999998</v>
          </cell>
          <cell r="AA161">
            <v>0.48300000000000004</v>
          </cell>
          <cell r="AB161">
            <v>0.48300000000000004</v>
          </cell>
          <cell r="AC161">
            <v>0.48113254953392642</v>
          </cell>
          <cell r="AD161">
            <v>0.48128635485827281</v>
          </cell>
          <cell r="AE161">
            <v>0.47822060498451463</v>
          </cell>
          <cell r="AF161">
            <v>0.46779056081820636</v>
          </cell>
          <cell r="AG161">
            <v>0.46137680786062096</v>
          </cell>
          <cell r="AH161">
            <v>0.45200095941477525</v>
          </cell>
        </row>
        <row r="162">
          <cell r="T162">
            <v>1159</v>
          </cell>
          <cell r="U162">
            <v>0.48299999999999998</v>
          </cell>
          <cell r="V162">
            <v>0.48299999999999998</v>
          </cell>
          <cell r="W162">
            <v>0.48299999999999998</v>
          </cell>
          <cell r="X162">
            <v>0.48299999999999998</v>
          </cell>
          <cell r="Y162">
            <v>0.48299999999999998</v>
          </cell>
          <cell r="Z162">
            <v>0.48299999999999998</v>
          </cell>
          <cell r="AA162">
            <v>0.48232572059583334</v>
          </cell>
          <cell r="AB162">
            <v>0.48231794792258642</v>
          </cell>
          <cell r="AC162">
            <v>0.48118902605196856</v>
          </cell>
          <cell r="AD162">
            <v>0.47781132031526852</v>
          </cell>
          <cell r="AE162">
            <v>0.47599434589594358</v>
          </cell>
          <cell r="AF162">
            <v>0.47493844182366302</v>
          </cell>
          <cell r="AG162">
            <v>0.2166037247249416</v>
          </cell>
          <cell r="AH162">
            <v>0.21179745682417864</v>
          </cell>
        </row>
        <row r="163">
          <cell r="T163">
            <v>1160</v>
          </cell>
          <cell r="U163">
            <v>0.48299999999999998</v>
          </cell>
          <cell r="V163">
            <v>0.48299999999999998</v>
          </cell>
          <cell r="W163">
            <v>0.48299999999999998</v>
          </cell>
          <cell r="X163">
            <v>0.48299999999999998</v>
          </cell>
          <cell r="Y163">
            <v>0.48299999999999998</v>
          </cell>
          <cell r="Z163">
            <v>0.48299999999999998</v>
          </cell>
          <cell r="AA163">
            <v>0.48300000000000004</v>
          </cell>
          <cell r="AB163">
            <v>0.48299999999999998</v>
          </cell>
          <cell r="AC163">
            <v>0.4824985514594734</v>
          </cell>
          <cell r="AD163">
            <v>0.48077647455590883</v>
          </cell>
          <cell r="AE163">
            <v>0.47458195164746625</v>
          </cell>
          <cell r="AF163">
            <v>0.47281526273189495</v>
          </cell>
          <cell r="AG163">
            <v>0.47012979853765358</v>
          </cell>
          <cell r="AH163">
            <v>0.46896075278715993</v>
          </cell>
        </row>
        <row r="164">
          <cell r="T164">
            <v>1161</v>
          </cell>
          <cell r="U164">
            <v>0.48300000000000004</v>
          </cell>
          <cell r="V164">
            <v>0.48299999999999993</v>
          </cell>
          <cell r="W164">
            <v>0.48299999999999998</v>
          </cell>
          <cell r="X164">
            <v>0.48299999999999998</v>
          </cell>
          <cell r="Y164">
            <v>0.48299999999999998</v>
          </cell>
          <cell r="Z164">
            <v>0.48299999999999998</v>
          </cell>
          <cell r="AA164">
            <v>0.48300000000000004</v>
          </cell>
          <cell r="AB164">
            <v>0.48258325026697668</v>
          </cell>
          <cell r="AC164">
            <v>0.48226664000420127</v>
          </cell>
          <cell r="AD164">
            <v>0.47699611002218112</v>
          </cell>
          <cell r="AE164">
            <v>0.4677337639025077</v>
          </cell>
          <cell r="AF164">
            <v>0.4503823459084616</v>
          </cell>
          <cell r="AG164">
            <v>0.30534013978838587</v>
          </cell>
          <cell r="AH164">
            <v>0.29836571387344901</v>
          </cell>
        </row>
        <row r="165">
          <cell r="T165">
            <v>1162</v>
          </cell>
          <cell r="U165">
            <v>0.48300000000000004</v>
          </cell>
          <cell r="V165">
            <v>0.48299999999999998</v>
          </cell>
          <cell r="W165">
            <v>0.48299999999999993</v>
          </cell>
          <cell r="X165">
            <v>0.48299999999999998</v>
          </cell>
          <cell r="Y165">
            <v>0.48299999999999998</v>
          </cell>
          <cell r="Z165">
            <v>0.48299999999999993</v>
          </cell>
          <cell r="AA165">
            <v>0.48299999999999998</v>
          </cell>
          <cell r="AB165">
            <v>0.48299999999999998</v>
          </cell>
          <cell r="AC165">
            <v>0.48299999999999998</v>
          </cell>
          <cell r="AD165">
            <v>0.47578230446270764</v>
          </cell>
          <cell r="AE165">
            <v>0.46155489357393042</v>
          </cell>
          <cell r="AF165">
            <v>0.45133965261095382</v>
          </cell>
          <cell r="AG165">
            <v>0.44235266155439357</v>
          </cell>
          <cell r="AH165">
            <v>0.43403617994300231</v>
          </cell>
        </row>
        <row r="166">
          <cell r="T166">
            <v>1163</v>
          </cell>
          <cell r="U166">
            <v>0.48300000000000004</v>
          </cell>
          <cell r="V166">
            <v>0.48299999999999998</v>
          </cell>
          <cell r="W166">
            <v>0.48299999999999998</v>
          </cell>
          <cell r="X166">
            <v>0.48299999999999998</v>
          </cell>
          <cell r="Y166">
            <v>0.48299999999999998</v>
          </cell>
          <cell r="Z166">
            <v>0.48300000000000004</v>
          </cell>
          <cell r="AA166">
            <v>0.48299999999999998</v>
          </cell>
          <cell r="AB166">
            <v>0.48299999999999998</v>
          </cell>
          <cell r="AC166">
            <v>0.48211458247598898</v>
          </cell>
          <cell r="AD166">
            <v>0.48038272201677606</v>
          </cell>
          <cell r="AE166">
            <v>0.47849254227116866</v>
          </cell>
          <cell r="AF166">
            <v>0.45671018410047615</v>
          </cell>
          <cell r="AG166">
            <v>0.4302235619821585</v>
          </cell>
          <cell r="AH166">
            <v>0.42627103092376029</v>
          </cell>
        </row>
        <row r="167">
          <cell r="T167">
            <v>1164</v>
          </cell>
          <cell r="U167">
            <v>0.48299999999999998</v>
          </cell>
          <cell r="V167">
            <v>0.48299999999999998</v>
          </cell>
          <cell r="W167">
            <v>0.48300000000000004</v>
          </cell>
          <cell r="X167">
            <v>0.48299999999999993</v>
          </cell>
          <cell r="Y167">
            <v>0.48299999999999998</v>
          </cell>
          <cell r="Z167">
            <v>0.48300000000000004</v>
          </cell>
          <cell r="AA167">
            <v>0.48300000000000004</v>
          </cell>
          <cell r="AB167">
            <v>0.48295241859163618</v>
          </cell>
          <cell r="AC167">
            <v>0.48162330248347424</v>
          </cell>
          <cell r="AD167">
            <v>0.48049233876149416</v>
          </cell>
          <cell r="AE167">
            <v>0.48124865045774934</v>
          </cell>
          <cell r="AF167">
            <v>0.47809556020226401</v>
          </cell>
          <cell r="AG167">
            <v>0.47465424759366681</v>
          </cell>
          <cell r="AH167">
            <v>0.47439671726307975</v>
          </cell>
        </row>
        <row r="168">
          <cell r="T168">
            <v>1165</v>
          </cell>
          <cell r="U168">
            <v>0.48299999999999998</v>
          </cell>
          <cell r="V168">
            <v>0.48299999999999998</v>
          </cell>
          <cell r="W168">
            <v>0.48299999999999998</v>
          </cell>
          <cell r="X168">
            <v>0.48299999999999998</v>
          </cell>
          <cell r="Y168">
            <v>0.48299999999999998</v>
          </cell>
          <cell r="Z168">
            <v>0.48299999999999993</v>
          </cell>
          <cell r="AA168">
            <v>0.48299999999999993</v>
          </cell>
          <cell r="AB168">
            <v>0.48299999999999993</v>
          </cell>
          <cell r="AC168">
            <v>0.48299999999999993</v>
          </cell>
          <cell r="AD168">
            <v>0.48299999999999993</v>
          </cell>
          <cell r="AE168">
            <v>0.48299999999999993</v>
          </cell>
          <cell r="AF168">
            <v>0.48299999999999993</v>
          </cell>
          <cell r="AG168">
            <v>0.48299999999999993</v>
          </cell>
          <cell r="AH168">
            <v>0.48299999999999993</v>
          </cell>
        </row>
        <row r="169">
          <cell r="T169">
            <v>1166</v>
          </cell>
          <cell r="U169">
            <v>0.48300000000000004</v>
          </cell>
          <cell r="V169">
            <v>0.48299999999999998</v>
          </cell>
          <cell r="W169">
            <v>0.48299999999999998</v>
          </cell>
          <cell r="X169">
            <v>0.48299999999999998</v>
          </cell>
          <cell r="Y169">
            <v>0.48299999999999998</v>
          </cell>
          <cell r="Z169">
            <v>0.48299999999999998</v>
          </cell>
          <cell r="AA169">
            <v>0.48299999999999998</v>
          </cell>
          <cell r="AB169">
            <v>0.48291572785713244</v>
          </cell>
          <cell r="AC169">
            <v>0.48281108569811376</v>
          </cell>
          <cell r="AD169">
            <v>0.48228267058140312</v>
          </cell>
          <cell r="AE169">
            <v>0.48009699676991041</v>
          </cell>
          <cell r="AF169">
            <v>0.47182725796112535</v>
          </cell>
          <cell r="AG169">
            <v>0.4630962412509812</v>
          </cell>
          <cell r="AH169">
            <v>0.46004482532896723</v>
          </cell>
        </row>
        <row r="170">
          <cell r="T170">
            <v>1167</v>
          </cell>
          <cell r="U170">
            <v>0.48299999999999998</v>
          </cell>
          <cell r="V170">
            <v>0.48299999999999998</v>
          </cell>
          <cell r="W170">
            <v>0.48300000000000004</v>
          </cell>
          <cell r="X170">
            <v>0.48299999999999998</v>
          </cell>
          <cell r="Y170">
            <v>0.48299999999999998</v>
          </cell>
          <cell r="Z170">
            <v>0.48299999999999998</v>
          </cell>
          <cell r="AA170">
            <v>0.48299999999999993</v>
          </cell>
          <cell r="AB170">
            <v>0.48299999999999998</v>
          </cell>
          <cell r="AC170">
            <v>0.48299999999999998</v>
          </cell>
          <cell r="AD170">
            <v>0.48299999999999998</v>
          </cell>
          <cell r="AE170">
            <v>0.47336579921579464</v>
          </cell>
          <cell r="AF170">
            <v>0.46644802004670144</v>
          </cell>
          <cell r="AG170">
            <v>0.46675315505200615</v>
          </cell>
          <cell r="AH170">
            <v>0.46628194402272449</v>
          </cell>
        </row>
        <row r="171">
          <cell r="T171">
            <v>1168</v>
          </cell>
          <cell r="U171">
            <v>0.48299999999999993</v>
          </cell>
          <cell r="V171">
            <v>0.48299999999999998</v>
          </cell>
          <cell r="W171">
            <v>0.48299999999999998</v>
          </cell>
          <cell r="X171">
            <v>0.48299999999999998</v>
          </cell>
          <cell r="Y171">
            <v>0.48299999999999998</v>
          </cell>
          <cell r="Z171">
            <v>0.48299999999999998</v>
          </cell>
          <cell r="AA171">
            <v>0.48300000000000004</v>
          </cell>
          <cell r="AB171">
            <v>0.48296513071093916</v>
          </cell>
          <cell r="AC171">
            <v>0.48243729214579112</v>
          </cell>
          <cell r="AD171">
            <v>0.48168081245252425</v>
          </cell>
          <cell r="AE171">
            <v>0.48025234119840371</v>
          </cell>
          <cell r="AF171">
            <v>0.47346364653215128</v>
          </cell>
          <cell r="AG171">
            <v>0.47255937234798312</v>
          </cell>
          <cell r="AH171">
            <v>0.46865418625258193</v>
          </cell>
        </row>
        <row r="172">
          <cell r="T172">
            <v>1169</v>
          </cell>
          <cell r="U172">
            <v>0.48299999999999998</v>
          </cell>
          <cell r="V172">
            <v>0.48299999999999998</v>
          </cell>
          <cell r="W172">
            <v>0.48300000000000004</v>
          </cell>
          <cell r="X172">
            <v>0.48299999999999998</v>
          </cell>
          <cell r="Y172">
            <v>0.48299999999999998</v>
          </cell>
          <cell r="Z172">
            <v>0.48299999999999993</v>
          </cell>
          <cell r="AA172">
            <v>0.48299999999999998</v>
          </cell>
          <cell r="AB172">
            <v>0.48299999999999998</v>
          </cell>
          <cell r="AC172">
            <v>0.48299999999999998</v>
          </cell>
          <cell r="AD172">
            <v>0.48299999999999998</v>
          </cell>
          <cell r="AE172">
            <v>0.4751875206786762</v>
          </cell>
          <cell r="AF172">
            <v>0.47423906870505761</v>
          </cell>
          <cell r="AG172">
            <v>0.47432889588243826</v>
          </cell>
          <cell r="AH172">
            <v>0.47210921695079644</v>
          </cell>
        </row>
        <row r="173">
          <cell r="T173">
            <v>1170</v>
          </cell>
          <cell r="U173">
            <v>0.48299999999999998</v>
          </cell>
          <cell r="V173">
            <v>0.48299999999999998</v>
          </cell>
          <cell r="W173">
            <v>0.48299999999999993</v>
          </cell>
          <cell r="X173">
            <v>0.48299999999999998</v>
          </cell>
          <cell r="Y173">
            <v>0.48299999999999998</v>
          </cell>
          <cell r="Z173">
            <v>0.48299999999999998</v>
          </cell>
          <cell r="AA173">
            <v>0.48300000000000004</v>
          </cell>
          <cell r="AB173">
            <v>0.48299999999999998</v>
          </cell>
          <cell r="AC173">
            <v>0.48016186557893331</v>
          </cell>
          <cell r="AD173">
            <v>0.47926104051101093</v>
          </cell>
          <cell r="AE173">
            <v>0.47972610373679636</v>
          </cell>
          <cell r="AF173">
            <v>0.45234592866774376</v>
          </cell>
          <cell r="AG173">
            <v>0.40265754403718351</v>
          </cell>
          <cell r="AH173">
            <v>0.40109894867544138</v>
          </cell>
        </row>
        <row r="174">
          <cell r="T174">
            <v>1171</v>
          </cell>
          <cell r="U174">
            <v>0.48299999999999993</v>
          </cell>
          <cell r="V174">
            <v>0.48299999999999998</v>
          </cell>
          <cell r="W174">
            <v>0.48299999999999998</v>
          </cell>
          <cell r="X174">
            <v>0.48299999999999998</v>
          </cell>
          <cell r="Y174">
            <v>0.48300000000000004</v>
          </cell>
          <cell r="Z174">
            <v>0.48299999999999998</v>
          </cell>
          <cell r="AA174">
            <v>0.48299999999999998</v>
          </cell>
          <cell r="AB174">
            <v>0.48299999999999998</v>
          </cell>
          <cell r="AC174">
            <v>0.48275175078395799</v>
          </cell>
          <cell r="AD174">
            <v>0.48208667045834758</v>
          </cell>
          <cell r="AE174">
            <v>0.4805424473550523</v>
          </cell>
          <cell r="AF174">
            <v>0.47822289492453868</v>
          </cell>
          <cell r="AG174">
            <v>0.47205767394935166</v>
          </cell>
          <cell r="AH174">
            <v>0.46772576736132199</v>
          </cell>
        </row>
        <row r="175">
          <cell r="T175">
            <v>1172</v>
          </cell>
          <cell r="U175">
            <v>0.48299999999999998</v>
          </cell>
          <cell r="V175">
            <v>0.48299999999999998</v>
          </cell>
          <cell r="W175">
            <v>0.48299999999999998</v>
          </cell>
          <cell r="X175">
            <v>0.48299999999999998</v>
          </cell>
          <cell r="Y175">
            <v>0.48299999999999998</v>
          </cell>
          <cell r="Z175">
            <v>0.48299999999999998</v>
          </cell>
          <cell r="AA175">
            <v>0.48299999999999998</v>
          </cell>
          <cell r="AB175">
            <v>0.48299999999999998</v>
          </cell>
          <cell r="AC175">
            <v>0.4817404845436517</v>
          </cell>
          <cell r="AD175">
            <v>0.4787249437087559</v>
          </cell>
          <cell r="AE175">
            <v>0.47513659491950921</v>
          </cell>
          <cell r="AF175">
            <v>0.43350973307291091</v>
          </cell>
          <cell r="AG175">
            <v>0.25191848834808145</v>
          </cell>
          <cell r="AH175">
            <v>0.2219333512430173</v>
          </cell>
        </row>
        <row r="176">
          <cell r="T176">
            <v>1173</v>
          </cell>
          <cell r="U176">
            <v>0.48299999999999998</v>
          </cell>
          <cell r="V176">
            <v>0.48299999999999998</v>
          </cell>
          <cell r="W176">
            <v>0.48299999999999998</v>
          </cell>
          <cell r="X176">
            <v>0.48299999999999998</v>
          </cell>
          <cell r="Y176">
            <v>0.48299999999999998</v>
          </cell>
          <cell r="Z176">
            <v>0.48299999999999998</v>
          </cell>
          <cell r="AA176">
            <v>0.47906093640728159</v>
          </cell>
          <cell r="AB176">
            <v>0.47812406394079954</v>
          </cell>
          <cell r="AC176">
            <v>0.47785187782899141</v>
          </cell>
          <cell r="AD176">
            <v>0.47553515632597343</v>
          </cell>
          <cell r="AE176">
            <v>0.45808741217152771</v>
          </cell>
          <cell r="AF176">
            <v>0.21529700648166822</v>
          </cell>
          <cell r="AG176">
            <v>0.22396776667364224</v>
          </cell>
          <cell r="AH176">
            <v>0.25699787241714078</v>
          </cell>
        </row>
        <row r="177">
          <cell r="T177">
            <v>1174</v>
          </cell>
          <cell r="U177">
            <v>0.48300000000000004</v>
          </cell>
          <cell r="V177">
            <v>0.48299999999999998</v>
          </cell>
          <cell r="W177">
            <v>0.48299999999999998</v>
          </cell>
          <cell r="X177">
            <v>0.48299999999999998</v>
          </cell>
          <cell r="Y177">
            <v>0.48299999999999998</v>
          </cell>
          <cell r="Z177">
            <v>0.48299999999999998</v>
          </cell>
          <cell r="AA177">
            <v>0.48299999999999998</v>
          </cell>
          <cell r="AB177">
            <v>0.47584285802899789</v>
          </cell>
          <cell r="AC177">
            <v>0.47332873178990542</v>
          </cell>
          <cell r="AD177">
            <v>0.46846508468251241</v>
          </cell>
          <cell r="AE177">
            <v>0.44991324730187171</v>
          </cell>
          <cell r="AF177">
            <v>0.43813107458033357</v>
          </cell>
          <cell r="AG177">
            <v>0.43484316543272117</v>
          </cell>
          <cell r="AH177">
            <v>0.42283353130824658</v>
          </cell>
        </row>
        <row r="178">
          <cell r="T178">
            <v>1175</v>
          </cell>
          <cell r="U178">
            <v>0.48299999999999998</v>
          </cell>
          <cell r="V178">
            <v>0.48299999999999998</v>
          </cell>
          <cell r="W178">
            <v>0.48299999999999998</v>
          </cell>
          <cell r="X178">
            <v>0.48300000000000004</v>
          </cell>
          <cell r="Y178">
            <v>0.48299999999999998</v>
          </cell>
          <cell r="Z178">
            <v>0.48300000000000004</v>
          </cell>
          <cell r="AA178">
            <v>0.48299999999999998</v>
          </cell>
          <cell r="AB178">
            <v>0.48299999999999998</v>
          </cell>
          <cell r="AC178">
            <v>0.48277311828479608</v>
          </cell>
          <cell r="AD178">
            <v>0.48188037797510924</v>
          </cell>
          <cell r="AE178">
            <v>0.47823663940905292</v>
          </cell>
          <cell r="AF178">
            <v>0.47703048904326167</v>
          </cell>
          <cell r="AG178">
            <v>0.47624756935871826</v>
          </cell>
          <cell r="AH178">
            <v>0.475673284521415</v>
          </cell>
        </row>
        <row r="179">
          <cell r="T179">
            <v>1176</v>
          </cell>
          <cell r="U179">
            <v>0.48299999999999998</v>
          </cell>
          <cell r="V179">
            <v>0.48299999999999998</v>
          </cell>
          <cell r="W179">
            <v>0.48299999999999998</v>
          </cell>
          <cell r="X179">
            <v>0.48299999999999998</v>
          </cell>
          <cell r="Y179">
            <v>0.48299999999999998</v>
          </cell>
          <cell r="Z179">
            <v>0.48300000000000004</v>
          </cell>
          <cell r="AA179">
            <v>0.48299999999999998</v>
          </cell>
          <cell r="AB179">
            <v>0.48299999999999998</v>
          </cell>
          <cell r="AC179">
            <v>0.48299999999999998</v>
          </cell>
          <cell r="AD179">
            <v>0.48299999999999998</v>
          </cell>
          <cell r="AE179">
            <v>0.48300000000000004</v>
          </cell>
          <cell r="AF179">
            <v>0.46301733639586662</v>
          </cell>
          <cell r="AG179">
            <v>0.46017667429917974</v>
          </cell>
          <cell r="AH179">
            <v>0.46068262411495742</v>
          </cell>
        </row>
        <row r="180">
          <cell r="T180">
            <v>1177</v>
          </cell>
          <cell r="U180">
            <v>0.48299999999999993</v>
          </cell>
          <cell r="V180">
            <v>0.48299999999999998</v>
          </cell>
          <cell r="W180">
            <v>0.48299999999999998</v>
          </cell>
          <cell r="X180">
            <v>0.48299999999999998</v>
          </cell>
          <cell r="Y180">
            <v>0.48299999999999998</v>
          </cell>
          <cell r="Z180">
            <v>0.48299999999999998</v>
          </cell>
          <cell r="AA180">
            <v>0.48242341513493603</v>
          </cell>
          <cell r="AB180">
            <v>0.482438315343724</v>
          </cell>
          <cell r="AC180">
            <v>0.48052493094335913</v>
          </cell>
          <cell r="AD180">
            <v>0.47811550574959805</v>
          </cell>
          <cell r="AE180">
            <v>0.46252547940281497</v>
          </cell>
          <cell r="AF180">
            <v>0.42882121362298958</v>
          </cell>
          <cell r="AG180">
            <v>0.42652074212478813</v>
          </cell>
          <cell r="AH180">
            <v>0.42066337508901253</v>
          </cell>
        </row>
        <row r="181">
          <cell r="T181">
            <v>1178</v>
          </cell>
          <cell r="U181">
            <v>0.48299999999999998</v>
          </cell>
          <cell r="V181">
            <v>0.48299999999999998</v>
          </cell>
          <cell r="W181">
            <v>0.48299999999999998</v>
          </cell>
          <cell r="X181">
            <v>0.48299999999999998</v>
          </cell>
          <cell r="Y181">
            <v>0.48299999999999998</v>
          </cell>
          <cell r="Z181">
            <v>0.48299999999999998</v>
          </cell>
          <cell r="AA181">
            <v>0.48299999999999998</v>
          </cell>
          <cell r="AB181">
            <v>0.48279865502379571</v>
          </cell>
          <cell r="AC181">
            <v>0.48259167466087677</v>
          </cell>
          <cell r="AD181">
            <v>0.47900823967779271</v>
          </cell>
          <cell r="AE181">
            <v>0.47633381489804938</v>
          </cell>
          <cell r="AF181">
            <v>0.4719905906362839</v>
          </cell>
          <cell r="AG181">
            <v>0.46382112636203909</v>
          </cell>
          <cell r="AH181">
            <v>0.46339207689202133</v>
          </cell>
        </row>
        <row r="182">
          <cell r="T182">
            <v>1179</v>
          </cell>
          <cell r="U182">
            <v>0.48299999999999998</v>
          </cell>
          <cell r="V182">
            <v>0.48299999999999998</v>
          </cell>
          <cell r="W182">
            <v>0.48299999999999998</v>
          </cell>
          <cell r="X182">
            <v>0.48299999999999998</v>
          </cell>
          <cell r="Y182">
            <v>0.48299999999999998</v>
          </cell>
          <cell r="Z182">
            <v>0.48299999999999998</v>
          </cell>
          <cell r="AA182">
            <v>0.48299999999999998</v>
          </cell>
          <cell r="AB182">
            <v>0.48299999999999998</v>
          </cell>
          <cell r="AC182">
            <v>0.48299999999999993</v>
          </cell>
          <cell r="AD182">
            <v>0.48299999999999998</v>
          </cell>
          <cell r="AE182">
            <v>0.48014781528434824</v>
          </cell>
          <cell r="AF182">
            <v>0.47720051050285772</v>
          </cell>
          <cell r="AG182">
            <v>0.47608885057411721</v>
          </cell>
          <cell r="AH182">
            <v>0.47448278537743083</v>
          </cell>
        </row>
        <row r="183">
          <cell r="T183">
            <v>1180</v>
          </cell>
          <cell r="U183">
            <v>0.48299999999999998</v>
          </cell>
          <cell r="V183">
            <v>0.48299999999999998</v>
          </cell>
          <cell r="W183">
            <v>0.48299999999999998</v>
          </cell>
          <cell r="X183">
            <v>0.48299999999999993</v>
          </cell>
          <cell r="Y183">
            <v>0.48299999999999998</v>
          </cell>
          <cell r="Z183">
            <v>0.48299999999999998</v>
          </cell>
          <cell r="AA183">
            <v>0.48299999999999998</v>
          </cell>
          <cell r="AB183">
            <v>0.48299999999999998</v>
          </cell>
          <cell r="AC183">
            <v>0.48299999999999998</v>
          </cell>
          <cell r="AD183">
            <v>0.48195063715917724</v>
          </cell>
          <cell r="AE183">
            <v>0.47640842504756825</v>
          </cell>
          <cell r="AF183">
            <v>0.46312606302276332</v>
          </cell>
          <cell r="AG183">
            <v>0.45778149063101686</v>
          </cell>
          <cell r="AH183">
            <v>0.4528297406376266</v>
          </cell>
        </row>
        <row r="184">
          <cell r="T184">
            <v>1181</v>
          </cell>
          <cell r="U184">
            <v>0.48299999999999998</v>
          </cell>
          <cell r="V184">
            <v>0.48299999999999998</v>
          </cell>
          <cell r="W184">
            <v>0.48299999999999998</v>
          </cell>
          <cell r="X184">
            <v>0.48299999999999998</v>
          </cell>
          <cell r="Y184">
            <v>0.48299999999999998</v>
          </cell>
          <cell r="Z184">
            <v>0.48299999999999998</v>
          </cell>
          <cell r="AA184">
            <v>0.48299999999999998</v>
          </cell>
          <cell r="AB184">
            <v>0.48258743622316136</v>
          </cell>
          <cell r="AC184">
            <v>0.48227733772740505</v>
          </cell>
          <cell r="AD184">
            <v>0.48110513606325384</v>
          </cell>
          <cell r="AE184">
            <v>0.480483257718124</v>
          </cell>
          <cell r="AF184">
            <v>0.47182750039087895</v>
          </cell>
          <cell r="AG184">
            <v>0.46966353554874235</v>
          </cell>
          <cell r="AH184">
            <v>0.46742952406758803</v>
          </cell>
        </row>
        <row r="185">
          <cell r="T185">
            <v>1182</v>
          </cell>
          <cell r="U185">
            <v>0.48299999999999998</v>
          </cell>
          <cell r="V185">
            <v>0.48299999999999998</v>
          </cell>
          <cell r="W185">
            <v>0.48299999999999998</v>
          </cell>
          <cell r="X185">
            <v>0.48299999999999993</v>
          </cell>
          <cell r="Y185">
            <v>0.48299999999999998</v>
          </cell>
          <cell r="Z185">
            <v>0.48299999999999998</v>
          </cell>
          <cell r="AA185">
            <v>0.48299999999999998</v>
          </cell>
          <cell r="AB185">
            <v>0.48300000000000004</v>
          </cell>
          <cell r="AC185">
            <v>0.48300000000000004</v>
          </cell>
          <cell r="AD185">
            <v>0.48299999999999998</v>
          </cell>
          <cell r="AE185">
            <v>0.46631960349310919</v>
          </cell>
          <cell r="AF185">
            <v>0.44262570997415451</v>
          </cell>
          <cell r="AG185">
            <v>0.43516548506186248</v>
          </cell>
          <cell r="AH185">
            <v>0.4317638364852931</v>
          </cell>
        </row>
        <row r="186">
          <cell r="T186">
            <v>1183</v>
          </cell>
          <cell r="U186">
            <v>0.48299999999999998</v>
          </cell>
          <cell r="V186">
            <v>0.48299999999999998</v>
          </cell>
          <cell r="W186">
            <v>0.48299999999999998</v>
          </cell>
          <cell r="X186">
            <v>0.48299999999999998</v>
          </cell>
          <cell r="Y186">
            <v>0.48300000000000004</v>
          </cell>
          <cell r="Z186">
            <v>0.48299999999999998</v>
          </cell>
          <cell r="AA186">
            <v>0.4828800149768514</v>
          </cell>
          <cell r="AB186">
            <v>0.48278342089182352</v>
          </cell>
          <cell r="AC186">
            <v>0.48009869263201616</v>
          </cell>
          <cell r="AD186">
            <v>0.47833802676647186</v>
          </cell>
          <cell r="AE186">
            <v>0.47535788839530352</v>
          </cell>
          <cell r="AF186">
            <v>0.46284919108190498</v>
          </cell>
          <cell r="AG186">
            <v>0.45776400306707682</v>
          </cell>
          <cell r="AH186">
            <v>0.45322625124637811</v>
          </cell>
        </row>
        <row r="187">
          <cell r="T187">
            <v>1184</v>
          </cell>
          <cell r="U187">
            <v>0.48299999999999998</v>
          </cell>
          <cell r="V187">
            <v>0.48299999999999998</v>
          </cell>
          <cell r="W187">
            <v>0.48299999999999998</v>
          </cell>
          <cell r="X187">
            <v>0.48299999999999998</v>
          </cell>
          <cell r="Y187">
            <v>0.48299999999999998</v>
          </cell>
          <cell r="Z187">
            <v>0.48299999999999998</v>
          </cell>
          <cell r="AA187">
            <v>0.48299999999999998</v>
          </cell>
          <cell r="AB187">
            <v>0.48299999999999998</v>
          </cell>
          <cell r="AC187">
            <v>0.48299999999999993</v>
          </cell>
          <cell r="AD187">
            <v>0.48285891614804494</v>
          </cell>
          <cell r="AE187">
            <v>0.48273043041037933</v>
          </cell>
          <cell r="AF187">
            <v>0.47867392228561195</v>
          </cell>
          <cell r="AG187">
            <v>0.47184448427083719</v>
          </cell>
          <cell r="AH187">
            <v>0.47119732677394061</v>
          </cell>
        </row>
        <row r="188">
          <cell r="T188">
            <v>1185</v>
          </cell>
          <cell r="U188">
            <v>0.48300000000000004</v>
          </cell>
          <cell r="V188">
            <v>0.48299999999999993</v>
          </cell>
          <cell r="W188">
            <v>0.48299999999999993</v>
          </cell>
          <cell r="X188">
            <v>0.48299999999999993</v>
          </cell>
          <cell r="Y188">
            <v>0.48299999999999998</v>
          </cell>
          <cell r="Z188">
            <v>0.48299999999999998</v>
          </cell>
          <cell r="AA188">
            <v>0.48299999999999998</v>
          </cell>
          <cell r="AB188">
            <v>0.48299999999999998</v>
          </cell>
          <cell r="AC188">
            <v>0.48299999999999998</v>
          </cell>
          <cell r="AD188">
            <v>0.48299999999999998</v>
          </cell>
          <cell r="AE188">
            <v>0.46744283227323019</v>
          </cell>
          <cell r="AF188">
            <v>0.46286160363892864</v>
          </cell>
          <cell r="AG188">
            <v>0.45173835964094455</v>
          </cell>
          <cell r="AH188">
            <v>0.44815791210051165</v>
          </cell>
        </row>
        <row r="189">
          <cell r="T189">
            <v>1186</v>
          </cell>
          <cell r="U189">
            <v>0.48299999999999998</v>
          </cell>
          <cell r="V189">
            <v>0.48299999999999998</v>
          </cell>
          <cell r="W189">
            <v>0.48299999999999998</v>
          </cell>
          <cell r="X189">
            <v>0.48299999999999998</v>
          </cell>
          <cell r="Y189">
            <v>0.48299999999999998</v>
          </cell>
          <cell r="Z189">
            <v>0.48299999999999998</v>
          </cell>
          <cell r="AA189">
            <v>0.48299999999999993</v>
          </cell>
          <cell r="AB189">
            <v>0.48299999999999998</v>
          </cell>
          <cell r="AC189">
            <v>0.48300000000000004</v>
          </cell>
          <cell r="AD189">
            <v>0.48299999999999998</v>
          </cell>
          <cell r="AE189">
            <v>0.48162440564441084</v>
          </cell>
          <cell r="AF189">
            <v>0.48164638017020828</v>
          </cell>
          <cell r="AG189">
            <v>0.48064727788973732</v>
          </cell>
          <cell r="AH189">
            <v>0.47895968612587037</v>
          </cell>
        </row>
        <row r="190">
          <cell r="T190">
            <v>1187</v>
          </cell>
          <cell r="U190">
            <v>0.48299999999999998</v>
          </cell>
          <cell r="V190">
            <v>0.48299999999999998</v>
          </cell>
          <cell r="W190">
            <v>0.48299999999999998</v>
          </cell>
          <cell r="X190">
            <v>0.48299999999999993</v>
          </cell>
          <cell r="Y190">
            <v>0.48299999999999998</v>
          </cell>
          <cell r="Z190">
            <v>0.48299999999999998</v>
          </cell>
          <cell r="AA190">
            <v>0.48299999999999998</v>
          </cell>
          <cell r="AB190">
            <v>0.48299999999999998</v>
          </cell>
          <cell r="AC190">
            <v>0.48299999999999998</v>
          </cell>
          <cell r="AD190">
            <v>0.48216139623098619</v>
          </cell>
          <cell r="AE190">
            <v>0.48250006870176076</v>
          </cell>
          <cell r="AF190">
            <v>0.31367833655032723</v>
          </cell>
          <cell r="AG190">
            <v>0.24605209445855844</v>
          </cell>
          <cell r="AH190">
            <v>3.4746085624469153E-2</v>
          </cell>
        </row>
        <row r="191">
          <cell r="T191">
            <v>1188</v>
          </cell>
          <cell r="U191">
            <v>0.48299999999999998</v>
          </cell>
          <cell r="V191">
            <v>0.48299999999999998</v>
          </cell>
          <cell r="W191">
            <v>0.48299999999999998</v>
          </cell>
          <cell r="X191">
            <v>0.48299999999999998</v>
          </cell>
          <cell r="Y191">
            <v>0.48299999999999998</v>
          </cell>
          <cell r="Z191">
            <v>0.48299999999999998</v>
          </cell>
          <cell r="AA191">
            <v>0.48299999999999998</v>
          </cell>
          <cell r="AB191">
            <v>0.48247898696659952</v>
          </cell>
          <cell r="AC191">
            <v>0.48177566693451351</v>
          </cell>
          <cell r="AD191">
            <v>0.48021356932134185</v>
          </cell>
          <cell r="AE191">
            <v>0.48026755690538286</v>
          </cell>
          <cell r="AF191">
            <v>0.47682343422510165</v>
          </cell>
          <cell r="AG191">
            <v>0.47454388497289779</v>
          </cell>
          <cell r="AH191">
            <v>0.47518455453068131</v>
          </cell>
        </row>
        <row r="192">
          <cell r="T192">
            <v>1189</v>
          </cell>
          <cell r="U192">
            <v>0.48299999999999998</v>
          </cell>
          <cell r="V192">
            <v>0.48299999999999998</v>
          </cell>
          <cell r="W192">
            <v>0.48299999999999998</v>
          </cell>
          <cell r="X192">
            <v>0.48300000000000004</v>
          </cell>
          <cell r="Y192">
            <v>0.48299999999999998</v>
          </cell>
          <cell r="Z192">
            <v>0.48299999999999998</v>
          </cell>
          <cell r="AA192">
            <v>0.48300000000000004</v>
          </cell>
          <cell r="AB192">
            <v>0.48286003223639756</v>
          </cell>
          <cell r="AC192">
            <v>0.48033753576977617</v>
          </cell>
          <cell r="AD192">
            <v>0.47880609212454917</v>
          </cell>
          <cell r="AE192">
            <v>0.47515883084909916</v>
          </cell>
          <cell r="AF192">
            <v>0.47240430115732274</v>
          </cell>
          <cell r="AG192">
            <v>0.45950253354785431</v>
          </cell>
          <cell r="AH192">
            <v>0.45697050862049338</v>
          </cell>
        </row>
        <row r="193">
          <cell r="T193">
            <v>1190</v>
          </cell>
          <cell r="U193">
            <v>0.48299999999999993</v>
          </cell>
          <cell r="V193">
            <v>0.48299999999999998</v>
          </cell>
          <cell r="W193">
            <v>0.48299999999999998</v>
          </cell>
          <cell r="X193">
            <v>0.48299999999999998</v>
          </cell>
          <cell r="Y193">
            <v>0.48299999999999993</v>
          </cell>
          <cell r="Z193">
            <v>0.48299999999999998</v>
          </cell>
          <cell r="AA193">
            <v>0.48252086755111467</v>
          </cell>
          <cell r="AB193">
            <v>0.48226150217766622</v>
          </cell>
          <cell r="AC193">
            <v>0.48189073118729342</v>
          </cell>
          <cell r="AD193">
            <v>0.48161181359840333</v>
          </cell>
          <cell r="AE193">
            <v>0.47862112351198216</v>
          </cell>
          <cell r="AF193">
            <v>0.46186535271076262</v>
          </cell>
          <cell r="AG193">
            <v>0.4518866697398809</v>
          </cell>
          <cell r="AH193">
            <v>0.42822671468354578</v>
          </cell>
        </row>
        <row r="194">
          <cell r="T194">
            <v>1191</v>
          </cell>
          <cell r="U194">
            <v>0.48299999999999998</v>
          </cell>
          <cell r="V194">
            <v>0.48299999999999998</v>
          </cell>
          <cell r="W194">
            <v>0.48300000000000004</v>
          </cell>
          <cell r="X194">
            <v>0.48299999999999993</v>
          </cell>
          <cell r="Y194">
            <v>0.48300000000000004</v>
          </cell>
          <cell r="Z194">
            <v>0.48299999999999993</v>
          </cell>
          <cell r="AA194">
            <v>0.48295591175904201</v>
          </cell>
          <cell r="AB194">
            <v>0.48271611147318333</v>
          </cell>
          <cell r="AC194">
            <v>0.48224809723935791</v>
          </cell>
          <cell r="AD194">
            <v>0.48110908392616086</v>
          </cell>
          <cell r="AE194">
            <v>0.47994377499297475</v>
          </cell>
          <cell r="AF194">
            <v>0.47413563471010123</v>
          </cell>
          <cell r="AG194">
            <v>0.47179766088682012</v>
          </cell>
          <cell r="AH194">
            <v>0.47109641120510171</v>
          </cell>
        </row>
        <row r="195">
          <cell r="T195">
            <v>1192</v>
          </cell>
          <cell r="U195">
            <v>0.48299999999999993</v>
          </cell>
          <cell r="V195">
            <v>0.48300000000000004</v>
          </cell>
          <cell r="W195">
            <v>0.48299999999999998</v>
          </cell>
          <cell r="X195">
            <v>0.48299999999999998</v>
          </cell>
          <cell r="Y195">
            <v>0.48300000000000004</v>
          </cell>
          <cell r="Z195">
            <v>0.48299999999999998</v>
          </cell>
          <cell r="AA195">
            <v>0.48299999999999998</v>
          </cell>
          <cell r="AB195">
            <v>0.48276547254249735</v>
          </cell>
          <cell r="AC195">
            <v>0.48165818775051433</v>
          </cell>
          <cell r="AD195">
            <v>0.47980127548837509</v>
          </cell>
          <cell r="AE195">
            <v>0.47889085387945446</v>
          </cell>
          <cell r="AF195">
            <v>0.47537353528832088</v>
          </cell>
          <cell r="AG195">
            <v>0.47234188206677402</v>
          </cell>
          <cell r="AH195">
            <v>0.47003404636806417</v>
          </cell>
        </row>
        <row r="196">
          <cell r="T196">
            <v>1193</v>
          </cell>
          <cell r="U196">
            <v>0.48299999999999998</v>
          </cell>
          <cell r="V196">
            <v>0.48299999999999998</v>
          </cell>
          <cell r="W196">
            <v>0.48299999999999993</v>
          </cell>
          <cell r="X196">
            <v>0.48299999999999998</v>
          </cell>
          <cell r="Y196">
            <v>0.48299999999999998</v>
          </cell>
          <cell r="Z196">
            <v>0.48299999999999998</v>
          </cell>
          <cell r="AA196">
            <v>0.48299999999999998</v>
          </cell>
          <cell r="AB196">
            <v>0.48299999999999998</v>
          </cell>
          <cell r="AC196">
            <v>0.48292550894689135</v>
          </cell>
          <cell r="AD196">
            <v>0.48183211889587585</v>
          </cell>
          <cell r="AE196">
            <v>0.47543851641128171</v>
          </cell>
          <cell r="AF196">
            <v>0.46875267743682081</v>
          </cell>
          <cell r="AG196">
            <v>0.45693235798797449</v>
          </cell>
          <cell r="AH196">
            <v>0.43643588934405059</v>
          </cell>
        </row>
        <row r="197">
          <cell r="T197">
            <v>1194</v>
          </cell>
          <cell r="U197">
            <v>0.48299999999999998</v>
          </cell>
          <cell r="V197">
            <v>0.48299999999999998</v>
          </cell>
          <cell r="W197">
            <v>0.48299999999999998</v>
          </cell>
          <cell r="X197">
            <v>0.48299999999999998</v>
          </cell>
          <cell r="Y197">
            <v>0.48300000000000004</v>
          </cell>
          <cell r="Z197">
            <v>0.48300000000000004</v>
          </cell>
          <cell r="AA197">
            <v>0.48299999999999998</v>
          </cell>
          <cell r="AB197">
            <v>0.48287428475674882</v>
          </cell>
          <cell r="AC197">
            <v>0.48248391678847236</v>
          </cell>
          <cell r="AD197">
            <v>0.4819615511595714</v>
          </cell>
          <cell r="AE197">
            <v>0.48056495380831538</v>
          </cell>
          <cell r="AF197">
            <v>0.47307671661108264</v>
          </cell>
          <cell r="AG197">
            <v>0.46984813266922715</v>
          </cell>
          <cell r="AH197">
            <v>0.46820164778097328</v>
          </cell>
        </row>
        <row r="198">
          <cell r="T198">
            <v>1195</v>
          </cell>
          <cell r="U198">
            <v>0.48299999999999998</v>
          </cell>
          <cell r="V198">
            <v>0.48299999999999993</v>
          </cell>
          <cell r="W198">
            <v>0.48299999999999998</v>
          </cell>
          <cell r="X198">
            <v>0.48299999999999998</v>
          </cell>
          <cell r="Y198">
            <v>0.48299999999999998</v>
          </cell>
          <cell r="Z198">
            <v>0.48299999999999998</v>
          </cell>
          <cell r="AA198">
            <v>0.48299999999999998</v>
          </cell>
          <cell r="AB198">
            <v>0.48299999999999998</v>
          </cell>
          <cell r="AC198">
            <v>0.482426305233843</v>
          </cell>
          <cell r="AD198">
            <v>0.48222370003739934</v>
          </cell>
          <cell r="AE198">
            <v>0.4258521563801323</v>
          </cell>
          <cell r="AF198">
            <v>0.40726567473492875</v>
          </cell>
          <cell r="AG198">
            <v>0.40346745121472855</v>
          </cell>
          <cell r="AH198">
            <v>0.39823638637015502</v>
          </cell>
        </row>
        <row r="199">
          <cell r="T199">
            <v>1196</v>
          </cell>
          <cell r="U199">
            <v>0.48299999999999998</v>
          </cell>
          <cell r="V199">
            <v>0.48299999999999998</v>
          </cell>
          <cell r="W199">
            <v>0.48299999999999993</v>
          </cell>
          <cell r="X199">
            <v>0.48299999999999998</v>
          </cell>
          <cell r="Y199">
            <v>0.48299999999999998</v>
          </cell>
          <cell r="Z199">
            <v>0.48300000000000004</v>
          </cell>
          <cell r="AA199">
            <v>0.48299999999999998</v>
          </cell>
          <cell r="AB199">
            <v>0.48299999999999998</v>
          </cell>
          <cell r="AC199">
            <v>0.48145862490559743</v>
          </cell>
          <cell r="AD199">
            <v>0.48147304966711585</v>
          </cell>
          <cell r="AE199">
            <v>0.46120639596258617</v>
          </cell>
          <cell r="AF199">
            <v>0.37875351017383707</v>
          </cell>
          <cell r="AG199">
            <v>0.36312439105543576</v>
          </cell>
          <cell r="AH199">
            <v>0.35774005917933693</v>
          </cell>
        </row>
        <row r="200">
          <cell r="T200">
            <v>1197</v>
          </cell>
          <cell r="U200">
            <v>0.48299999999999998</v>
          </cell>
          <cell r="V200">
            <v>0.48299999999999998</v>
          </cell>
          <cell r="W200">
            <v>0.48299999999999993</v>
          </cell>
          <cell r="X200">
            <v>0.48299999999999998</v>
          </cell>
          <cell r="Y200">
            <v>0.48300000000000004</v>
          </cell>
          <cell r="Z200">
            <v>0.48300000000000004</v>
          </cell>
          <cell r="AA200">
            <v>0.48299999999999993</v>
          </cell>
          <cell r="AB200">
            <v>0.48282518566550164</v>
          </cell>
          <cell r="AC200">
            <v>0.48209389248099083</v>
          </cell>
          <cell r="AD200">
            <v>0.48146594584117169</v>
          </cell>
          <cell r="AE200">
            <v>0.4807524363662995</v>
          </cell>
          <cell r="AF200">
            <v>0.40456937644998686</v>
          </cell>
          <cell r="AG200">
            <v>0.38545343088069228</v>
          </cell>
          <cell r="AH200">
            <v>0.38441912384838539</v>
          </cell>
        </row>
        <row r="201">
          <cell r="T201">
            <v>1198</v>
          </cell>
          <cell r="U201">
            <v>0.48300000000000004</v>
          </cell>
          <cell r="V201">
            <v>0.48299999999999998</v>
          </cell>
          <cell r="W201">
            <v>0.48299999999999993</v>
          </cell>
          <cell r="X201">
            <v>0.48300000000000004</v>
          </cell>
          <cell r="Y201">
            <v>0.48300000000000004</v>
          </cell>
          <cell r="Z201">
            <v>0.48299999999999998</v>
          </cell>
          <cell r="AA201">
            <v>0.48299999999999998</v>
          </cell>
          <cell r="AB201">
            <v>0.48299999999999998</v>
          </cell>
          <cell r="AC201">
            <v>0.4813318757220873</v>
          </cell>
          <cell r="AD201">
            <v>0.47914634499514586</v>
          </cell>
          <cell r="AE201">
            <v>0.47613889436438567</v>
          </cell>
          <cell r="AF201">
            <v>0.41636743067780457</v>
          </cell>
          <cell r="AG201">
            <v>0.4138642969081735</v>
          </cell>
          <cell r="AH201">
            <v>0.41242990552791403</v>
          </cell>
        </row>
        <row r="202">
          <cell r="T202">
            <v>1199</v>
          </cell>
          <cell r="U202">
            <v>0.48299999999999998</v>
          </cell>
          <cell r="V202">
            <v>0.48299999999999998</v>
          </cell>
          <cell r="W202">
            <v>0.48299999999999998</v>
          </cell>
          <cell r="X202">
            <v>0.48299999999999998</v>
          </cell>
          <cell r="Y202">
            <v>0.48299999999999998</v>
          </cell>
          <cell r="Z202">
            <v>0.48299999999999998</v>
          </cell>
          <cell r="AA202">
            <v>0.48299999999999998</v>
          </cell>
          <cell r="AB202">
            <v>0.48299999999999998</v>
          </cell>
          <cell r="AC202">
            <v>0.48299999999999998</v>
          </cell>
          <cell r="AD202">
            <v>0.48299999999999998</v>
          </cell>
          <cell r="AE202">
            <v>0.48283423113789276</v>
          </cell>
          <cell r="AF202">
            <v>0.47999742506572002</v>
          </cell>
          <cell r="AG202">
            <v>0.47476372951985762</v>
          </cell>
          <cell r="AH202">
            <v>0.47079466760440314</v>
          </cell>
        </row>
        <row r="203">
          <cell r="T203">
            <v>1200</v>
          </cell>
          <cell r="U203">
            <v>0.48299999999999998</v>
          </cell>
          <cell r="V203">
            <v>0.48299999999999998</v>
          </cell>
          <cell r="W203">
            <v>0.48299999999999998</v>
          </cell>
          <cell r="X203">
            <v>0.48299999999999998</v>
          </cell>
          <cell r="Y203">
            <v>0.48299999999999998</v>
          </cell>
          <cell r="Z203">
            <v>0.48300000000000004</v>
          </cell>
          <cell r="AA203">
            <v>0.48299999999999998</v>
          </cell>
          <cell r="AB203">
            <v>0.48299999999999993</v>
          </cell>
          <cell r="AC203">
            <v>0.4826034159457977</v>
          </cell>
          <cell r="AD203">
            <v>0.48230572149672679</v>
          </cell>
          <cell r="AE203">
            <v>0.48195212535930404</v>
          </cell>
          <cell r="AF203">
            <v>0.48046222145183137</v>
          </cell>
          <cell r="AG203">
            <v>0.47962334379627286</v>
          </cell>
          <cell r="AH203">
            <v>0.47920529061656142</v>
          </cell>
        </row>
        <row r="204">
          <cell r="T204">
            <v>1201</v>
          </cell>
          <cell r="U204">
            <v>0.48299999999999998</v>
          </cell>
          <cell r="V204">
            <v>0.48299999999999993</v>
          </cell>
          <cell r="W204">
            <v>0.48299999999999998</v>
          </cell>
          <cell r="X204">
            <v>0.48299999999999993</v>
          </cell>
          <cell r="Y204">
            <v>0.48299999999999998</v>
          </cell>
          <cell r="Z204">
            <v>0.48299999999999998</v>
          </cell>
          <cell r="AA204">
            <v>0.48299999999999993</v>
          </cell>
          <cell r="AB204">
            <v>0.48299999999999993</v>
          </cell>
          <cell r="AC204">
            <v>0.48299999999999998</v>
          </cell>
          <cell r="AD204">
            <v>0.48242622003060082</v>
          </cell>
          <cell r="AE204">
            <v>0.48215059566657481</v>
          </cell>
          <cell r="AF204">
            <v>0.48213345966047555</v>
          </cell>
          <cell r="AG204">
            <v>0.48223970757443796</v>
          </cell>
          <cell r="AH204">
            <v>0.48229793575454355</v>
          </cell>
        </row>
        <row r="205">
          <cell r="T205">
            <v>1202</v>
          </cell>
          <cell r="U205">
            <v>0.48299999999999998</v>
          </cell>
          <cell r="V205">
            <v>0.48299999999999998</v>
          </cell>
          <cell r="W205">
            <v>0.48299999999999998</v>
          </cell>
          <cell r="X205">
            <v>0.48299999999999998</v>
          </cell>
          <cell r="Y205">
            <v>0.48299999999999998</v>
          </cell>
          <cell r="Z205">
            <v>0.48299999999999998</v>
          </cell>
          <cell r="AA205">
            <v>0.48222745382835674</v>
          </cell>
          <cell r="AB205">
            <v>0.48220581567989973</v>
          </cell>
          <cell r="AC205">
            <v>0.4822640772512562</v>
          </cell>
          <cell r="AD205">
            <v>0.48227492171311981</v>
          </cell>
          <cell r="AE205">
            <v>0.48229951874296167</v>
          </cell>
          <cell r="AF205">
            <v>0.48232100543245188</v>
          </cell>
          <cell r="AG205">
            <v>0.48230636320058873</v>
          </cell>
          <cell r="AH205">
            <v>0.48231041996148299</v>
          </cell>
        </row>
        <row r="206">
          <cell r="T206">
            <v>1203</v>
          </cell>
          <cell r="U206">
            <v>0.48299999999999998</v>
          </cell>
          <cell r="V206">
            <v>0.48299999999999998</v>
          </cell>
          <cell r="W206">
            <v>0.48299999999999998</v>
          </cell>
          <cell r="X206">
            <v>0.48299999999999998</v>
          </cell>
          <cell r="Y206">
            <v>0.48299999999999998</v>
          </cell>
          <cell r="Z206">
            <v>0.48299999999999998</v>
          </cell>
          <cell r="AA206">
            <v>0.48299999999999993</v>
          </cell>
          <cell r="AB206">
            <v>0.4825543577036463</v>
          </cell>
          <cell r="AC206">
            <v>0.4797248518192897</v>
          </cell>
          <cell r="AD206">
            <v>0.47681525647819056</v>
          </cell>
          <cell r="AE206">
            <v>0.47017358489811445</v>
          </cell>
          <cell r="AF206">
            <v>0.46087173201675569</v>
          </cell>
          <cell r="AG206">
            <v>0.4550498975098014</v>
          </cell>
          <cell r="AH206">
            <v>0.45655085626076514</v>
          </cell>
        </row>
        <row r="207">
          <cell r="T207">
            <v>1204</v>
          </cell>
          <cell r="U207">
            <v>0.48299999999999993</v>
          </cell>
          <cell r="V207">
            <v>0.48300000000000004</v>
          </cell>
          <cell r="W207">
            <v>0.48299999999999998</v>
          </cell>
          <cell r="X207">
            <v>0.48299999999999993</v>
          </cell>
          <cell r="Y207">
            <v>0.48299999999999998</v>
          </cell>
          <cell r="Z207">
            <v>0.48299999999999993</v>
          </cell>
          <cell r="AA207">
            <v>0.48300000000000004</v>
          </cell>
          <cell r="AB207">
            <v>0.48299999999999998</v>
          </cell>
          <cell r="AC207">
            <v>0.48299999999999998</v>
          </cell>
          <cell r="AD207">
            <v>0.48299999999999998</v>
          </cell>
          <cell r="AE207">
            <v>0.47821814160232651</v>
          </cell>
          <cell r="AF207">
            <v>0.47817291879425811</v>
          </cell>
          <cell r="AG207">
            <v>0.47810263023980132</v>
          </cell>
          <cell r="AH207">
            <v>0.47805192554476572</v>
          </cell>
        </row>
        <row r="208">
          <cell r="T208">
            <v>1205</v>
          </cell>
          <cell r="U208">
            <v>0.48299999999999998</v>
          </cell>
          <cell r="V208">
            <v>0.48299999999999998</v>
          </cell>
          <cell r="W208">
            <v>0.48299999999999998</v>
          </cell>
          <cell r="X208">
            <v>0.48299999999999998</v>
          </cell>
          <cell r="Y208">
            <v>0.48299999999999998</v>
          </cell>
          <cell r="Z208">
            <v>0.48299999999999998</v>
          </cell>
          <cell r="AA208">
            <v>0.48299999999999998</v>
          </cell>
          <cell r="AB208">
            <v>0.48079286388772796</v>
          </cell>
          <cell r="AC208">
            <v>0.47373291156658298</v>
          </cell>
          <cell r="AD208">
            <v>0.4737219545908633</v>
          </cell>
          <cell r="AE208">
            <v>0.4569891950804511</v>
          </cell>
          <cell r="AF208">
            <v>0.43913420800350661</v>
          </cell>
          <cell r="AG208">
            <v>0.43156331327374142</v>
          </cell>
          <cell r="AH208">
            <v>0.42568754671672121</v>
          </cell>
        </row>
        <row r="209">
          <cell r="T209">
            <v>1206</v>
          </cell>
          <cell r="U209">
            <v>0.48299999999999998</v>
          </cell>
          <cell r="V209">
            <v>0.48299999999999998</v>
          </cell>
          <cell r="W209">
            <v>0.48299999999999998</v>
          </cell>
          <cell r="X209">
            <v>0.48299999999999998</v>
          </cell>
          <cell r="Y209">
            <v>0.48299999999999998</v>
          </cell>
          <cell r="Z209">
            <v>0.48300000000000004</v>
          </cell>
          <cell r="AA209">
            <v>0.48299999999999998</v>
          </cell>
          <cell r="AB209">
            <v>0.48299999999999998</v>
          </cell>
          <cell r="AC209">
            <v>0.48299999999999998</v>
          </cell>
          <cell r="AD209">
            <v>0.48299999999999998</v>
          </cell>
          <cell r="AE209">
            <v>0.48278446066654057</v>
          </cell>
          <cell r="AF209">
            <v>0.47663080122119733</v>
          </cell>
          <cell r="AG209">
            <v>0.47547210605870188</v>
          </cell>
          <cell r="AH209">
            <v>0.47546800613103885</v>
          </cell>
        </row>
        <row r="210">
          <cell r="T210">
            <v>1207</v>
          </cell>
          <cell r="U210">
            <v>0.48299999999999993</v>
          </cell>
          <cell r="V210">
            <v>0.48299999999999998</v>
          </cell>
          <cell r="W210">
            <v>0.48299999999999998</v>
          </cell>
          <cell r="X210">
            <v>0.48299999999999998</v>
          </cell>
          <cell r="Y210">
            <v>0.48299999999999998</v>
          </cell>
          <cell r="Z210">
            <v>0.48299999999999993</v>
          </cell>
          <cell r="AA210">
            <v>0.48299999999999998</v>
          </cell>
          <cell r="AB210">
            <v>0.48299999999999998</v>
          </cell>
          <cell r="AC210">
            <v>0.48300000000000004</v>
          </cell>
          <cell r="AD210">
            <v>0.48299999999999998</v>
          </cell>
          <cell r="AE210">
            <v>0.47942614731008726</v>
          </cell>
          <cell r="AF210">
            <v>0.47073435409010478</v>
          </cell>
          <cell r="AG210">
            <v>0.41731942690349272</v>
          </cell>
          <cell r="AH210">
            <v>0.41542374829404122</v>
          </cell>
        </row>
        <row r="211">
          <cell r="T211">
            <v>1208</v>
          </cell>
          <cell r="U211">
            <v>0.48299999999999998</v>
          </cell>
          <cell r="V211">
            <v>0.48300000000000004</v>
          </cell>
          <cell r="W211">
            <v>0.48299999999999998</v>
          </cell>
          <cell r="X211">
            <v>0.48299999999999993</v>
          </cell>
          <cell r="Y211">
            <v>0.48299999999999998</v>
          </cell>
          <cell r="Z211">
            <v>0.48299999999999998</v>
          </cell>
          <cell r="AA211">
            <v>0.48300000000000004</v>
          </cell>
          <cell r="AB211">
            <v>0.48299999999999998</v>
          </cell>
          <cell r="AC211">
            <v>0.478367838987869</v>
          </cell>
          <cell r="AD211">
            <v>0.47826404356960844</v>
          </cell>
          <cell r="AE211">
            <v>0.46934213005398451</v>
          </cell>
          <cell r="AF211">
            <v>0.46761003324941691</v>
          </cell>
          <cell r="AG211">
            <v>0.44584258384421394</v>
          </cell>
          <cell r="AH211">
            <v>0.44327285097790964</v>
          </cell>
        </row>
        <row r="212">
          <cell r="T212">
            <v>1209</v>
          </cell>
          <cell r="U212">
            <v>0.48299999999999998</v>
          </cell>
          <cell r="V212">
            <v>0.48300000000000004</v>
          </cell>
          <cell r="W212">
            <v>0.48299999999999998</v>
          </cell>
          <cell r="X212">
            <v>0.48299999999999998</v>
          </cell>
          <cell r="Y212">
            <v>0.48299999999999998</v>
          </cell>
          <cell r="Z212">
            <v>0.48299999999999998</v>
          </cell>
          <cell r="AA212">
            <v>0.48299999999999998</v>
          </cell>
          <cell r="AB212">
            <v>0.48117042048946973</v>
          </cell>
          <cell r="AC212">
            <v>0.4812737727582147</v>
          </cell>
          <cell r="AD212">
            <v>0.48125750921900878</v>
          </cell>
          <cell r="AE212">
            <v>0.45639158017739084</v>
          </cell>
          <cell r="AF212">
            <v>0.45288491693418309</v>
          </cell>
          <cell r="AG212">
            <v>0.45086057472642616</v>
          </cell>
          <cell r="AH212">
            <v>0.4519766630980081</v>
          </cell>
        </row>
        <row r="213">
          <cell r="T213">
            <v>1210</v>
          </cell>
          <cell r="U213">
            <v>0.48299999999999998</v>
          </cell>
          <cell r="V213">
            <v>0.48300000000000004</v>
          </cell>
          <cell r="W213">
            <v>0.48299999999999998</v>
          </cell>
          <cell r="X213">
            <v>0.48299999999999998</v>
          </cell>
          <cell r="Y213">
            <v>0.48300000000000004</v>
          </cell>
          <cell r="Z213">
            <v>0.48299999999999998</v>
          </cell>
          <cell r="AA213">
            <v>0.48299999999999998</v>
          </cell>
          <cell r="AB213">
            <v>0.48299999999999993</v>
          </cell>
          <cell r="AC213">
            <v>0.48299999999999998</v>
          </cell>
          <cell r="AD213">
            <v>0.48300000000000004</v>
          </cell>
          <cell r="AE213">
            <v>0.47855961163656163</v>
          </cell>
          <cell r="AF213">
            <v>0.46094140114988191</v>
          </cell>
          <cell r="AG213">
            <v>0.45894994238217079</v>
          </cell>
          <cell r="AH213">
            <v>0.45892565276547298</v>
          </cell>
        </row>
        <row r="214">
          <cell r="T214">
            <v>1211</v>
          </cell>
          <cell r="U214">
            <v>0.48299999999999998</v>
          </cell>
          <cell r="V214">
            <v>0.48299999999999998</v>
          </cell>
          <cell r="W214">
            <v>0.48299999999999998</v>
          </cell>
          <cell r="X214">
            <v>0.48299999999999998</v>
          </cell>
          <cell r="Y214">
            <v>0.48299999999999998</v>
          </cell>
          <cell r="Z214">
            <v>0.48299999999999998</v>
          </cell>
          <cell r="AA214">
            <v>0.48299999999999998</v>
          </cell>
          <cell r="AB214">
            <v>0.48299999999999998</v>
          </cell>
          <cell r="AC214">
            <v>0.48152350310025055</v>
          </cell>
          <cell r="AD214">
            <v>0.47876327544602426</v>
          </cell>
          <cell r="AE214">
            <v>0.4749914481021919</v>
          </cell>
          <cell r="AF214">
            <v>0.4636781830933977</v>
          </cell>
          <cell r="AG214">
            <v>0.4533808076062808</v>
          </cell>
          <cell r="AH214">
            <v>0.44919354639101844</v>
          </cell>
        </row>
        <row r="215">
          <cell r="T215">
            <v>1212</v>
          </cell>
          <cell r="U215">
            <v>0.48299999999999998</v>
          </cell>
          <cell r="V215">
            <v>0.48299999999999998</v>
          </cell>
          <cell r="W215">
            <v>0.48299999999999998</v>
          </cell>
          <cell r="X215">
            <v>0.48299999999999998</v>
          </cell>
          <cell r="Y215">
            <v>0.48299999999999998</v>
          </cell>
          <cell r="Z215">
            <v>0.48300000000000004</v>
          </cell>
          <cell r="AA215">
            <v>0.48300000000000004</v>
          </cell>
          <cell r="AB215">
            <v>0.48300000000000004</v>
          </cell>
          <cell r="AC215">
            <v>0.48300000000000004</v>
          </cell>
          <cell r="AD215">
            <v>0.48300000000000004</v>
          </cell>
          <cell r="AE215">
            <v>0.48300000000000004</v>
          </cell>
          <cell r="AF215">
            <v>0.48300000000000004</v>
          </cell>
          <cell r="AG215">
            <v>0.48300000000000004</v>
          </cell>
          <cell r="AH215">
            <v>0.48300000000000004</v>
          </cell>
        </row>
        <row r="216">
          <cell r="T216">
            <v>1213</v>
          </cell>
          <cell r="U216">
            <v>0.48299999999999998</v>
          </cell>
          <cell r="V216">
            <v>0.48300000000000004</v>
          </cell>
          <cell r="W216">
            <v>0.48299999999999993</v>
          </cell>
          <cell r="X216">
            <v>0.48299999999999998</v>
          </cell>
          <cell r="Y216">
            <v>0.48299999999999998</v>
          </cell>
          <cell r="Z216">
            <v>0.48299999999999998</v>
          </cell>
          <cell r="AA216">
            <v>0.48299999999999998</v>
          </cell>
          <cell r="AB216">
            <v>0.48299999999999998</v>
          </cell>
          <cell r="AC216">
            <v>0.48299999999999998</v>
          </cell>
          <cell r="AD216">
            <v>0.48299999999999998</v>
          </cell>
          <cell r="AE216">
            <v>0.48299999999999998</v>
          </cell>
          <cell r="AF216">
            <v>0.44865802677527106</v>
          </cell>
          <cell r="AG216">
            <v>0.44692970323665798</v>
          </cell>
          <cell r="AH216">
            <v>0.44271635251315755</v>
          </cell>
        </row>
        <row r="217">
          <cell r="T217">
            <v>1214</v>
          </cell>
          <cell r="U217">
            <v>0.48299999999999998</v>
          </cell>
          <cell r="V217">
            <v>0.48299999999999998</v>
          </cell>
          <cell r="W217">
            <v>0.48300000000000004</v>
          </cell>
          <cell r="X217">
            <v>0.48300000000000004</v>
          </cell>
          <cell r="Y217">
            <v>0.48299999999999998</v>
          </cell>
          <cell r="Z217">
            <v>0.48299999999999998</v>
          </cell>
          <cell r="AA217">
            <v>0.48298832957706495</v>
          </cell>
          <cell r="AB217">
            <v>0.48298809512150848</v>
          </cell>
          <cell r="AC217">
            <v>0.4827890270276482</v>
          </cell>
          <cell r="AD217">
            <v>0.48229232241522924</v>
          </cell>
          <cell r="AE217">
            <v>0.48174738620941671</v>
          </cell>
          <cell r="AF217">
            <v>0.47880550714858078</v>
          </cell>
          <cell r="AG217">
            <v>0.4767963251304928</v>
          </cell>
          <cell r="AH217">
            <v>0.47245708335888953</v>
          </cell>
        </row>
        <row r="218">
          <cell r="T218">
            <v>1215</v>
          </cell>
          <cell r="U218">
            <v>0.48299999999999998</v>
          </cell>
          <cell r="V218">
            <v>0.48299999999999998</v>
          </cell>
          <cell r="W218">
            <v>0.48299999999999998</v>
          </cell>
          <cell r="X218">
            <v>0.48299999999999998</v>
          </cell>
          <cell r="Y218">
            <v>0.48299999999999998</v>
          </cell>
          <cell r="Z218">
            <v>0.48299999999999998</v>
          </cell>
          <cell r="AA218">
            <v>0.48299999999999998</v>
          </cell>
          <cell r="AB218">
            <v>0.48299999999999998</v>
          </cell>
          <cell r="AC218">
            <v>0.48265608454375242</v>
          </cell>
          <cell r="AD218">
            <v>0.48252091981577505</v>
          </cell>
          <cell r="AE218">
            <v>0.48093699587101268</v>
          </cell>
          <cell r="AF218">
            <v>0.23608584208025712</v>
          </cell>
          <cell r="AG218">
            <v>0.25310144056292416</v>
          </cell>
          <cell r="AH218">
            <v>0.21188202402788761</v>
          </cell>
        </row>
        <row r="219">
          <cell r="T219">
            <v>1216</v>
          </cell>
          <cell r="U219">
            <v>0.48299999999999998</v>
          </cell>
          <cell r="V219">
            <v>0.48300000000000004</v>
          </cell>
          <cell r="W219">
            <v>0.48300000000000004</v>
          </cell>
          <cell r="X219">
            <v>0.48299999999999998</v>
          </cell>
          <cell r="Y219">
            <v>0.48299999999999998</v>
          </cell>
          <cell r="Z219">
            <v>0.48299999999999998</v>
          </cell>
          <cell r="AA219">
            <v>0.48299999999999998</v>
          </cell>
          <cell r="AB219">
            <v>0.48295317636449037</v>
          </cell>
          <cell r="AC219">
            <v>0.48225815331897331</v>
          </cell>
          <cell r="AD219">
            <v>0.48160405224276653</v>
          </cell>
          <cell r="AE219">
            <v>0.48006583967904803</v>
          </cell>
          <cell r="AF219">
            <v>0.46747364631064076</v>
          </cell>
          <cell r="AG219">
            <v>0.46603370380492892</v>
          </cell>
          <cell r="AH219">
            <v>0.46661583724638667</v>
          </cell>
        </row>
        <row r="220">
          <cell r="T220">
            <v>1217</v>
          </cell>
          <cell r="U220">
            <v>0.48299999999999998</v>
          </cell>
          <cell r="V220">
            <v>0.48299999999999998</v>
          </cell>
          <cell r="W220">
            <v>0.48299999999999998</v>
          </cell>
          <cell r="X220">
            <v>0.48299999999999998</v>
          </cell>
          <cell r="Y220">
            <v>0.48299999999999998</v>
          </cell>
          <cell r="Z220">
            <v>0.48299999999999998</v>
          </cell>
          <cell r="AA220">
            <v>0.48299999999999993</v>
          </cell>
          <cell r="AB220">
            <v>0.48299999999999998</v>
          </cell>
          <cell r="AC220">
            <v>0.48286048202109144</v>
          </cell>
          <cell r="AD220">
            <v>0.48214194029851543</v>
          </cell>
          <cell r="AE220">
            <v>0.48112297964565481</v>
          </cell>
          <cell r="AF220">
            <v>0.47787876918340394</v>
          </cell>
          <cell r="AG220">
            <v>0.47337555554434368</v>
          </cell>
          <cell r="AH220">
            <v>0.46850694474906113</v>
          </cell>
        </row>
        <row r="221">
          <cell r="T221">
            <v>1218</v>
          </cell>
          <cell r="U221">
            <v>0.48299999999999998</v>
          </cell>
          <cell r="V221">
            <v>0.48299999999999993</v>
          </cell>
          <cell r="W221">
            <v>0.48299999999999998</v>
          </cell>
          <cell r="X221">
            <v>0.48299999999999998</v>
          </cell>
          <cell r="Y221">
            <v>0.48299999999999998</v>
          </cell>
          <cell r="Z221">
            <v>0.48299999999999998</v>
          </cell>
          <cell r="AA221">
            <v>0.48299999999999998</v>
          </cell>
          <cell r="AB221">
            <v>0.47985699342853361</v>
          </cell>
          <cell r="AC221">
            <v>0.47942060866044534</v>
          </cell>
          <cell r="AD221">
            <v>0.47383309373761268</v>
          </cell>
          <cell r="AE221">
            <v>0.47080691608927694</v>
          </cell>
          <cell r="AF221">
            <v>0.45505546123528934</v>
          </cell>
          <cell r="AG221">
            <v>0.4494578487409146</v>
          </cell>
          <cell r="AH221">
            <v>0.44131039966529051</v>
          </cell>
        </row>
        <row r="222">
          <cell r="T222">
            <v>1219</v>
          </cell>
          <cell r="U222">
            <v>0.48299999999999998</v>
          </cell>
          <cell r="V222">
            <v>0.48300000000000004</v>
          </cell>
          <cell r="W222">
            <v>0.48299999999999998</v>
          </cell>
          <cell r="X222">
            <v>0.48299999999999998</v>
          </cell>
          <cell r="Y222">
            <v>0.48299999999999998</v>
          </cell>
          <cell r="Z222">
            <v>0.48299999999999998</v>
          </cell>
          <cell r="AA222">
            <v>0.48297361380408177</v>
          </cell>
          <cell r="AB222">
            <v>0.48295129127371528</v>
          </cell>
          <cell r="AC222">
            <v>0.48267992528415143</v>
          </cell>
          <cell r="AD222">
            <v>0.48208194142614536</v>
          </cell>
          <cell r="AE222">
            <v>0.480335588715465</v>
          </cell>
          <cell r="AF222">
            <v>0.47363579911197695</v>
          </cell>
          <cell r="AG222">
            <v>0.46902624318888969</v>
          </cell>
          <cell r="AH222">
            <v>0.46636461396536588</v>
          </cell>
        </row>
        <row r="223">
          <cell r="T223">
            <v>1220</v>
          </cell>
          <cell r="U223">
            <v>0.48299999999999993</v>
          </cell>
          <cell r="V223">
            <v>0.48299999999999993</v>
          </cell>
          <cell r="W223">
            <v>0.48299999999999998</v>
          </cell>
          <cell r="X223">
            <v>0.48299999999999993</v>
          </cell>
          <cell r="Y223">
            <v>0.48299999999999998</v>
          </cell>
          <cell r="Z223">
            <v>0.48299999999999998</v>
          </cell>
          <cell r="AA223">
            <v>0.48299999999999998</v>
          </cell>
          <cell r="AB223">
            <v>0.48299999999999998</v>
          </cell>
          <cell r="AC223">
            <v>0.48211766597800654</v>
          </cell>
          <cell r="AD223">
            <v>0.48184563815373838</v>
          </cell>
          <cell r="AE223">
            <v>0.48174997556053439</v>
          </cell>
          <cell r="AF223">
            <v>0.47413376328088208</v>
          </cell>
          <cell r="AG223">
            <v>0.4730633258849628</v>
          </cell>
          <cell r="AH223">
            <v>0.46690613951247661</v>
          </cell>
        </row>
        <row r="224">
          <cell r="T224">
            <v>1221</v>
          </cell>
          <cell r="U224">
            <v>0.48299999999999998</v>
          </cell>
          <cell r="V224">
            <v>0.48299999999999998</v>
          </cell>
          <cell r="W224">
            <v>0.48299999999999998</v>
          </cell>
          <cell r="X224">
            <v>0.48299999999999998</v>
          </cell>
          <cell r="Y224">
            <v>0.48299999999999998</v>
          </cell>
          <cell r="Z224">
            <v>0.48299999999999998</v>
          </cell>
          <cell r="AA224">
            <v>0.48299999999999993</v>
          </cell>
          <cell r="AB224">
            <v>0.48299999999999998</v>
          </cell>
          <cell r="AC224">
            <v>0.48282037803174871</v>
          </cell>
          <cell r="AD224">
            <v>0.482339533184097</v>
          </cell>
          <cell r="AE224">
            <v>0.47695255064868897</v>
          </cell>
          <cell r="AF224">
            <v>0.47424676881700273</v>
          </cell>
          <cell r="AG224">
            <v>0.47131759633008874</v>
          </cell>
          <cell r="AH224">
            <v>0.46453060288508602</v>
          </cell>
        </row>
        <row r="225">
          <cell r="T225">
            <v>1222</v>
          </cell>
          <cell r="U225">
            <v>0.48300000000000004</v>
          </cell>
          <cell r="V225">
            <v>0.48300000000000004</v>
          </cell>
          <cell r="W225">
            <v>0.48299999999999998</v>
          </cell>
          <cell r="X225">
            <v>0.48299999999999998</v>
          </cell>
          <cell r="Y225">
            <v>0.48299999999999993</v>
          </cell>
          <cell r="Z225">
            <v>0.48299999999999993</v>
          </cell>
          <cell r="AA225">
            <v>0.48286813623061425</v>
          </cell>
          <cell r="AB225">
            <v>0.48286709255701971</v>
          </cell>
          <cell r="AC225">
            <v>0.48194457391887902</v>
          </cell>
          <cell r="AD225">
            <v>0.44977640337585717</v>
          </cell>
          <cell r="AE225">
            <v>0.44919649171346665</v>
          </cell>
          <cell r="AF225">
            <v>0.42200174421448439</v>
          </cell>
          <cell r="AG225">
            <v>0.40814214934340037</v>
          </cell>
          <cell r="AH225">
            <v>0.40390091931034749</v>
          </cell>
        </row>
        <row r="226">
          <cell r="T226">
            <v>1223</v>
          </cell>
          <cell r="U226">
            <v>0.48299999999999998</v>
          </cell>
          <cell r="V226">
            <v>0.48299999999999998</v>
          </cell>
          <cell r="W226">
            <v>0.48299999999999993</v>
          </cell>
          <cell r="X226">
            <v>0.48299999999999998</v>
          </cell>
          <cell r="Y226">
            <v>0.48299999999999998</v>
          </cell>
          <cell r="Z226">
            <v>0.48299999999999998</v>
          </cell>
          <cell r="AA226">
            <v>0.48299999999999998</v>
          </cell>
          <cell r="AB226">
            <v>0.48299999999999998</v>
          </cell>
          <cell r="AC226">
            <v>0.48241381967271668</v>
          </cell>
          <cell r="AD226">
            <v>0.47953129418327112</v>
          </cell>
          <cell r="AE226">
            <v>0.47632984440266379</v>
          </cell>
          <cell r="AF226">
            <v>0.41506310495727228</v>
          </cell>
          <cell r="AG226">
            <v>0.40401193269769303</v>
          </cell>
          <cell r="AH226">
            <v>0.3966818473656315</v>
          </cell>
        </row>
        <row r="227">
          <cell r="T227">
            <v>1224</v>
          </cell>
          <cell r="U227">
            <v>0.48300000000000004</v>
          </cell>
          <cell r="V227">
            <v>0.48300000000000004</v>
          </cell>
          <cell r="W227">
            <v>0.48300000000000004</v>
          </cell>
          <cell r="X227">
            <v>0.48299999999999998</v>
          </cell>
          <cell r="Y227">
            <v>0.48299999999999998</v>
          </cell>
          <cell r="Z227">
            <v>0.48299999999999998</v>
          </cell>
          <cell r="AA227">
            <v>0.48299999999999998</v>
          </cell>
          <cell r="AB227">
            <v>0.48299999999999998</v>
          </cell>
          <cell r="AC227">
            <v>0.48299999999999998</v>
          </cell>
          <cell r="AD227">
            <v>0.48299999999999998</v>
          </cell>
          <cell r="AE227">
            <v>0.48299999999999998</v>
          </cell>
          <cell r="AF227">
            <v>0.48299999999999998</v>
          </cell>
          <cell r="AG227">
            <v>0.48299999999999998</v>
          </cell>
          <cell r="AH227">
            <v>0.48299999999999998</v>
          </cell>
        </row>
        <row r="228">
          <cell r="T228">
            <v>1225</v>
          </cell>
          <cell r="U228">
            <v>0.48299999999999998</v>
          </cell>
          <cell r="V228">
            <v>0.48299999999999998</v>
          </cell>
          <cell r="W228">
            <v>0.48299999999999998</v>
          </cell>
          <cell r="X228">
            <v>0.48299999999999998</v>
          </cell>
          <cell r="Y228">
            <v>0.48299999999999998</v>
          </cell>
          <cell r="Z228">
            <v>0.48299999999999998</v>
          </cell>
          <cell r="AA228">
            <v>0.48299999999999993</v>
          </cell>
          <cell r="AB228">
            <v>0.48299999999999998</v>
          </cell>
          <cell r="AC228">
            <v>0.48299999999999993</v>
          </cell>
          <cell r="AD228">
            <v>0.48299999999999998</v>
          </cell>
          <cell r="AE228">
            <v>0.48245009809158385</v>
          </cell>
          <cell r="AF228">
            <v>0.38814642134495331</v>
          </cell>
          <cell r="AG228">
            <v>0.35117511338136126</v>
          </cell>
          <cell r="AH228">
            <v>0.33213156455924953</v>
          </cell>
        </row>
        <row r="229">
          <cell r="T229">
            <v>1226</v>
          </cell>
          <cell r="U229">
            <v>0.48299999999999998</v>
          </cell>
          <cell r="V229">
            <v>0.48299999999999998</v>
          </cell>
          <cell r="W229">
            <v>0.48299999999999998</v>
          </cell>
          <cell r="X229">
            <v>0.48299999999999993</v>
          </cell>
          <cell r="Y229">
            <v>0.48299999999999998</v>
          </cell>
          <cell r="Z229">
            <v>0.48299999999999993</v>
          </cell>
          <cell r="AA229">
            <v>0.48299999999999998</v>
          </cell>
          <cell r="AB229">
            <v>0.48299999999999998</v>
          </cell>
          <cell r="AC229">
            <v>0.48299999999999998</v>
          </cell>
          <cell r="AD229">
            <v>0.48299999999999998</v>
          </cell>
          <cell r="AE229">
            <v>0.48299999999999998</v>
          </cell>
          <cell r="AF229">
            <v>0.47864945735995662</v>
          </cell>
          <cell r="AG229">
            <v>0.46969170416835304</v>
          </cell>
          <cell r="AH229">
            <v>0.46040006294297181</v>
          </cell>
        </row>
        <row r="230">
          <cell r="T230">
            <v>1227</v>
          </cell>
          <cell r="U230">
            <v>0.48299999999999998</v>
          </cell>
          <cell r="V230">
            <v>0.48299999999999998</v>
          </cell>
          <cell r="W230">
            <v>0.48299999999999998</v>
          </cell>
          <cell r="X230">
            <v>0.48300000000000004</v>
          </cell>
          <cell r="Y230">
            <v>0.48299999999999998</v>
          </cell>
          <cell r="Z230">
            <v>0.48299999999999998</v>
          </cell>
          <cell r="AA230">
            <v>0.48299999999999998</v>
          </cell>
          <cell r="AB230">
            <v>0.48300000000000004</v>
          </cell>
          <cell r="AC230">
            <v>0.48175869091545748</v>
          </cell>
          <cell r="AD230">
            <v>0.48049795735205747</v>
          </cell>
          <cell r="AE230">
            <v>0.480579150711134</v>
          </cell>
          <cell r="AF230">
            <v>0.47813790290488711</v>
          </cell>
          <cell r="AG230">
            <v>0.47417036122317463</v>
          </cell>
          <cell r="AH230">
            <v>0.47392088985022673</v>
          </cell>
        </row>
        <row r="231">
          <cell r="T231">
            <v>1228</v>
          </cell>
          <cell r="U231">
            <v>0.48299999999999998</v>
          </cell>
          <cell r="V231">
            <v>0.48300000000000004</v>
          </cell>
          <cell r="W231">
            <v>0.48300000000000004</v>
          </cell>
          <cell r="X231">
            <v>0.48299999999999998</v>
          </cell>
          <cell r="Y231">
            <v>0.48299999999999993</v>
          </cell>
          <cell r="Z231">
            <v>0.48300000000000004</v>
          </cell>
          <cell r="AA231">
            <v>0.48299999999999998</v>
          </cell>
          <cell r="AB231">
            <v>0.48299999999999998</v>
          </cell>
          <cell r="AC231">
            <v>0.48268653899969166</v>
          </cell>
          <cell r="AD231">
            <v>0.48097323613706155</v>
          </cell>
          <cell r="AE231">
            <v>0.47840617932795765</v>
          </cell>
          <cell r="AF231">
            <v>0.47128812964131916</v>
          </cell>
          <cell r="AG231">
            <v>0.46170466468940918</v>
          </cell>
          <cell r="AH231">
            <v>0.4570765900264856</v>
          </cell>
        </row>
        <row r="232">
          <cell r="T232">
            <v>1229</v>
          </cell>
          <cell r="U232">
            <v>0.48300000000000004</v>
          </cell>
          <cell r="V232">
            <v>0.48299999999999993</v>
          </cell>
          <cell r="W232">
            <v>0.48299999999999998</v>
          </cell>
          <cell r="X232">
            <v>0.48299999999999998</v>
          </cell>
          <cell r="Y232">
            <v>0.48300000000000004</v>
          </cell>
          <cell r="Z232">
            <v>0.48299999999999998</v>
          </cell>
          <cell r="AA232">
            <v>0.48299999999999998</v>
          </cell>
          <cell r="AB232">
            <v>0.48240947524941369</v>
          </cell>
          <cell r="AC232">
            <v>0.48007392040624414</v>
          </cell>
          <cell r="AD232">
            <v>0.47886602045768989</v>
          </cell>
          <cell r="AE232">
            <v>0.47560628258078302</v>
          </cell>
          <cell r="AF232">
            <v>0.47050301616460327</v>
          </cell>
          <cell r="AG232">
            <v>0.46208564567107258</v>
          </cell>
          <cell r="AH232">
            <v>0.45891483523976973</v>
          </cell>
        </row>
        <row r="233">
          <cell r="T233">
            <v>1230</v>
          </cell>
          <cell r="U233">
            <v>0.48300000000000004</v>
          </cell>
          <cell r="V233">
            <v>0.48299999999999998</v>
          </cell>
          <cell r="W233">
            <v>0.48299999999999998</v>
          </cell>
          <cell r="X233">
            <v>0.48299999999999998</v>
          </cell>
          <cell r="Y233">
            <v>0.48299999999999998</v>
          </cell>
          <cell r="Z233">
            <v>0.48299999999999998</v>
          </cell>
          <cell r="AA233">
            <v>0.48300000000000004</v>
          </cell>
          <cell r="AB233">
            <v>0.48299999999999998</v>
          </cell>
          <cell r="AC233">
            <v>0.48299999999999998</v>
          </cell>
          <cell r="AD233">
            <v>0.48146456301115387</v>
          </cell>
          <cell r="AE233">
            <v>0.47122810765812184</v>
          </cell>
          <cell r="AF233">
            <v>0.47106876916523965</v>
          </cell>
          <cell r="AG233">
            <v>0.46275868439232959</v>
          </cell>
          <cell r="AH233">
            <v>0.44019165385825454</v>
          </cell>
        </row>
        <row r="234">
          <cell r="T234">
            <v>1231</v>
          </cell>
          <cell r="U234">
            <v>0.48299999999999993</v>
          </cell>
          <cell r="V234">
            <v>0.48299999999999993</v>
          </cell>
          <cell r="W234">
            <v>0.48299999999999993</v>
          </cell>
          <cell r="X234">
            <v>0.48299999999999998</v>
          </cell>
          <cell r="Y234">
            <v>0.48300000000000004</v>
          </cell>
          <cell r="Z234">
            <v>0.48300000000000004</v>
          </cell>
          <cell r="AA234">
            <v>0.48299999999999993</v>
          </cell>
          <cell r="AB234">
            <v>0.48283101220364244</v>
          </cell>
          <cell r="AC234">
            <v>0.48229489360189748</v>
          </cell>
          <cell r="AD234">
            <v>0.48072906756078099</v>
          </cell>
          <cell r="AE234">
            <v>0.47926109483925378</v>
          </cell>
          <cell r="AF234">
            <v>0.4676487669657679</v>
          </cell>
          <cell r="AG234">
            <v>0.46561290466566452</v>
          </cell>
          <cell r="AH234">
            <v>0.4642612754511542</v>
          </cell>
        </row>
        <row r="235">
          <cell r="T235">
            <v>1232</v>
          </cell>
          <cell r="U235">
            <v>0.48299999999999998</v>
          </cell>
          <cell r="V235">
            <v>0.48300000000000004</v>
          </cell>
          <cell r="W235">
            <v>0.48299999999999998</v>
          </cell>
          <cell r="X235">
            <v>0.48299999999999998</v>
          </cell>
          <cell r="Y235">
            <v>0.48299999999999998</v>
          </cell>
          <cell r="Z235">
            <v>0.48299999999999998</v>
          </cell>
          <cell r="AA235">
            <v>0.48299999999999998</v>
          </cell>
          <cell r="AB235">
            <v>0.48299999999999998</v>
          </cell>
          <cell r="AC235">
            <v>0.48299999999999998</v>
          </cell>
          <cell r="AD235">
            <v>0.48299999999999998</v>
          </cell>
          <cell r="AE235">
            <v>0.48299999999999998</v>
          </cell>
          <cell r="AF235">
            <v>0.44311904133454638</v>
          </cell>
          <cell r="AG235">
            <v>0.44037739061292053</v>
          </cell>
          <cell r="AH235">
            <v>0.44160911641668105</v>
          </cell>
        </row>
        <row r="236">
          <cell r="T236">
            <v>1233</v>
          </cell>
          <cell r="U236">
            <v>0.48299999999999998</v>
          </cell>
          <cell r="V236">
            <v>0.48299999999999998</v>
          </cell>
          <cell r="W236">
            <v>0.48299999999999998</v>
          </cell>
          <cell r="X236">
            <v>0.48300000000000004</v>
          </cell>
          <cell r="Y236">
            <v>0.48299999999999998</v>
          </cell>
          <cell r="Z236">
            <v>0.48299999999999998</v>
          </cell>
          <cell r="AA236">
            <v>0.48299999999999998</v>
          </cell>
          <cell r="AB236">
            <v>0.48299999999999998</v>
          </cell>
          <cell r="AC236">
            <v>0.48220086910524984</v>
          </cell>
          <cell r="AD236">
            <v>0.48053266716998561</v>
          </cell>
          <cell r="AE236">
            <v>0.47907905553077285</v>
          </cell>
          <cell r="AF236">
            <v>0.47931425148901552</v>
          </cell>
          <cell r="AG236">
            <v>0.47197269130497643</v>
          </cell>
          <cell r="AH236">
            <v>0.47185183458551233</v>
          </cell>
        </row>
        <row r="237">
          <cell r="T237">
            <v>1234</v>
          </cell>
          <cell r="U237">
            <v>0.48299999999999998</v>
          </cell>
          <cell r="V237">
            <v>0.48299999999999998</v>
          </cell>
          <cell r="W237">
            <v>0.48299999999999998</v>
          </cell>
          <cell r="X237">
            <v>0.48299999999999998</v>
          </cell>
          <cell r="Y237">
            <v>0.48299999999999998</v>
          </cell>
          <cell r="Z237">
            <v>0.48299999999999998</v>
          </cell>
          <cell r="AA237">
            <v>0.48299999999999998</v>
          </cell>
          <cell r="AB237">
            <v>0.48299999999999998</v>
          </cell>
          <cell r="AC237">
            <v>0.48299999999999998</v>
          </cell>
          <cell r="AD237">
            <v>0.48299999999999998</v>
          </cell>
          <cell r="AE237">
            <v>0.48299999999999998</v>
          </cell>
          <cell r="AF237">
            <v>0.44478421077362407</v>
          </cell>
          <cell r="AG237">
            <v>0.44451027387180592</v>
          </cell>
          <cell r="AH237">
            <v>0.44600208868758134</v>
          </cell>
        </row>
        <row r="238">
          <cell r="T238">
            <v>1235</v>
          </cell>
          <cell r="U238">
            <v>0.48299999999999998</v>
          </cell>
          <cell r="V238">
            <v>0.48299999999999998</v>
          </cell>
          <cell r="W238">
            <v>0.48299999999999998</v>
          </cell>
          <cell r="X238">
            <v>0.48299999999999998</v>
          </cell>
          <cell r="Y238">
            <v>0.48299999999999998</v>
          </cell>
          <cell r="Z238">
            <v>0.48299999999999998</v>
          </cell>
          <cell r="AA238">
            <v>0.48239141467492502</v>
          </cell>
          <cell r="AB238">
            <v>0.47862950347704536</v>
          </cell>
          <cell r="AC238">
            <v>0.47709719152464852</v>
          </cell>
          <cell r="AD238">
            <v>0.47648878332275152</v>
          </cell>
          <cell r="AE238">
            <v>0.46638028871415338</v>
          </cell>
          <cell r="AF238">
            <v>0.45767162097954373</v>
          </cell>
          <cell r="AG238">
            <v>0.45556613132281842</v>
          </cell>
          <cell r="AH238">
            <v>0.45203336949702599</v>
          </cell>
        </row>
        <row r="239">
          <cell r="T239">
            <v>1236</v>
          </cell>
          <cell r="U239">
            <v>0.48300000000000004</v>
          </cell>
          <cell r="V239">
            <v>0.48299999999999998</v>
          </cell>
          <cell r="W239">
            <v>0.48299999999999998</v>
          </cell>
          <cell r="X239">
            <v>0.48300000000000004</v>
          </cell>
          <cell r="Y239">
            <v>0.48299999999999998</v>
          </cell>
          <cell r="Z239">
            <v>0.48299999999999998</v>
          </cell>
          <cell r="AA239">
            <v>0.48299999999999998</v>
          </cell>
          <cell r="AB239">
            <v>0.4829641414857499</v>
          </cell>
          <cell r="AC239">
            <v>0.48289170025157141</v>
          </cell>
          <cell r="AD239">
            <v>0.48279418148649006</v>
          </cell>
          <cell r="AE239">
            <v>0.48238598350583894</v>
          </cell>
          <cell r="AF239">
            <v>0.48075087503132163</v>
          </cell>
          <cell r="AG239">
            <v>0.47731646930168098</v>
          </cell>
          <cell r="AH239">
            <v>0.47374520650155694</v>
          </cell>
        </row>
        <row r="240">
          <cell r="T240">
            <v>1237</v>
          </cell>
          <cell r="U240">
            <v>0.48299999999999993</v>
          </cell>
          <cell r="V240">
            <v>0.48299999999999998</v>
          </cell>
          <cell r="W240">
            <v>0.48299999999999998</v>
          </cell>
          <cell r="X240">
            <v>0.48299999999999998</v>
          </cell>
          <cell r="Y240">
            <v>0.48299999999999998</v>
          </cell>
          <cell r="Z240">
            <v>0.48299999999999998</v>
          </cell>
          <cell r="AA240">
            <v>0.48300000000000004</v>
          </cell>
          <cell r="AB240">
            <v>0.48299999999999998</v>
          </cell>
          <cell r="AC240">
            <v>0.48299999999999998</v>
          </cell>
          <cell r="AD240">
            <v>0.48004879004288831</v>
          </cell>
          <cell r="AE240">
            <v>0.4777282984904665</v>
          </cell>
          <cell r="AF240">
            <v>0.45153602578034546</v>
          </cell>
          <cell r="AG240">
            <v>0.44429517863793944</v>
          </cell>
          <cell r="AH240">
            <v>0.44298731011186859</v>
          </cell>
        </row>
        <row r="241">
          <cell r="T241">
            <v>1238</v>
          </cell>
          <cell r="U241">
            <v>0.48299999999999998</v>
          </cell>
          <cell r="V241">
            <v>0.48299999999999998</v>
          </cell>
          <cell r="W241">
            <v>0.48299999999999998</v>
          </cell>
          <cell r="X241">
            <v>0.48299999999999998</v>
          </cell>
          <cell r="Y241">
            <v>0.48299999999999998</v>
          </cell>
          <cell r="Z241">
            <v>0.48299999999999998</v>
          </cell>
          <cell r="AA241">
            <v>0.48299999999999998</v>
          </cell>
          <cell r="AB241">
            <v>0.48299999999999998</v>
          </cell>
          <cell r="AC241">
            <v>0.48299999999999993</v>
          </cell>
          <cell r="AD241">
            <v>0.47936109555384721</v>
          </cell>
          <cell r="AE241">
            <v>0.47966613403593994</v>
          </cell>
          <cell r="AF241">
            <v>0.47746871038862992</v>
          </cell>
          <cell r="AG241">
            <v>0.47000207857253673</v>
          </cell>
          <cell r="AH241">
            <v>0.46382107009374751</v>
          </cell>
        </row>
        <row r="242">
          <cell r="T242">
            <v>1239</v>
          </cell>
          <cell r="U242">
            <v>0.48299999999999998</v>
          </cell>
          <cell r="V242">
            <v>0.48299999999999998</v>
          </cell>
          <cell r="W242">
            <v>0.48300000000000004</v>
          </cell>
          <cell r="X242">
            <v>0.48299999999999998</v>
          </cell>
          <cell r="Y242">
            <v>0.48299999999999998</v>
          </cell>
          <cell r="Z242">
            <v>0.48299999999999998</v>
          </cell>
          <cell r="AA242">
            <v>0.48299999999999993</v>
          </cell>
          <cell r="AB242">
            <v>0.48300000000000004</v>
          </cell>
          <cell r="AC242">
            <v>0.48299999999999998</v>
          </cell>
          <cell r="AD242">
            <v>0.48299999999999993</v>
          </cell>
          <cell r="AE242">
            <v>0.46304808485704474</v>
          </cell>
          <cell r="AF242">
            <v>0.46263732391458712</v>
          </cell>
          <cell r="AG242">
            <v>0.45755036111555825</v>
          </cell>
          <cell r="AH242">
            <v>0.45630005629077397</v>
          </cell>
        </row>
        <row r="243">
          <cell r="T243">
            <v>1240</v>
          </cell>
          <cell r="U243">
            <v>0.48299999999999998</v>
          </cell>
          <cell r="V243">
            <v>0.48299999999999998</v>
          </cell>
          <cell r="W243">
            <v>0.48299999999999998</v>
          </cell>
          <cell r="X243">
            <v>0.48299999999999998</v>
          </cell>
          <cell r="Y243">
            <v>0.48299999999999998</v>
          </cell>
          <cell r="Z243">
            <v>0.48300000000000004</v>
          </cell>
          <cell r="AA243">
            <v>0.48299999999999998</v>
          </cell>
          <cell r="AB243">
            <v>0.48279616020576016</v>
          </cell>
          <cell r="AC243">
            <v>0.48266332264952638</v>
          </cell>
          <cell r="AD243">
            <v>0.48177166373298863</v>
          </cell>
          <cell r="AE243">
            <v>0.47815861607722293</v>
          </cell>
          <cell r="AF243">
            <v>0.47004635550921747</v>
          </cell>
          <cell r="AG243">
            <v>0.46783779920813195</v>
          </cell>
          <cell r="AH243">
            <v>0.46614894326633083</v>
          </cell>
        </row>
        <row r="244">
          <cell r="T244">
            <v>1241</v>
          </cell>
          <cell r="U244">
            <v>0.48299999999999998</v>
          </cell>
          <cell r="V244">
            <v>0.48299999999999998</v>
          </cell>
          <cell r="W244">
            <v>0.48299999999999998</v>
          </cell>
          <cell r="X244">
            <v>0.48299999999999998</v>
          </cell>
          <cell r="Y244">
            <v>0.48299999999999998</v>
          </cell>
          <cell r="Z244">
            <v>0.48299999999999993</v>
          </cell>
          <cell r="AA244">
            <v>0.48299999999999998</v>
          </cell>
          <cell r="AB244">
            <v>0.48299999999999998</v>
          </cell>
          <cell r="AC244">
            <v>0.48115085349024878</v>
          </cell>
          <cell r="AD244">
            <v>0.47931706402579161</v>
          </cell>
          <cell r="AE244">
            <v>0.47623836139890341</v>
          </cell>
          <cell r="AF244">
            <v>0.46675806277943133</v>
          </cell>
          <cell r="AG244">
            <v>0.45811708598360779</v>
          </cell>
          <cell r="AH244">
            <v>0.45355376330503144</v>
          </cell>
        </row>
        <row r="245">
          <cell r="T245">
            <v>1242</v>
          </cell>
          <cell r="U245">
            <v>0.48299999999999998</v>
          </cell>
          <cell r="V245">
            <v>0.48299999999999998</v>
          </cell>
          <cell r="W245">
            <v>0.48299999999999998</v>
          </cell>
          <cell r="X245">
            <v>0.48299999999999998</v>
          </cell>
          <cell r="Y245">
            <v>0.48299999999999998</v>
          </cell>
          <cell r="Z245">
            <v>0.48299999999999998</v>
          </cell>
          <cell r="AA245">
            <v>0.48299999999999998</v>
          </cell>
          <cell r="AB245">
            <v>0.48299999999999998</v>
          </cell>
          <cell r="AC245">
            <v>0.48062381526726189</v>
          </cell>
          <cell r="AD245">
            <v>0.47998640091561012</v>
          </cell>
          <cell r="AE245">
            <v>0.47691177494658338</v>
          </cell>
          <cell r="AF245">
            <v>0.47461879325347101</v>
          </cell>
          <cell r="AG245">
            <v>0.47295570893456512</v>
          </cell>
          <cell r="AH245">
            <v>0.47142669050321168</v>
          </cell>
        </row>
        <row r="246">
          <cell r="T246">
            <v>1243</v>
          </cell>
          <cell r="U246">
            <v>0.48299999999999998</v>
          </cell>
          <cell r="V246">
            <v>0.48299999999999993</v>
          </cell>
          <cell r="W246">
            <v>0.48299999999999998</v>
          </cell>
          <cell r="X246">
            <v>0.48299999999999998</v>
          </cell>
          <cell r="Y246">
            <v>0.48299999999999993</v>
          </cell>
          <cell r="Z246">
            <v>0.48299999999999998</v>
          </cell>
          <cell r="AA246">
            <v>0.48288428679716633</v>
          </cell>
          <cell r="AB246">
            <v>0.48289103495816643</v>
          </cell>
          <cell r="AC246">
            <v>0.48120077038380438</v>
          </cell>
          <cell r="AD246">
            <v>0.47989817049175693</v>
          </cell>
          <cell r="AE246">
            <v>0.48013700701308487</v>
          </cell>
          <cell r="AF246">
            <v>0.24423611178609494</v>
          </cell>
          <cell r="AG246">
            <v>0.23280337770321285</v>
          </cell>
          <cell r="AH246">
            <v>0.22509737705232358</v>
          </cell>
        </row>
        <row r="247">
          <cell r="T247">
            <v>1244</v>
          </cell>
          <cell r="U247">
            <v>0.48300000000000004</v>
          </cell>
          <cell r="V247">
            <v>0.48299999999999998</v>
          </cell>
          <cell r="W247">
            <v>0.48299999999999998</v>
          </cell>
          <cell r="X247">
            <v>0.48299999999999998</v>
          </cell>
          <cell r="Y247">
            <v>0.48300000000000004</v>
          </cell>
          <cell r="Z247">
            <v>0.48299999999999998</v>
          </cell>
          <cell r="AA247">
            <v>0.48300000000000004</v>
          </cell>
          <cell r="AB247">
            <v>0.48299999999999998</v>
          </cell>
          <cell r="AC247">
            <v>0.47950245802693942</v>
          </cell>
          <cell r="AD247">
            <v>0.47836227391533315</v>
          </cell>
          <cell r="AE247">
            <v>0.47604010202592845</v>
          </cell>
          <cell r="AF247">
            <v>0.34920031575209604</v>
          </cell>
          <cell r="AG247">
            <v>0.29232965154914642</v>
          </cell>
          <cell r="AH247">
            <v>0.3010162798328479</v>
          </cell>
        </row>
        <row r="248">
          <cell r="T248">
            <v>1245</v>
          </cell>
          <cell r="U248">
            <v>0.48299999999999998</v>
          </cell>
          <cell r="V248">
            <v>0.48299999999999998</v>
          </cell>
          <cell r="W248">
            <v>0.48299999999999998</v>
          </cell>
          <cell r="X248">
            <v>0.48299999999999993</v>
          </cell>
          <cell r="Y248">
            <v>0.48300000000000004</v>
          </cell>
          <cell r="Z248">
            <v>0.48299999999999998</v>
          </cell>
          <cell r="AA248">
            <v>0.48299999999999998</v>
          </cell>
          <cell r="AB248">
            <v>0.48204613565375998</v>
          </cell>
          <cell r="AC248">
            <v>0.48207783188911413</v>
          </cell>
          <cell r="AD248">
            <v>0.48022971464661274</v>
          </cell>
          <cell r="AE248">
            <v>0.2790781824038962</v>
          </cell>
          <cell r="AF248">
            <v>0.27339243323754925</v>
          </cell>
          <cell r="AG248">
            <v>0.25238665415651845</v>
          </cell>
          <cell r="AH248">
            <v>0.22063837474064252</v>
          </cell>
        </row>
        <row r="249">
          <cell r="T249">
            <v>1246</v>
          </cell>
          <cell r="U249">
            <v>0.48299999999999993</v>
          </cell>
          <cell r="V249">
            <v>0.48300000000000004</v>
          </cell>
          <cell r="W249">
            <v>0.48299999999999998</v>
          </cell>
          <cell r="X249">
            <v>0.48299999999999998</v>
          </cell>
          <cell r="Y249">
            <v>0.48299999999999998</v>
          </cell>
          <cell r="Z249">
            <v>0.48299999999999998</v>
          </cell>
          <cell r="AA249">
            <v>0.48299999999999998</v>
          </cell>
          <cell r="AB249">
            <v>0.48280690558417538</v>
          </cell>
          <cell r="AC249">
            <v>0.48156352681684733</v>
          </cell>
          <cell r="AD249">
            <v>0.48032133506948377</v>
          </cell>
          <cell r="AE249">
            <v>0.47556465883692806</v>
          </cell>
          <cell r="AF249">
            <v>0.4670059092699051</v>
          </cell>
          <cell r="AG249">
            <v>0.46220360000995842</v>
          </cell>
          <cell r="AH249">
            <v>0.4577018224236436</v>
          </cell>
        </row>
        <row r="250">
          <cell r="T250">
            <v>1247</v>
          </cell>
          <cell r="U250">
            <v>0.48299999999999998</v>
          </cell>
          <cell r="V250">
            <v>0.48299999999999998</v>
          </cell>
          <cell r="W250">
            <v>0.48299999999999998</v>
          </cell>
          <cell r="X250">
            <v>0.48299999999999998</v>
          </cell>
          <cell r="Y250">
            <v>0.48299999999999998</v>
          </cell>
          <cell r="Z250">
            <v>0.48299999999999998</v>
          </cell>
          <cell r="AA250">
            <v>0.48299999999999998</v>
          </cell>
          <cell r="AB250">
            <v>0.48299999999999998</v>
          </cell>
          <cell r="AC250">
            <v>0.48299999999999998</v>
          </cell>
          <cell r="AD250">
            <v>0.48300000000000004</v>
          </cell>
          <cell r="AE250">
            <v>0.47787791591169521</v>
          </cell>
          <cell r="AF250">
            <v>0.46646894422816443</v>
          </cell>
          <cell r="AG250">
            <v>0.46008040821352325</v>
          </cell>
          <cell r="AH250">
            <v>0.45270737179777265</v>
          </cell>
        </row>
        <row r="251">
          <cell r="T251">
            <v>1248</v>
          </cell>
          <cell r="U251">
            <v>0.48299999999999993</v>
          </cell>
          <cell r="V251">
            <v>0.48299999999999998</v>
          </cell>
          <cell r="W251">
            <v>0.48299999999999998</v>
          </cell>
          <cell r="X251">
            <v>0.48299999999999998</v>
          </cell>
          <cell r="Y251">
            <v>0.48299999999999998</v>
          </cell>
          <cell r="Z251">
            <v>0.48299999999999993</v>
          </cell>
          <cell r="AA251">
            <v>0.48292877294511249</v>
          </cell>
          <cell r="AB251">
            <v>0.48288756838129476</v>
          </cell>
          <cell r="AC251">
            <v>0.48211775259077799</v>
          </cell>
          <cell r="AD251">
            <v>0.48085688725165271</v>
          </cell>
          <cell r="AE251">
            <v>0.47953732603125615</v>
          </cell>
          <cell r="AF251">
            <v>0.47164324846965278</v>
          </cell>
          <cell r="AG251">
            <v>0.46923668686057196</v>
          </cell>
          <cell r="AH251">
            <v>0.46981241626350217</v>
          </cell>
        </row>
        <row r="252">
          <cell r="T252">
            <v>1249</v>
          </cell>
          <cell r="U252">
            <v>0.48299999999999998</v>
          </cell>
          <cell r="V252">
            <v>0.48299999999999998</v>
          </cell>
          <cell r="W252">
            <v>0.48300000000000004</v>
          </cell>
          <cell r="X252">
            <v>0.48299999999999993</v>
          </cell>
          <cell r="Y252">
            <v>0.48299999999999998</v>
          </cell>
          <cell r="Z252">
            <v>0.48299999999999998</v>
          </cell>
          <cell r="AA252">
            <v>0.48300000000000004</v>
          </cell>
          <cell r="AB252">
            <v>0.4827816130349678</v>
          </cell>
          <cell r="AC252">
            <v>0.48209491034667151</v>
          </cell>
          <cell r="AD252">
            <v>0.48182481966437157</v>
          </cell>
          <cell r="AE252">
            <v>0.48089231217744088</v>
          </cell>
          <cell r="AF252">
            <v>0.4726044215948208</v>
          </cell>
          <cell r="AG252">
            <v>0.47144201525855656</v>
          </cell>
          <cell r="AH252">
            <v>0.45915920059006637</v>
          </cell>
        </row>
        <row r="253">
          <cell r="T253">
            <v>1250</v>
          </cell>
          <cell r="U253">
            <v>0.48299999999999998</v>
          </cell>
          <cell r="V253">
            <v>0.48299999999999998</v>
          </cell>
          <cell r="W253">
            <v>0.48299999999999998</v>
          </cell>
          <cell r="X253">
            <v>0.48299999999999998</v>
          </cell>
          <cell r="Y253">
            <v>0.48299999999999993</v>
          </cell>
          <cell r="Z253">
            <v>0.48299999999999998</v>
          </cell>
          <cell r="AA253">
            <v>0.48299999999999998</v>
          </cell>
          <cell r="AB253">
            <v>0.48236679898548573</v>
          </cell>
          <cell r="AC253">
            <v>0.47821218998064058</v>
          </cell>
          <cell r="AD253">
            <v>0.47477573179140414</v>
          </cell>
          <cell r="AE253">
            <v>0.46750840519314063</v>
          </cell>
          <cell r="AF253">
            <v>0.44288540762557871</v>
          </cell>
          <cell r="AG253">
            <v>0.42896976798503994</v>
          </cell>
          <cell r="AH253">
            <v>0.42652014038400282</v>
          </cell>
        </row>
        <row r="254">
          <cell r="T254">
            <v>1251</v>
          </cell>
          <cell r="U254">
            <v>0.48299999999999998</v>
          </cell>
          <cell r="V254">
            <v>0.48299999999999998</v>
          </cell>
          <cell r="W254">
            <v>0.48299999999999998</v>
          </cell>
          <cell r="X254">
            <v>0.48299999999999998</v>
          </cell>
          <cell r="Y254">
            <v>0.48299999999999998</v>
          </cell>
          <cell r="Z254">
            <v>0.48299999999999993</v>
          </cell>
          <cell r="AA254">
            <v>0.48299999999999998</v>
          </cell>
          <cell r="AB254">
            <v>0.48299999999999998</v>
          </cell>
          <cell r="AC254">
            <v>0.48299999999999998</v>
          </cell>
          <cell r="AD254">
            <v>0.48299999999999998</v>
          </cell>
          <cell r="AE254">
            <v>0.48081399256580176</v>
          </cell>
          <cell r="AF254">
            <v>0.4811645541475057</v>
          </cell>
          <cell r="AG254">
            <v>0.48107942621557315</v>
          </cell>
          <cell r="AH254">
            <v>0.48109276374069126</v>
          </cell>
        </row>
        <row r="255">
          <cell r="T255">
            <v>1252</v>
          </cell>
          <cell r="U255">
            <v>0.48300000000000004</v>
          </cell>
          <cell r="V255">
            <v>0.48299999999999998</v>
          </cell>
          <cell r="W255">
            <v>0.48300000000000004</v>
          </cell>
          <cell r="X255">
            <v>0.48299999999999998</v>
          </cell>
          <cell r="Y255">
            <v>0.48299999999999998</v>
          </cell>
          <cell r="Z255">
            <v>0.48299999999999998</v>
          </cell>
          <cell r="AA255">
            <v>0.48254807536580735</v>
          </cell>
          <cell r="AB255">
            <v>0.48252065856155818</v>
          </cell>
          <cell r="AC255">
            <v>0.4815950764426461</v>
          </cell>
          <cell r="AD255">
            <v>0.47647871879424558</v>
          </cell>
          <cell r="AE255">
            <v>0.46011451806911569</v>
          </cell>
          <cell r="AF255">
            <v>0.38633474097755444</v>
          </cell>
          <cell r="AG255">
            <v>0.31174861523291914</v>
          </cell>
          <cell r="AH255">
            <v>0.30564421842035711</v>
          </cell>
        </row>
        <row r="256">
          <cell r="T256">
            <v>1253</v>
          </cell>
          <cell r="U256">
            <v>0.48299999999999998</v>
          </cell>
          <cell r="V256">
            <v>0.48299999999999998</v>
          </cell>
          <cell r="W256">
            <v>0.48299999999999998</v>
          </cell>
          <cell r="X256">
            <v>0.48300000000000004</v>
          </cell>
          <cell r="Y256">
            <v>0.48299999999999998</v>
          </cell>
          <cell r="Z256">
            <v>0.48299999999999998</v>
          </cell>
          <cell r="AA256">
            <v>0.48299999999999998</v>
          </cell>
          <cell r="AB256">
            <v>0.48264237677386512</v>
          </cell>
          <cell r="AC256">
            <v>0.48182063957371246</v>
          </cell>
          <cell r="AD256">
            <v>0.47989533460172951</v>
          </cell>
          <cell r="AE256">
            <v>0.47370821116954953</v>
          </cell>
          <cell r="AF256">
            <v>0.32975183294888161</v>
          </cell>
          <cell r="AG256">
            <v>0.30635574867739984</v>
          </cell>
          <cell r="AH256">
            <v>0.30165230785600672</v>
          </cell>
        </row>
        <row r="257">
          <cell r="T257">
            <v>1254</v>
          </cell>
          <cell r="U257">
            <v>0.48299999999999998</v>
          </cell>
          <cell r="V257">
            <v>0.48299999999999998</v>
          </cell>
          <cell r="W257">
            <v>0.48299999999999993</v>
          </cell>
          <cell r="X257">
            <v>0.48299999999999998</v>
          </cell>
          <cell r="Y257">
            <v>0.48299999999999998</v>
          </cell>
          <cell r="Z257">
            <v>0.48299999999999998</v>
          </cell>
          <cell r="AA257">
            <v>0.48300000000000004</v>
          </cell>
          <cell r="AB257">
            <v>0.48128661965357722</v>
          </cell>
          <cell r="AC257">
            <v>0.48000255469456843</v>
          </cell>
          <cell r="AD257">
            <v>0.47726566501385492</v>
          </cell>
          <cell r="AE257">
            <v>0.46699159118220318</v>
          </cell>
          <cell r="AF257">
            <v>0.45290684433873762</v>
          </cell>
          <cell r="AG257">
            <v>0.44859872317998167</v>
          </cell>
          <cell r="AH257">
            <v>0.44047359456842555</v>
          </cell>
        </row>
        <row r="258">
          <cell r="T258">
            <v>1255</v>
          </cell>
          <cell r="U258">
            <v>0.48299999999999998</v>
          </cell>
          <cell r="V258">
            <v>0.48299999999999993</v>
          </cell>
          <cell r="W258">
            <v>0.48299999999999998</v>
          </cell>
          <cell r="X258">
            <v>0.48299999999999998</v>
          </cell>
          <cell r="Y258">
            <v>0.48299999999999998</v>
          </cell>
          <cell r="Z258">
            <v>0.48300000000000004</v>
          </cell>
          <cell r="AA258">
            <v>0.48299999999999998</v>
          </cell>
          <cell r="AB258">
            <v>0.48299999999999998</v>
          </cell>
          <cell r="AC258">
            <v>0.48278119353487259</v>
          </cell>
          <cell r="AD258">
            <v>0.482410535967707</v>
          </cell>
          <cell r="AE258">
            <v>0.47815721850608128</v>
          </cell>
          <cell r="AF258">
            <v>0.47697693977170452</v>
          </cell>
          <cell r="AG258">
            <v>0.4733692955841538</v>
          </cell>
          <cell r="AH258">
            <v>0.47068771387445207</v>
          </cell>
        </row>
        <row r="259">
          <cell r="T259">
            <v>1256</v>
          </cell>
          <cell r="U259">
            <v>0.48299999999999998</v>
          </cell>
          <cell r="V259">
            <v>0.48299999999999998</v>
          </cell>
          <cell r="W259">
            <v>0.48299999999999998</v>
          </cell>
          <cell r="X259">
            <v>0.48299999999999998</v>
          </cell>
          <cell r="Y259">
            <v>0.48299999999999998</v>
          </cell>
          <cell r="Z259">
            <v>0.48299999999999998</v>
          </cell>
          <cell r="AA259">
            <v>0.48299999999999998</v>
          </cell>
          <cell r="AB259">
            <v>0.48299999999999998</v>
          </cell>
          <cell r="AC259">
            <v>0.48299999999999993</v>
          </cell>
          <cell r="AD259">
            <v>0.48299999999999998</v>
          </cell>
          <cell r="AE259">
            <v>0.48197621522130396</v>
          </cell>
          <cell r="AF259">
            <v>0.47954105702212974</v>
          </cell>
          <cell r="AG259">
            <v>0.46966301411601374</v>
          </cell>
          <cell r="AH259">
            <v>0.46943824105547471</v>
          </cell>
        </row>
        <row r="260">
          <cell r="T260">
            <v>1257</v>
          </cell>
          <cell r="U260">
            <v>0.48299999999999998</v>
          </cell>
          <cell r="V260">
            <v>0.48299999999999993</v>
          </cell>
          <cell r="W260">
            <v>0.48299999999999998</v>
          </cell>
          <cell r="X260">
            <v>0.48299999999999998</v>
          </cell>
          <cell r="Y260">
            <v>0.48299999999999998</v>
          </cell>
          <cell r="Z260">
            <v>0.48300000000000004</v>
          </cell>
          <cell r="AA260">
            <v>0.48299999999999998</v>
          </cell>
          <cell r="AB260">
            <v>0.48291921321290765</v>
          </cell>
          <cell r="AC260">
            <v>0.48259246968031694</v>
          </cell>
          <cell r="AD260">
            <v>0.47991259777743966</v>
          </cell>
          <cell r="AE260">
            <v>0.47862799950229823</v>
          </cell>
          <cell r="AF260">
            <v>0.47198757561981958</v>
          </cell>
          <cell r="AG260">
            <v>0.46932190919444305</v>
          </cell>
          <cell r="AH260">
            <v>0.46766081131035131</v>
          </cell>
        </row>
        <row r="261">
          <cell r="T261">
            <v>1258</v>
          </cell>
          <cell r="U261">
            <v>0.48300000000000004</v>
          </cell>
          <cell r="V261">
            <v>0.48299999999999998</v>
          </cell>
          <cell r="W261">
            <v>0.48299999999999998</v>
          </cell>
          <cell r="X261">
            <v>0.48299999999999998</v>
          </cell>
          <cell r="Y261">
            <v>0.48299999999999998</v>
          </cell>
          <cell r="Z261">
            <v>0.48299999999999993</v>
          </cell>
          <cell r="AA261">
            <v>0.48299999999999993</v>
          </cell>
          <cell r="AB261">
            <v>0.48299999999999998</v>
          </cell>
          <cell r="AC261">
            <v>0.48300000000000004</v>
          </cell>
          <cell r="AD261">
            <v>0.48299999999999998</v>
          </cell>
          <cell r="AE261">
            <v>0.48299999999999998</v>
          </cell>
          <cell r="AF261">
            <v>0.48239073115143555</v>
          </cell>
          <cell r="AG261">
            <v>0.48239443907327845</v>
          </cell>
          <cell r="AH261">
            <v>0.48237695106109507</v>
          </cell>
        </row>
        <row r="262">
          <cell r="T262">
            <v>1259</v>
          </cell>
          <cell r="U262">
            <v>0.48299999999999998</v>
          </cell>
          <cell r="V262">
            <v>0.48299999999999998</v>
          </cell>
          <cell r="W262">
            <v>0.48299999999999998</v>
          </cell>
          <cell r="X262">
            <v>0.48299999999999998</v>
          </cell>
          <cell r="Y262">
            <v>0.48299999999999993</v>
          </cell>
          <cell r="Z262">
            <v>0.48300000000000004</v>
          </cell>
          <cell r="AA262">
            <v>0.48299999999999998</v>
          </cell>
          <cell r="AB262">
            <v>0.48299999999999998</v>
          </cell>
          <cell r="AC262">
            <v>0.48299999999999998</v>
          </cell>
          <cell r="AD262">
            <v>0.48299999999999998</v>
          </cell>
          <cell r="AE262">
            <v>0.48286651071974479</v>
          </cell>
          <cell r="AF262">
            <v>0.4827286913436406</v>
          </cell>
          <cell r="AG262">
            <v>0.48207334688874326</v>
          </cell>
          <cell r="AH262">
            <v>0.48193560860769613</v>
          </cell>
        </row>
        <row r="263">
          <cell r="T263">
            <v>1260</v>
          </cell>
          <cell r="U263">
            <v>0.48299999999999993</v>
          </cell>
          <cell r="V263">
            <v>0.48300000000000004</v>
          </cell>
          <cell r="W263">
            <v>0.48300000000000004</v>
          </cell>
          <cell r="X263">
            <v>0.48299999999999998</v>
          </cell>
          <cell r="Y263">
            <v>0.48299999999999993</v>
          </cell>
          <cell r="Z263">
            <v>0.48299999999999998</v>
          </cell>
          <cell r="AA263">
            <v>0.48299999999999998</v>
          </cell>
          <cell r="AB263">
            <v>0.48299999999999998</v>
          </cell>
          <cell r="AC263">
            <v>0.48189074189635817</v>
          </cell>
          <cell r="AD263">
            <v>0.48171337942983117</v>
          </cell>
          <cell r="AE263">
            <v>0.47530507280245515</v>
          </cell>
          <cell r="AF263">
            <v>0.45418620227865147</v>
          </cell>
          <cell r="AG263">
            <v>0.42602561024667618</v>
          </cell>
          <cell r="AH263">
            <v>0.42118279772154565</v>
          </cell>
        </row>
        <row r="264">
          <cell r="T264">
            <v>1261</v>
          </cell>
          <cell r="U264">
            <v>0.48299999999999998</v>
          </cell>
          <cell r="V264">
            <v>0.48299999999999998</v>
          </cell>
          <cell r="W264">
            <v>0.48299999999999998</v>
          </cell>
          <cell r="X264">
            <v>0.48299999999999998</v>
          </cell>
          <cell r="Y264">
            <v>0.48299999999999998</v>
          </cell>
          <cell r="Z264">
            <v>0.48299999999999998</v>
          </cell>
          <cell r="AA264">
            <v>0.48299999999999998</v>
          </cell>
          <cell r="AB264">
            <v>0.48300000000000004</v>
          </cell>
          <cell r="AC264">
            <v>0.48275118996134675</v>
          </cell>
          <cell r="AD264">
            <v>0.4816876762622857</v>
          </cell>
          <cell r="AE264">
            <v>0.48099970551049664</v>
          </cell>
          <cell r="AF264">
            <v>0.47340391472445903</v>
          </cell>
          <cell r="AG264">
            <v>0.47145253226404871</v>
          </cell>
          <cell r="AH264">
            <v>0.46496359931537706</v>
          </cell>
        </row>
        <row r="265">
          <cell r="T265">
            <v>1262</v>
          </cell>
          <cell r="U265">
            <v>0.48299999999999998</v>
          </cell>
          <cell r="V265">
            <v>0.48299999999999998</v>
          </cell>
          <cell r="W265">
            <v>0.48299999999999998</v>
          </cell>
          <cell r="X265">
            <v>0.48299999999999998</v>
          </cell>
          <cell r="Y265">
            <v>0.48299999999999998</v>
          </cell>
          <cell r="Z265">
            <v>0.48299999999999998</v>
          </cell>
          <cell r="AA265">
            <v>0.48299999999999998</v>
          </cell>
          <cell r="AB265">
            <v>0.48300000000000004</v>
          </cell>
          <cell r="AC265">
            <v>0.4822622959056313</v>
          </cell>
          <cell r="AD265">
            <v>0.48129037618724596</v>
          </cell>
          <cell r="AE265">
            <v>0.47013001915774738</v>
          </cell>
          <cell r="AF265">
            <v>0.46178596700738128</v>
          </cell>
          <cell r="AG265">
            <v>0.4575952549158297</v>
          </cell>
          <cell r="AH265">
            <v>0.45420771114263542</v>
          </cell>
        </row>
        <row r="266">
          <cell r="T266">
            <v>1263</v>
          </cell>
          <cell r="U266">
            <v>0.48300000000000004</v>
          </cell>
          <cell r="V266">
            <v>0.48299999999999998</v>
          </cell>
          <cell r="W266">
            <v>0.48299999999999998</v>
          </cell>
          <cell r="X266">
            <v>0.48300000000000004</v>
          </cell>
          <cell r="Y266">
            <v>0.48299999999999993</v>
          </cell>
          <cell r="Z266">
            <v>0.48299999999999998</v>
          </cell>
          <cell r="AA266">
            <v>0.48300000000000004</v>
          </cell>
          <cell r="AB266">
            <v>0.48299999999999998</v>
          </cell>
          <cell r="AC266">
            <v>0.48300000000000004</v>
          </cell>
          <cell r="AD266">
            <v>0.48299999999999993</v>
          </cell>
          <cell r="AE266">
            <v>0.48292285755950665</v>
          </cell>
          <cell r="AF266">
            <v>0.48292072875168401</v>
          </cell>
          <cell r="AG266">
            <v>0.48291899740931471</v>
          </cell>
          <cell r="AH266">
            <v>0.48258309553581036</v>
          </cell>
        </row>
        <row r="267">
          <cell r="T267">
            <v>1264</v>
          </cell>
          <cell r="U267">
            <v>0.48299999999999998</v>
          </cell>
          <cell r="V267">
            <v>0.48299999999999998</v>
          </cell>
          <cell r="W267">
            <v>0.48299999999999998</v>
          </cell>
          <cell r="X267">
            <v>0.48299999999999998</v>
          </cell>
          <cell r="Y267">
            <v>0.48299999999999998</v>
          </cell>
          <cell r="Z267">
            <v>0.48299999999999998</v>
          </cell>
          <cell r="AA267">
            <v>0.48299999999999998</v>
          </cell>
          <cell r="AB267">
            <v>0.48299999999999998</v>
          </cell>
          <cell r="AC267">
            <v>0.4752404808275027</v>
          </cell>
          <cell r="AD267">
            <v>0.47488638352688722</v>
          </cell>
          <cell r="AE267">
            <v>0.4692117271897982</v>
          </cell>
          <cell r="AF267">
            <v>0.46642503922868839</v>
          </cell>
          <cell r="AG267">
            <v>0.46110120935222826</v>
          </cell>
          <cell r="AH267">
            <v>0.46086428873336893</v>
          </cell>
        </row>
        <row r="268">
          <cell r="T268">
            <v>1265</v>
          </cell>
          <cell r="U268">
            <v>0.48300000000000004</v>
          </cell>
          <cell r="V268">
            <v>0.48299999999999998</v>
          </cell>
          <cell r="W268">
            <v>0.48299999999999998</v>
          </cell>
          <cell r="X268">
            <v>0.48299999999999998</v>
          </cell>
          <cell r="Y268">
            <v>0.48299999999999998</v>
          </cell>
          <cell r="Z268">
            <v>0.48299999999999998</v>
          </cell>
          <cell r="AA268">
            <v>0.48300000000000004</v>
          </cell>
          <cell r="AB268">
            <v>0.48299248328113975</v>
          </cell>
          <cell r="AC268">
            <v>0.48292042051189504</v>
          </cell>
          <cell r="AD268">
            <v>0.48220846259792233</v>
          </cell>
          <cell r="AE268">
            <v>0.48151453026380359</v>
          </cell>
          <cell r="AF268">
            <v>0.47273601642004814</v>
          </cell>
          <cell r="AG268">
            <v>0.46889075440940775</v>
          </cell>
          <cell r="AH268">
            <v>0.46036402867654352</v>
          </cell>
        </row>
        <row r="269">
          <cell r="T269">
            <v>1266</v>
          </cell>
          <cell r="U269">
            <v>0.48299999999999998</v>
          </cell>
          <cell r="V269">
            <v>0.48299999999999998</v>
          </cell>
          <cell r="W269">
            <v>0.48300000000000004</v>
          </cell>
          <cell r="X269">
            <v>0.48299999999999998</v>
          </cell>
          <cell r="Y269">
            <v>0.48299999999999998</v>
          </cell>
          <cell r="Z269">
            <v>0.48299999999999998</v>
          </cell>
          <cell r="AA269">
            <v>0.48299999999999998</v>
          </cell>
          <cell r="AB269">
            <v>0.48275503371721951</v>
          </cell>
          <cell r="AC269">
            <v>0.48247098388838827</v>
          </cell>
          <cell r="AD269">
            <v>0.48245862317409355</v>
          </cell>
          <cell r="AE269">
            <v>0.48137779308507683</v>
          </cell>
          <cell r="AF269">
            <v>0.47758072687427661</v>
          </cell>
          <cell r="AG269">
            <v>0.46794519057351724</v>
          </cell>
          <cell r="AH269">
            <v>0.46789463010998938</v>
          </cell>
        </row>
        <row r="270">
          <cell r="T270">
            <v>1267</v>
          </cell>
          <cell r="U270">
            <v>0.48299999999999998</v>
          </cell>
          <cell r="V270">
            <v>0.48299999999999998</v>
          </cell>
          <cell r="W270">
            <v>0.48299999999999993</v>
          </cell>
          <cell r="X270">
            <v>0.48299999999999998</v>
          </cell>
          <cell r="Y270">
            <v>0.48299999999999998</v>
          </cell>
          <cell r="Z270">
            <v>0.48299999999999993</v>
          </cell>
          <cell r="AA270">
            <v>0.48299999999999998</v>
          </cell>
          <cell r="AB270">
            <v>0.48299999999999998</v>
          </cell>
          <cell r="AC270">
            <v>0.48299999999999998</v>
          </cell>
          <cell r="AD270">
            <v>0.48299999999999998</v>
          </cell>
          <cell r="AE270">
            <v>0.48299999999999998</v>
          </cell>
          <cell r="AF270">
            <v>0.46216366058394065</v>
          </cell>
          <cell r="AG270">
            <v>0.42904920497415527</v>
          </cell>
          <cell r="AH270">
            <v>0.42751901496078831</v>
          </cell>
        </row>
        <row r="271">
          <cell r="T271">
            <v>1268</v>
          </cell>
          <cell r="U271">
            <v>0.48299999999999993</v>
          </cell>
          <cell r="V271">
            <v>0.48300000000000004</v>
          </cell>
          <cell r="W271">
            <v>0.48299999999999998</v>
          </cell>
          <cell r="X271">
            <v>0.48299999999999993</v>
          </cell>
          <cell r="Y271">
            <v>0.48299999999999998</v>
          </cell>
          <cell r="Z271">
            <v>0.48299999999999998</v>
          </cell>
          <cell r="AA271">
            <v>0.48299999999999998</v>
          </cell>
          <cell r="AB271">
            <v>0.48299999999999998</v>
          </cell>
          <cell r="AC271">
            <v>0.4796873268891173</v>
          </cell>
          <cell r="AD271">
            <v>0.47659802792830358</v>
          </cell>
          <cell r="AE271">
            <v>0.47372229211749833</v>
          </cell>
          <cell r="AF271">
            <v>0.46403180542265293</v>
          </cell>
          <cell r="AG271">
            <v>0.45832885718199246</v>
          </cell>
          <cell r="AH271">
            <v>0.40976661271895404</v>
          </cell>
        </row>
        <row r="272">
          <cell r="T272">
            <v>1269</v>
          </cell>
          <cell r="U272">
            <v>0.48299999999999998</v>
          </cell>
          <cell r="V272">
            <v>0.48299999999999998</v>
          </cell>
          <cell r="W272">
            <v>0.48299999999999998</v>
          </cell>
          <cell r="X272">
            <v>0.48299999999999998</v>
          </cell>
          <cell r="Y272">
            <v>0.48299999999999998</v>
          </cell>
          <cell r="Z272">
            <v>0.48300000000000004</v>
          </cell>
          <cell r="AA272">
            <v>0.48300000000000004</v>
          </cell>
          <cell r="AB272">
            <v>0.48299999999999998</v>
          </cell>
          <cell r="AC272">
            <v>0.48260065966634358</v>
          </cell>
          <cell r="AD272">
            <v>0.47989266819561005</v>
          </cell>
          <cell r="AE272">
            <v>0.47888168908864703</v>
          </cell>
          <cell r="AF272">
            <v>0.37509212839799416</v>
          </cell>
          <cell r="AG272">
            <v>0.36743423042786788</v>
          </cell>
          <cell r="AH272">
            <v>0.35920444939413926</v>
          </cell>
        </row>
        <row r="273">
          <cell r="T273">
            <v>1270</v>
          </cell>
          <cell r="U273">
            <v>0.48299999999999998</v>
          </cell>
          <cell r="V273">
            <v>0.48299999999999998</v>
          </cell>
          <cell r="W273">
            <v>0.48299999999999993</v>
          </cell>
          <cell r="X273">
            <v>0.48299999999999998</v>
          </cell>
          <cell r="Y273">
            <v>0.48299999999999998</v>
          </cell>
          <cell r="Z273">
            <v>0.48299999999999998</v>
          </cell>
          <cell r="AA273">
            <v>0.48299999999999998</v>
          </cell>
          <cell r="AB273">
            <v>0.48299999999999998</v>
          </cell>
          <cell r="AC273">
            <v>0.48246871389653206</v>
          </cell>
          <cell r="AD273">
            <v>0.48206224988000601</v>
          </cell>
          <cell r="AE273">
            <v>0.48071774992604299</v>
          </cell>
          <cell r="AF273">
            <v>0.47503080634333184</v>
          </cell>
          <cell r="AG273">
            <v>0.46641424575533258</v>
          </cell>
          <cell r="AH273">
            <v>0.46464427240714701</v>
          </cell>
        </row>
        <row r="274">
          <cell r="T274">
            <v>1271</v>
          </cell>
          <cell r="U274">
            <v>0.48299999999999998</v>
          </cell>
          <cell r="V274">
            <v>0.48300000000000004</v>
          </cell>
          <cell r="W274">
            <v>0.48299999999999993</v>
          </cell>
          <cell r="X274">
            <v>0.48299999999999998</v>
          </cell>
          <cell r="Y274">
            <v>0.48299999999999993</v>
          </cell>
          <cell r="Z274">
            <v>0.48299999999999998</v>
          </cell>
          <cell r="AA274">
            <v>0.48300000000000004</v>
          </cell>
          <cell r="AB274">
            <v>0.48299999999999998</v>
          </cell>
          <cell r="AC274">
            <v>0.48299999999999998</v>
          </cell>
          <cell r="AD274">
            <v>0.47593749421489706</v>
          </cell>
          <cell r="AE274">
            <v>0.47367047549379332</v>
          </cell>
          <cell r="AF274">
            <v>0.47182581936615575</v>
          </cell>
          <cell r="AG274">
            <v>0.46260085189860506</v>
          </cell>
          <cell r="AH274">
            <v>0.46233747018050475</v>
          </cell>
        </row>
        <row r="275">
          <cell r="T275">
            <v>1272</v>
          </cell>
          <cell r="U275">
            <v>0.48299999999999998</v>
          </cell>
          <cell r="V275">
            <v>0.48299999999999998</v>
          </cell>
          <cell r="W275">
            <v>0.48299999999999998</v>
          </cell>
          <cell r="X275">
            <v>0.48299999999999998</v>
          </cell>
          <cell r="Y275">
            <v>0.48300000000000004</v>
          </cell>
          <cell r="Z275">
            <v>0.48299999999999998</v>
          </cell>
          <cell r="AA275">
            <v>0.48299999999999998</v>
          </cell>
          <cell r="AB275">
            <v>0.48291415893338319</v>
          </cell>
          <cell r="AC275">
            <v>0.48274840307011541</v>
          </cell>
          <cell r="AD275">
            <v>0.48263470278615384</v>
          </cell>
          <cell r="AE275">
            <v>0.48240069118396517</v>
          </cell>
          <cell r="AF275">
            <v>0.48114271137372738</v>
          </cell>
          <cell r="AG275">
            <v>0.48015211804132207</v>
          </cell>
          <cell r="AH275">
            <v>0.47985477691152645</v>
          </cell>
        </row>
        <row r="276">
          <cell r="T276">
            <v>1273</v>
          </cell>
          <cell r="U276">
            <v>0.48300000000000004</v>
          </cell>
          <cell r="V276">
            <v>0.48299999999999993</v>
          </cell>
          <cell r="W276">
            <v>0.48299999999999998</v>
          </cell>
          <cell r="X276">
            <v>0.48299999999999998</v>
          </cell>
          <cell r="Y276">
            <v>0.48299999999999998</v>
          </cell>
          <cell r="Z276">
            <v>0.48299999999999998</v>
          </cell>
          <cell r="AA276">
            <v>0.48299999999999998</v>
          </cell>
          <cell r="AB276">
            <v>0.48299999999999998</v>
          </cell>
          <cell r="AC276">
            <v>0.48299999999999998</v>
          </cell>
          <cell r="AD276">
            <v>0.48262100986594414</v>
          </cell>
          <cell r="AE276">
            <v>0.48050086607226483</v>
          </cell>
          <cell r="AF276">
            <v>0.13642614328432021</v>
          </cell>
          <cell r="AG276">
            <v>9.1042630596139554E-2</v>
          </cell>
          <cell r="AH276">
            <v>3.6495085508594927E-2</v>
          </cell>
        </row>
        <row r="277">
          <cell r="T277">
            <v>1274</v>
          </cell>
          <cell r="U277">
            <v>0.48300000000000004</v>
          </cell>
          <cell r="V277">
            <v>0.48299999999999998</v>
          </cell>
          <cell r="W277">
            <v>0.48299999999999998</v>
          </cell>
          <cell r="X277">
            <v>0.48299999999999998</v>
          </cell>
          <cell r="Y277">
            <v>0.48299999999999998</v>
          </cell>
          <cell r="Z277">
            <v>0.48299999999999998</v>
          </cell>
          <cell r="AA277">
            <v>0.48299999999999998</v>
          </cell>
          <cell r="AB277">
            <v>0.48299999999999998</v>
          </cell>
          <cell r="AC277">
            <v>0.48267368201563049</v>
          </cell>
          <cell r="AD277">
            <v>0.4820299168131616</v>
          </cell>
          <cell r="AE277">
            <v>0.47977410142339078</v>
          </cell>
          <cell r="AF277">
            <v>0.43140728994399319</v>
          </cell>
          <cell r="AG277">
            <v>0.43314027691226642</v>
          </cell>
          <cell r="AH277">
            <v>0.43808941943452367</v>
          </cell>
        </row>
        <row r="278">
          <cell r="T278">
            <v>1275</v>
          </cell>
          <cell r="U278">
            <v>0.48299999999999998</v>
          </cell>
          <cell r="V278">
            <v>0.48299999999999998</v>
          </cell>
          <cell r="W278">
            <v>0.48300000000000004</v>
          </cell>
          <cell r="X278">
            <v>0.48299999999999998</v>
          </cell>
          <cell r="Y278">
            <v>0.48299999999999998</v>
          </cell>
          <cell r="Z278">
            <v>0.48299999999999998</v>
          </cell>
          <cell r="AA278">
            <v>0.48223381459336595</v>
          </cell>
          <cell r="AB278">
            <v>0.48187008397613718</v>
          </cell>
          <cell r="AC278">
            <v>0.47998670229461193</v>
          </cell>
          <cell r="AD278">
            <v>0.47914895516175215</v>
          </cell>
          <cell r="AE278">
            <v>0.47778317999545566</v>
          </cell>
          <cell r="AF278">
            <v>0.47708619247646755</v>
          </cell>
          <cell r="AG278">
            <v>0.47357441454705923</v>
          </cell>
          <cell r="AH278">
            <v>0.47259462286702991</v>
          </cell>
        </row>
        <row r="279">
          <cell r="T279">
            <v>1276</v>
          </cell>
          <cell r="U279">
            <v>0.48299999999999998</v>
          </cell>
          <cell r="V279">
            <v>0.48299999999999998</v>
          </cell>
          <cell r="W279">
            <v>0.48299999999999998</v>
          </cell>
          <cell r="X279">
            <v>0.48299999999999998</v>
          </cell>
          <cell r="Y279">
            <v>0.48299999999999998</v>
          </cell>
          <cell r="Z279">
            <v>0.48299999999999998</v>
          </cell>
          <cell r="AA279">
            <v>0.48299999999999993</v>
          </cell>
          <cell r="AB279">
            <v>0.48299999999999998</v>
          </cell>
          <cell r="AC279">
            <v>0.48154321368283842</v>
          </cell>
          <cell r="AD279">
            <v>0.47996140902564116</v>
          </cell>
          <cell r="AE279">
            <v>0.47654994721945149</v>
          </cell>
          <cell r="AF279">
            <v>0.46213429038552384</v>
          </cell>
          <cell r="AG279">
            <v>0.45445101890250045</v>
          </cell>
          <cell r="AH279">
            <v>0.45355313900913274</v>
          </cell>
        </row>
        <row r="280">
          <cell r="T280">
            <v>1277</v>
          </cell>
          <cell r="U280">
            <v>0.48300000000000004</v>
          </cell>
          <cell r="V280">
            <v>0.48299999999999998</v>
          </cell>
          <cell r="W280">
            <v>0.48299999999999998</v>
          </cell>
          <cell r="X280">
            <v>0.48299999999999993</v>
          </cell>
          <cell r="Y280">
            <v>0.48299999999999998</v>
          </cell>
          <cell r="Z280">
            <v>0.48299999999999998</v>
          </cell>
          <cell r="AA280">
            <v>0.48299999999999998</v>
          </cell>
          <cell r="AB280">
            <v>0.48299999999999998</v>
          </cell>
          <cell r="AC280">
            <v>0.48299999999999998</v>
          </cell>
          <cell r="AD280">
            <v>0.48299999999999998</v>
          </cell>
          <cell r="AE280">
            <v>0.48299999999999998</v>
          </cell>
          <cell r="AF280">
            <v>0.48299999999999998</v>
          </cell>
          <cell r="AG280">
            <v>0.48299999999999998</v>
          </cell>
          <cell r="AH280">
            <v>0.48299999999999998</v>
          </cell>
        </row>
        <row r="281">
          <cell r="T281">
            <v>1278</v>
          </cell>
          <cell r="U281">
            <v>0.48299999999999993</v>
          </cell>
          <cell r="V281">
            <v>0.48299999999999993</v>
          </cell>
          <cell r="W281">
            <v>0.48300000000000004</v>
          </cell>
          <cell r="X281">
            <v>0.48299999999999993</v>
          </cell>
          <cell r="Y281">
            <v>0.48300000000000004</v>
          </cell>
          <cell r="Z281">
            <v>0.48300000000000004</v>
          </cell>
          <cell r="AA281">
            <v>0.48299999999999993</v>
          </cell>
          <cell r="AB281">
            <v>0.48299999999999998</v>
          </cell>
          <cell r="AC281">
            <v>0.48300000000000004</v>
          </cell>
          <cell r="AD281">
            <v>0.48300000000000004</v>
          </cell>
          <cell r="AE281">
            <v>0.48299999999999998</v>
          </cell>
          <cell r="AF281">
            <v>0.47569029903312215</v>
          </cell>
          <cell r="AG281">
            <v>0.47068037699801429</v>
          </cell>
          <cell r="AH281">
            <v>0.46833730272538243</v>
          </cell>
        </row>
        <row r="282">
          <cell r="T282">
            <v>1279</v>
          </cell>
          <cell r="U282">
            <v>0.48299999999999993</v>
          </cell>
          <cell r="V282">
            <v>0.48299999999999993</v>
          </cell>
          <cell r="W282">
            <v>0.48299999999999998</v>
          </cell>
          <cell r="X282">
            <v>0.48299999999999998</v>
          </cell>
          <cell r="Y282">
            <v>0.48299999999999998</v>
          </cell>
          <cell r="Z282">
            <v>0.48299999999999993</v>
          </cell>
          <cell r="AA282">
            <v>0.48299999999999993</v>
          </cell>
          <cell r="AB282">
            <v>0.48299999999999993</v>
          </cell>
          <cell r="AC282">
            <v>0.48299999999999993</v>
          </cell>
          <cell r="AD282">
            <v>0.48299999999999993</v>
          </cell>
          <cell r="AE282">
            <v>0.48299999999999993</v>
          </cell>
          <cell r="AF282">
            <v>0.48299999999999993</v>
          </cell>
          <cell r="AG282">
            <v>0.48299999999999993</v>
          </cell>
          <cell r="AH282">
            <v>0.48299999999999993</v>
          </cell>
        </row>
        <row r="283">
          <cell r="T283">
            <v>1280</v>
          </cell>
          <cell r="U283">
            <v>0.48299999999999993</v>
          </cell>
          <cell r="V283">
            <v>0.48299999999999998</v>
          </cell>
          <cell r="W283">
            <v>0.48299999999999998</v>
          </cell>
          <cell r="X283">
            <v>0.48299999999999998</v>
          </cell>
          <cell r="Y283">
            <v>0.48299999999999998</v>
          </cell>
          <cell r="Z283">
            <v>0.48299999999999998</v>
          </cell>
          <cell r="AA283">
            <v>0.48300000000000004</v>
          </cell>
          <cell r="AB283">
            <v>0.48296125357048586</v>
          </cell>
          <cell r="AC283">
            <v>0.48255811346180588</v>
          </cell>
          <cell r="AD283">
            <v>0.48226862747007798</v>
          </cell>
          <cell r="AE283">
            <v>0.48012986470895685</v>
          </cell>
          <cell r="AF283">
            <v>0.47705779498538187</v>
          </cell>
          <cell r="AG283">
            <v>0.46275468030481004</v>
          </cell>
          <cell r="AH283">
            <v>0.45879633102349215</v>
          </cell>
        </row>
        <row r="284">
          <cell r="T284">
            <v>1281</v>
          </cell>
          <cell r="U284">
            <v>0.48299999999999998</v>
          </cell>
          <cell r="V284">
            <v>0.48299999999999993</v>
          </cell>
          <cell r="W284">
            <v>0.48299999999999998</v>
          </cell>
          <cell r="X284">
            <v>0.48300000000000004</v>
          </cell>
          <cell r="Y284">
            <v>0.48299999999999998</v>
          </cell>
          <cell r="Z284">
            <v>0.48299999999999998</v>
          </cell>
          <cell r="AA284">
            <v>0.48299999999999993</v>
          </cell>
          <cell r="AB284">
            <v>0.48299999999999998</v>
          </cell>
          <cell r="AC284">
            <v>0.48299999999999998</v>
          </cell>
          <cell r="AD284">
            <v>0.47155427067465272</v>
          </cell>
          <cell r="AE284">
            <v>0.47117899959523096</v>
          </cell>
          <cell r="AF284">
            <v>0.47071001950565933</v>
          </cell>
          <cell r="AG284">
            <v>0.4705767397326136</v>
          </cell>
          <cell r="AH284">
            <v>0.47107906364031088</v>
          </cell>
        </row>
        <row r="285">
          <cell r="T285">
            <v>1282</v>
          </cell>
          <cell r="U285">
            <v>0.48299999999999998</v>
          </cell>
          <cell r="V285">
            <v>0.48299999999999998</v>
          </cell>
          <cell r="W285">
            <v>0.48299999999999998</v>
          </cell>
          <cell r="X285">
            <v>0.48299999999999998</v>
          </cell>
          <cell r="Y285">
            <v>0.48299999999999998</v>
          </cell>
          <cell r="Z285">
            <v>0.48299999999999998</v>
          </cell>
          <cell r="AA285">
            <v>0.48299999999999998</v>
          </cell>
          <cell r="AB285">
            <v>0.48299999999999998</v>
          </cell>
          <cell r="AC285">
            <v>0.48299999999999998</v>
          </cell>
          <cell r="AD285">
            <v>0.48300000000000004</v>
          </cell>
          <cell r="AE285">
            <v>0.48299999999999998</v>
          </cell>
          <cell r="AF285">
            <v>0.48134008272831957</v>
          </cell>
          <cell r="AG285">
            <v>0.48129388373166931</v>
          </cell>
          <cell r="AH285">
            <v>0.48263319319831405</v>
          </cell>
        </row>
        <row r="286">
          <cell r="T286">
            <v>1283</v>
          </cell>
          <cell r="U286">
            <v>0.48299999999999998</v>
          </cell>
          <cell r="V286">
            <v>0.48300000000000004</v>
          </cell>
          <cell r="W286">
            <v>0.48299999999999998</v>
          </cell>
          <cell r="X286">
            <v>0.48299999999999998</v>
          </cell>
          <cell r="Y286">
            <v>0.48299999999999998</v>
          </cell>
          <cell r="Z286">
            <v>0.48299999999999998</v>
          </cell>
          <cell r="AA286">
            <v>0.48299999999999998</v>
          </cell>
          <cell r="AB286">
            <v>0.48299999999999998</v>
          </cell>
          <cell r="AC286">
            <v>0.48299999999999998</v>
          </cell>
          <cell r="AD286">
            <v>0.48223608201378748</v>
          </cell>
          <cell r="AE286">
            <v>0.48251679464864217</v>
          </cell>
          <cell r="AF286">
            <v>0.48229296698622276</v>
          </cell>
          <cell r="AG286">
            <v>0.47992086162594816</v>
          </cell>
          <cell r="AH286">
            <v>0.47881250748365783</v>
          </cell>
        </row>
        <row r="287">
          <cell r="T287">
            <v>1284</v>
          </cell>
          <cell r="U287">
            <v>0.48299999999999998</v>
          </cell>
          <cell r="V287">
            <v>0.48300000000000004</v>
          </cell>
          <cell r="W287">
            <v>0.48299999999999998</v>
          </cell>
          <cell r="X287">
            <v>0.48299999999999998</v>
          </cell>
          <cell r="Y287">
            <v>0.48299999999999998</v>
          </cell>
          <cell r="Z287">
            <v>0.48299999999999998</v>
          </cell>
          <cell r="AA287">
            <v>0.48299999999999998</v>
          </cell>
          <cell r="AB287">
            <v>0.48299999999999998</v>
          </cell>
          <cell r="AC287">
            <v>0.48248097371486998</v>
          </cell>
          <cell r="AD287">
            <v>0.4817490842987372</v>
          </cell>
          <cell r="AE287">
            <v>0.47750201243519153</v>
          </cell>
          <cell r="AF287">
            <v>0.4766576933162166</v>
          </cell>
          <cell r="AG287">
            <v>0.45054968215609775</v>
          </cell>
          <cell r="AH287">
            <v>0.44924131644245929</v>
          </cell>
        </row>
        <row r="288">
          <cell r="T288">
            <v>1285</v>
          </cell>
          <cell r="U288">
            <v>0.48299999999999998</v>
          </cell>
          <cell r="V288">
            <v>0.48299999999999998</v>
          </cell>
          <cell r="W288">
            <v>0.48299999999999998</v>
          </cell>
          <cell r="X288">
            <v>0.48299999999999998</v>
          </cell>
          <cell r="Y288">
            <v>0.48299999999999998</v>
          </cell>
          <cell r="Z288">
            <v>0.48299999999999998</v>
          </cell>
          <cell r="AA288">
            <v>0.48299999999999998</v>
          </cell>
          <cell r="AB288">
            <v>0.48299999999999998</v>
          </cell>
          <cell r="AC288">
            <v>0.48299999999999993</v>
          </cell>
          <cell r="AD288">
            <v>0.48076591637099492</v>
          </cell>
          <cell r="AE288">
            <v>0.48086078400787907</v>
          </cell>
          <cell r="AF288">
            <v>0.47599796264503069</v>
          </cell>
          <cell r="AG288">
            <v>0.47084116906052642</v>
          </cell>
          <cell r="AH288">
            <v>0.4714102653158197</v>
          </cell>
        </row>
        <row r="289">
          <cell r="T289">
            <v>1286</v>
          </cell>
          <cell r="U289">
            <v>0.48299999999999998</v>
          </cell>
          <cell r="V289">
            <v>0.48299999999999998</v>
          </cell>
          <cell r="W289">
            <v>0.48299999999999998</v>
          </cell>
          <cell r="X289">
            <v>0.48299999999999998</v>
          </cell>
          <cell r="Y289">
            <v>0.48299999999999998</v>
          </cell>
          <cell r="Z289">
            <v>0.48299999999999998</v>
          </cell>
          <cell r="AA289">
            <v>0.48299999999999998</v>
          </cell>
          <cell r="AB289">
            <v>0.48299999999999998</v>
          </cell>
          <cell r="AC289">
            <v>0.48299999999999998</v>
          </cell>
          <cell r="AD289">
            <v>0.48299999999999998</v>
          </cell>
          <cell r="AE289">
            <v>0.48122712165561782</v>
          </cell>
          <cell r="AF289">
            <v>0.4779206559007918</v>
          </cell>
          <cell r="AG289">
            <v>0.46223782928115287</v>
          </cell>
          <cell r="AH289">
            <v>0.45939018594581582</v>
          </cell>
        </row>
        <row r="290">
          <cell r="T290">
            <v>1287</v>
          </cell>
          <cell r="U290">
            <v>0.48299999999999998</v>
          </cell>
          <cell r="V290">
            <v>0.48299999999999998</v>
          </cell>
          <cell r="W290">
            <v>0.48299999999999998</v>
          </cell>
          <cell r="X290">
            <v>0.48299999999999998</v>
          </cell>
          <cell r="Y290">
            <v>0.48299999999999998</v>
          </cell>
          <cell r="Z290">
            <v>0.48299999999999998</v>
          </cell>
          <cell r="AA290">
            <v>0.48299999999999998</v>
          </cell>
          <cell r="AB290">
            <v>0.48299999999999993</v>
          </cell>
          <cell r="AC290">
            <v>0.48288392191644941</v>
          </cell>
          <cell r="AD290">
            <v>0.48258663886944991</v>
          </cell>
          <cell r="AE290">
            <v>0.48237545426542605</v>
          </cell>
          <cell r="AF290">
            <v>0.46283228935380966</v>
          </cell>
          <cell r="AG290">
            <v>0.46002574119089035</v>
          </cell>
          <cell r="AH290">
            <v>0.44874119661334039</v>
          </cell>
        </row>
        <row r="291">
          <cell r="T291">
            <v>1288</v>
          </cell>
          <cell r="U291">
            <v>0.48299999999999998</v>
          </cell>
          <cell r="V291">
            <v>0.48299999999999998</v>
          </cell>
          <cell r="W291">
            <v>0.48299999999999998</v>
          </cell>
          <cell r="X291">
            <v>0.48299999999999998</v>
          </cell>
          <cell r="Y291">
            <v>0.48300000000000004</v>
          </cell>
          <cell r="Z291">
            <v>0.48300000000000004</v>
          </cell>
          <cell r="AA291">
            <v>0.48299999999999993</v>
          </cell>
          <cell r="AB291">
            <v>0.48299999999999998</v>
          </cell>
          <cell r="AC291">
            <v>0.48299999999999998</v>
          </cell>
          <cell r="AD291">
            <v>0.48299999999999998</v>
          </cell>
          <cell r="AE291">
            <v>0.48300000000000004</v>
          </cell>
          <cell r="AF291">
            <v>0.47842647295028823</v>
          </cell>
          <cell r="AG291">
            <v>0.47667896514246799</v>
          </cell>
          <cell r="AH291">
            <v>0.47669419106504413</v>
          </cell>
        </row>
        <row r="292">
          <cell r="T292">
            <v>1289</v>
          </cell>
          <cell r="U292">
            <v>0.48299999999999998</v>
          </cell>
          <cell r="V292">
            <v>0.48299999999999998</v>
          </cell>
          <cell r="W292">
            <v>0.48299999999999993</v>
          </cell>
          <cell r="X292">
            <v>0.48299999999999998</v>
          </cell>
          <cell r="Y292">
            <v>0.48299999999999998</v>
          </cell>
          <cell r="Z292">
            <v>0.48299999999999998</v>
          </cell>
          <cell r="AA292">
            <v>0.48300000000000004</v>
          </cell>
          <cell r="AB292">
            <v>0.48299999999999998</v>
          </cell>
          <cell r="AC292">
            <v>0.48299999999999998</v>
          </cell>
          <cell r="AD292">
            <v>0.47973150365587924</v>
          </cell>
          <cell r="AE292">
            <v>0.45148579607475647</v>
          </cell>
          <cell r="AF292">
            <v>0.44466753930960584</v>
          </cell>
          <cell r="AG292">
            <v>0.43727700997659108</v>
          </cell>
          <cell r="AH292">
            <v>0.43523618294677852</v>
          </cell>
        </row>
        <row r="293">
          <cell r="T293">
            <v>1290</v>
          </cell>
          <cell r="U293">
            <v>0.48299999999999993</v>
          </cell>
          <cell r="V293">
            <v>0.48299999999999998</v>
          </cell>
          <cell r="W293">
            <v>0.48299999999999998</v>
          </cell>
          <cell r="X293">
            <v>0.48299999999999998</v>
          </cell>
          <cell r="Y293">
            <v>0.48299999999999998</v>
          </cell>
          <cell r="Z293">
            <v>0.48299999999999998</v>
          </cell>
          <cell r="AA293">
            <v>0.48299999999999998</v>
          </cell>
          <cell r="AB293">
            <v>0.48299999999999998</v>
          </cell>
          <cell r="AC293">
            <v>0.48288927207920812</v>
          </cell>
          <cell r="AD293">
            <v>0.48279403307776414</v>
          </cell>
          <cell r="AE293">
            <v>0.48187059352745354</v>
          </cell>
          <cell r="AF293">
            <v>0.48092390812143959</v>
          </cell>
          <cell r="AG293">
            <v>0.47922218911713477</v>
          </cell>
          <cell r="AH293">
            <v>0.47933155398215388</v>
          </cell>
        </row>
        <row r="294">
          <cell r="T294">
            <v>1291</v>
          </cell>
          <cell r="U294">
            <v>0.48299999999999998</v>
          </cell>
          <cell r="V294">
            <v>0.48300000000000004</v>
          </cell>
          <cell r="W294">
            <v>0.48299999999999998</v>
          </cell>
          <cell r="X294">
            <v>0.48299999999999998</v>
          </cell>
          <cell r="Y294">
            <v>0.48299999999999998</v>
          </cell>
          <cell r="Z294">
            <v>0.48300000000000004</v>
          </cell>
          <cell r="AA294">
            <v>0.48299999999999993</v>
          </cell>
          <cell r="AB294">
            <v>0.48299999999999998</v>
          </cell>
          <cell r="AC294">
            <v>0.48299999999999998</v>
          </cell>
          <cell r="AD294">
            <v>0.48256024529952962</v>
          </cell>
          <cell r="AE294">
            <v>0.48199506721083135</v>
          </cell>
          <cell r="AF294">
            <v>0.47859880844537861</v>
          </cell>
          <cell r="AG294">
            <v>0.46640953934039858</v>
          </cell>
          <cell r="AH294">
            <v>0.47322685287885136</v>
          </cell>
        </row>
        <row r="295">
          <cell r="T295">
            <v>1292</v>
          </cell>
          <cell r="U295">
            <v>0.48299999999999998</v>
          </cell>
          <cell r="V295">
            <v>0.48299999999999993</v>
          </cell>
          <cell r="W295">
            <v>0.48300000000000004</v>
          </cell>
          <cell r="X295">
            <v>0.48299999999999998</v>
          </cell>
          <cell r="Y295">
            <v>0.48299999999999998</v>
          </cell>
          <cell r="Z295">
            <v>0.48299999999999993</v>
          </cell>
          <cell r="AA295">
            <v>0.48298622626975696</v>
          </cell>
          <cell r="AB295">
            <v>0.48298618850868569</v>
          </cell>
          <cell r="AC295">
            <v>0.48066515553526412</v>
          </cell>
          <cell r="AD295">
            <v>0.48009901034912478</v>
          </cell>
          <cell r="AE295">
            <v>0.47887046577536346</v>
          </cell>
          <cell r="AF295">
            <v>0.47356948459425052</v>
          </cell>
          <cell r="AG295">
            <v>0.47011498041794769</v>
          </cell>
          <cell r="AH295">
            <v>0.46894453816603804</v>
          </cell>
        </row>
        <row r="296">
          <cell r="T296">
            <v>1293</v>
          </cell>
          <cell r="U296">
            <v>0.48300000000000004</v>
          </cell>
          <cell r="V296">
            <v>0.48299999999999998</v>
          </cell>
          <cell r="W296">
            <v>0.48299999999999998</v>
          </cell>
          <cell r="X296">
            <v>0.48300000000000004</v>
          </cell>
          <cell r="Y296">
            <v>0.48300000000000004</v>
          </cell>
          <cell r="Z296">
            <v>0.48300000000000004</v>
          </cell>
          <cell r="AA296">
            <v>0.48299999999999993</v>
          </cell>
          <cell r="AB296">
            <v>0.48299999999999998</v>
          </cell>
          <cell r="AC296">
            <v>0.48282193202933238</v>
          </cell>
          <cell r="AD296">
            <v>0.48230362745316741</v>
          </cell>
          <cell r="AE296">
            <v>0.47374097985222019</v>
          </cell>
          <cell r="AF296">
            <v>0.41081671483212351</v>
          </cell>
          <cell r="AG296">
            <v>0.39680134796284983</v>
          </cell>
          <cell r="AH296">
            <v>0.39074772071928576</v>
          </cell>
        </row>
        <row r="297">
          <cell r="T297">
            <v>1294</v>
          </cell>
          <cell r="U297">
            <v>0.48299999999999993</v>
          </cell>
          <cell r="V297">
            <v>0.48299999999999998</v>
          </cell>
          <cell r="W297">
            <v>0.48299999999999998</v>
          </cell>
          <cell r="X297">
            <v>0.48299999999999993</v>
          </cell>
          <cell r="Y297">
            <v>0.48299999999999998</v>
          </cell>
          <cell r="Z297">
            <v>0.48299999999999998</v>
          </cell>
          <cell r="AA297">
            <v>0.48300000000000004</v>
          </cell>
          <cell r="AB297">
            <v>0.48273429231979575</v>
          </cell>
          <cell r="AC297">
            <v>0.48252774590418196</v>
          </cell>
          <cell r="AD297">
            <v>0.48229635285829514</v>
          </cell>
          <cell r="AE297">
            <v>0.48149818292022128</v>
          </cell>
          <cell r="AF297">
            <v>0.47164540541297573</v>
          </cell>
          <cell r="AG297">
            <v>0.46991430310092491</v>
          </cell>
          <cell r="AH297">
            <v>0.46982617475155602</v>
          </cell>
        </row>
        <row r="298">
          <cell r="T298">
            <v>1295</v>
          </cell>
          <cell r="U298">
            <v>0.48299999999999998</v>
          </cell>
          <cell r="V298">
            <v>0.48299999999999998</v>
          </cell>
          <cell r="W298">
            <v>0.48299999999999998</v>
          </cell>
          <cell r="X298">
            <v>0.48299999999999998</v>
          </cell>
          <cell r="Y298">
            <v>0.48299999999999998</v>
          </cell>
          <cell r="Z298">
            <v>0.48299999999999998</v>
          </cell>
          <cell r="AA298">
            <v>0.48299999999999998</v>
          </cell>
          <cell r="AB298">
            <v>0.48299999999999998</v>
          </cell>
          <cell r="AC298">
            <v>0.48091725399524871</v>
          </cell>
          <cell r="AD298">
            <v>0.48107405046542917</v>
          </cell>
          <cell r="AE298">
            <v>0.4705031653893032</v>
          </cell>
          <cell r="AF298">
            <v>0.46317113823211936</v>
          </cell>
          <cell r="AG298">
            <v>0.45414627011129433</v>
          </cell>
          <cell r="AH298">
            <v>0.45248711242872136</v>
          </cell>
        </row>
        <row r="299">
          <cell r="T299">
            <v>1296</v>
          </cell>
          <cell r="U299">
            <v>0.48299999999999998</v>
          </cell>
          <cell r="V299">
            <v>0.48299999999999998</v>
          </cell>
          <cell r="W299">
            <v>0.48299999999999998</v>
          </cell>
          <cell r="X299">
            <v>0.48299999999999998</v>
          </cell>
          <cell r="Y299">
            <v>0.48300000000000004</v>
          </cell>
          <cell r="Z299">
            <v>0.48299999999999998</v>
          </cell>
          <cell r="AA299">
            <v>0.48299999999999998</v>
          </cell>
          <cell r="AB299">
            <v>0.48299999999999998</v>
          </cell>
          <cell r="AC299">
            <v>0.48299999999999998</v>
          </cell>
          <cell r="AD299">
            <v>0.48299999999999998</v>
          </cell>
          <cell r="AE299">
            <v>0.42533216889431474</v>
          </cell>
          <cell r="AF299">
            <v>0.41971301522080501</v>
          </cell>
          <cell r="AG299">
            <v>0.34898434877520829</v>
          </cell>
          <cell r="AH299">
            <v>0.35541017990816282</v>
          </cell>
        </row>
        <row r="300">
          <cell r="T300">
            <v>1297</v>
          </cell>
          <cell r="U300">
            <v>0.48299999999999998</v>
          </cell>
          <cell r="V300">
            <v>0.48299999999999998</v>
          </cell>
          <cell r="W300">
            <v>0.48299999999999998</v>
          </cell>
          <cell r="X300">
            <v>0.48299999999999998</v>
          </cell>
          <cell r="Y300">
            <v>0.48299999999999998</v>
          </cell>
          <cell r="Z300">
            <v>0.48299999999999998</v>
          </cell>
          <cell r="AA300">
            <v>0.48300000000000004</v>
          </cell>
          <cell r="AB300">
            <v>0.48299999999999993</v>
          </cell>
          <cell r="AC300">
            <v>0.48299999999999998</v>
          </cell>
          <cell r="AD300">
            <v>0.48176709660034595</v>
          </cell>
          <cell r="AE300">
            <v>0.47655304614342003</v>
          </cell>
          <cell r="AF300">
            <v>0.47325654308937309</v>
          </cell>
          <cell r="AG300">
            <v>0.45653047761756532</v>
          </cell>
          <cell r="AH300">
            <v>0.45334348541570335</v>
          </cell>
        </row>
        <row r="301">
          <cell r="T301">
            <v>1298</v>
          </cell>
          <cell r="U301">
            <v>0.48299999999999998</v>
          </cell>
          <cell r="V301">
            <v>0.48299999999999998</v>
          </cell>
          <cell r="W301">
            <v>0.48299999999999998</v>
          </cell>
          <cell r="X301">
            <v>0.48299999999999998</v>
          </cell>
          <cell r="Y301">
            <v>0.48299999999999998</v>
          </cell>
          <cell r="Z301">
            <v>0.48299999999999998</v>
          </cell>
          <cell r="AA301">
            <v>0.48299999999999998</v>
          </cell>
          <cell r="AB301">
            <v>0.48299999999999998</v>
          </cell>
          <cell r="AC301">
            <v>0.48074104224685604</v>
          </cell>
          <cell r="AD301">
            <v>0.47930233400191496</v>
          </cell>
          <cell r="AE301">
            <v>0.47548358045249128</v>
          </cell>
          <cell r="AF301">
            <v>0.43367812062904454</v>
          </cell>
          <cell r="AG301">
            <v>0.4150335762433966</v>
          </cell>
          <cell r="AH301">
            <v>0.41153203788963355</v>
          </cell>
        </row>
        <row r="302">
          <cell r="T302">
            <v>1299</v>
          </cell>
          <cell r="U302">
            <v>0.48299999999999998</v>
          </cell>
          <cell r="V302">
            <v>0.48299999999999998</v>
          </cell>
          <cell r="W302">
            <v>0.48299999999999993</v>
          </cell>
          <cell r="X302">
            <v>0.48299999999999998</v>
          </cell>
          <cell r="Y302">
            <v>0.48299999999999998</v>
          </cell>
          <cell r="Z302">
            <v>0.48299999999999998</v>
          </cell>
          <cell r="AA302">
            <v>0.48300000000000004</v>
          </cell>
          <cell r="AB302">
            <v>0.48299999999999998</v>
          </cell>
          <cell r="AC302">
            <v>0.48209216227849194</v>
          </cell>
          <cell r="AD302">
            <v>0.4809499032846688</v>
          </cell>
          <cell r="AE302">
            <v>0.47300549503112438</v>
          </cell>
          <cell r="AF302">
            <v>0.43634109562751394</v>
          </cell>
          <cell r="AG302">
            <v>0.40108259212508318</v>
          </cell>
          <cell r="AH302">
            <v>0.39526115589049488</v>
          </cell>
        </row>
        <row r="303">
          <cell r="T303">
            <v>1300</v>
          </cell>
          <cell r="U303">
            <v>0.48299999999999993</v>
          </cell>
          <cell r="V303">
            <v>0.48299999999999998</v>
          </cell>
          <cell r="W303">
            <v>0.48299999999999998</v>
          </cell>
          <cell r="X303">
            <v>0.48299999999999998</v>
          </cell>
          <cell r="Y303">
            <v>0.48300000000000004</v>
          </cell>
          <cell r="Z303">
            <v>0.48300000000000004</v>
          </cell>
          <cell r="AA303">
            <v>0.48299999999999998</v>
          </cell>
          <cell r="AB303">
            <v>0.48299999999999998</v>
          </cell>
          <cell r="AC303">
            <v>0.48289559305465751</v>
          </cell>
          <cell r="AD303">
            <v>0.48152339036013125</v>
          </cell>
          <cell r="AE303">
            <v>0.46605474184493989</v>
          </cell>
          <cell r="AF303">
            <v>0.18941934887892409</v>
          </cell>
          <cell r="AG303">
            <v>0.1244243177269448</v>
          </cell>
          <cell r="AH303">
            <v>0.10415635293475385</v>
          </cell>
        </row>
        <row r="304">
          <cell r="T304">
            <v>1301</v>
          </cell>
          <cell r="U304">
            <v>0.48299999999999998</v>
          </cell>
          <cell r="V304">
            <v>0.48299999999999998</v>
          </cell>
          <cell r="W304">
            <v>0.48299999999999998</v>
          </cell>
          <cell r="X304">
            <v>0.48299999999999998</v>
          </cell>
          <cell r="Y304">
            <v>0.48299999999999998</v>
          </cell>
          <cell r="Z304">
            <v>0.48299999999999998</v>
          </cell>
          <cell r="AA304">
            <v>0.48299999999999998</v>
          </cell>
          <cell r="AB304">
            <v>0.48284024535370129</v>
          </cell>
          <cell r="AC304">
            <v>0.48262765685752945</v>
          </cell>
          <cell r="AD304">
            <v>0.47296499210148307</v>
          </cell>
          <cell r="AE304">
            <v>0.47445159891941985</v>
          </cell>
          <cell r="AF304">
            <v>0.45649289433570139</v>
          </cell>
          <cell r="AG304">
            <v>0.45730784370158101</v>
          </cell>
          <cell r="AH304">
            <v>0.45901500284962293</v>
          </cell>
        </row>
        <row r="305">
          <cell r="T305">
            <v>1302</v>
          </cell>
          <cell r="U305">
            <v>0.48299999999999998</v>
          </cell>
          <cell r="V305">
            <v>0.48299999999999998</v>
          </cell>
          <cell r="W305">
            <v>0.48299999999999998</v>
          </cell>
          <cell r="X305">
            <v>0.48299999999999998</v>
          </cell>
          <cell r="Y305">
            <v>0.48299999999999998</v>
          </cell>
          <cell r="Z305">
            <v>0.48299999999999998</v>
          </cell>
          <cell r="AA305">
            <v>0.48299999999999998</v>
          </cell>
          <cell r="AB305">
            <v>0.48291907164391162</v>
          </cell>
          <cell r="AC305">
            <v>0.48227811552083355</v>
          </cell>
          <cell r="AD305">
            <v>0.47944589102256374</v>
          </cell>
          <cell r="AE305">
            <v>0.4743820860631725</v>
          </cell>
          <cell r="AF305">
            <v>0.44294380303493663</v>
          </cell>
          <cell r="AG305">
            <v>0.43747292185984177</v>
          </cell>
          <cell r="AH305">
            <v>0.41321861191481474</v>
          </cell>
        </row>
        <row r="306">
          <cell r="T306">
            <v>1303</v>
          </cell>
          <cell r="U306">
            <v>0.48300000000000004</v>
          </cell>
          <cell r="V306">
            <v>0.48299999999999998</v>
          </cell>
          <cell r="W306">
            <v>0.48299999999999993</v>
          </cell>
          <cell r="X306">
            <v>0.48299999999999998</v>
          </cell>
          <cell r="Y306">
            <v>0.48300000000000004</v>
          </cell>
          <cell r="Z306">
            <v>0.48300000000000004</v>
          </cell>
          <cell r="AA306">
            <v>0.48107090076033904</v>
          </cell>
          <cell r="AB306">
            <v>0.48057196261801838</v>
          </cell>
          <cell r="AC306">
            <v>0.47388677675711233</v>
          </cell>
          <cell r="AD306">
            <v>0.46899079701695268</v>
          </cell>
          <cell r="AE306">
            <v>0.45614150147472027</v>
          </cell>
          <cell r="AF306">
            <v>0.44979722217706025</v>
          </cell>
          <cell r="AG306">
            <v>0.44310493246297561</v>
          </cell>
          <cell r="AH306">
            <v>0.441264573371767</v>
          </cell>
        </row>
        <row r="307">
          <cell r="T307">
            <v>1304</v>
          </cell>
          <cell r="U307">
            <v>0.48299999999999998</v>
          </cell>
          <cell r="V307">
            <v>0.48299999999999998</v>
          </cell>
          <cell r="W307">
            <v>0.48299999999999998</v>
          </cell>
          <cell r="X307">
            <v>0.48299999999999998</v>
          </cell>
          <cell r="Y307">
            <v>0.48299999999999998</v>
          </cell>
          <cell r="Z307">
            <v>0.48300000000000004</v>
          </cell>
          <cell r="AA307">
            <v>0.48299999999999998</v>
          </cell>
          <cell r="AB307">
            <v>0.48257020810376056</v>
          </cell>
          <cell r="AC307">
            <v>0.48147422185607497</v>
          </cell>
          <cell r="AD307">
            <v>0.47954918855030298</v>
          </cell>
          <cell r="AE307">
            <v>0.47197717934474881</v>
          </cell>
          <cell r="AF307">
            <v>0.43976787364929482</v>
          </cell>
          <cell r="AG307">
            <v>0.42487277613735597</v>
          </cell>
          <cell r="AH307">
            <v>0.41663962192900261</v>
          </cell>
        </row>
        <row r="308">
          <cell r="T308">
            <v>1305</v>
          </cell>
          <cell r="U308">
            <v>0.48299999999999998</v>
          </cell>
          <cell r="V308">
            <v>0.48299999999999998</v>
          </cell>
          <cell r="W308">
            <v>0.48299999999999998</v>
          </cell>
          <cell r="X308">
            <v>0.48299999999999993</v>
          </cell>
          <cell r="Y308">
            <v>0.48299999999999998</v>
          </cell>
          <cell r="Z308">
            <v>0.48299999999999998</v>
          </cell>
          <cell r="AA308">
            <v>0.48299999999999998</v>
          </cell>
          <cell r="AB308">
            <v>0.48269788633229088</v>
          </cell>
          <cell r="AC308">
            <v>0.48269770339439194</v>
          </cell>
          <cell r="AD308">
            <v>0.48161031140958227</v>
          </cell>
          <cell r="AE308">
            <v>0.47805805239965959</v>
          </cell>
          <cell r="AF308">
            <v>0.45794960511107458</v>
          </cell>
          <cell r="AG308">
            <v>0.45070780438670688</v>
          </cell>
          <cell r="AH308">
            <v>0.44438739054877807</v>
          </cell>
        </row>
        <row r="309">
          <cell r="T309">
            <v>1306</v>
          </cell>
          <cell r="U309">
            <v>0.48299999999999998</v>
          </cell>
          <cell r="V309">
            <v>0.48300000000000004</v>
          </cell>
          <cell r="W309">
            <v>0.48299999999999998</v>
          </cell>
          <cell r="X309">
            <v>0.48299999999999998</v>
          </cell>
          <cell r="Y309">
            <v>0.48299999999999998</v>
          </cell>
          <cell r="Z309">
            <v>0.48299999999999998</v>
          </cell>
          <cell r="AA309">
            <v>0.48300000000000004</v>
          </cell>
          <cell r="AB309">
            <v>0.48299999999999998</v>
          </cell>
          <cell r="AC309">
            <v>0.48153415736792188</v>
          </cell>
          <cell r="AD309">
            <v>0.48077740845063538</v>
          </cell>
          <cell r="AE309">
            <v>0.47207148448930031</v>
          </cell>
          <cell r="AF309">
            <v>0.46481861798083751</v>
          </cell>
          <cell r="AG309">
            <v>0.4454249021474519</v>
          </cell>
          <cell r="AH309">
            <v>0.44301982108672877</v>
          </cell>
        </row>
        <row r="310">
          <cell r="T310">
            <v>1307</v>
          </cell>
          <cell r="U310">
            <v>0.48299999999999993</v>
          </cell>
          <cell r="V310">
            <v>0.48299999999999998</v>
          </cell>
          <cell r="W310">
            <v>0.48300000000000004</v>
          </cell>
          <cell r="X310">
            <v>0.48300000000000004</v>
          </cell>
          <cell r="Y310">
            <v>0.48300000000000004</v>
          </cell>
          <cell r="Z310">
            <v>0.48299999999999998</v>
          </cell>
          <cell r="AA310">
            <v>0.482988681693787</v>
          </cell>
          <cell r="AB310">
            <v>0.48296450589570861</v>
          </cell>
          <cell r="AC310">
            <v>0.48290479964357935</v>
          </cell>
          <cell r="AD310">
            <v>0.48284572326195702</v>
          </cell>
          <cell r="AE310">
            <v>0.48258601784030519</v>
          </cell>
          <cell r="AF310">
            <v>0.48148406917638453</v>
          </cell>
          <cell r="AG310">
            <v>0.48106232757325701</v>
          </cell>
          <cell r="AH310">
            <v>0.46913168747982248</v>
          </cell>
        </row>
        <row r="311">
          <cell r="T311">
            <v>1308</v>
          </cell>
          <cell r="U311">
            <v>0.48299999999999998</v>
          </cell>
          <cell r="V311">
            <v>0.48299999999999998</v>
          </cell>
          <cell r="W311">
            <v>0.48299999999999998</v>
          </cell>
          <cell r="X311">
            <v>0.48299999999999993</v>
          </cell>
          <cell r="Y311">
            <v>0.48299999999999998</v>
          </cell>
          <cell r="Z311">
            <v>0.48299999999999998</v>
          </cell>
          <cell r="AA311">
            <v>0.48299999999999998</v>
          </cell>
          <cell r="AB311">
            <v>0.48299999999999998</v>
          </cell>
          <cell r="AC311">
            <v>0.48265708931418994</v>
          </cell>
          <cell r="AD311">
            <v>0.48191436052872594</v>
          </cell>
          <cell r="AE311">
            <v>0.48171162079136803</v>
          </cell>
          <cell r="AF311">
            <v>0.46861083956445893</v>
          </cell>
          <cell r="AG311">
            <v>0.43593884552490392</v>
          </cell>
          <cell r="AH311">
            <v>0.43278401590807974</v>
          </cell>
        </row>
        <row r="312">
          <cell r="T312">
            <v>1309</v>
          </cell>
          <cell r="U312">
            <v>0.48299999999999998</v>
          </cell>
          <cell r="V312">
            <v>0.48299999999999998</v>
          </cell>
          <cell r="W312">
            <v>0.48299999999999998</v>
          </cell>
          <cell r="X312">
            <v>0.48299999999999998</v>
          </cell>
          <cell r="Y312">
            <v>0.48299999999999998</v>
          </cell>
          <cell r="Z312">
            <v>0.48299999999999998</v>
          </cell>
          <cell r="AA312">
            <v>0.48300000000000004</v>
          </cell>
          <cell r="AB312">
            <v>0.48291365510896578</v>
          </cell>
          <cell r="AC312">
            <v>0.48239304627114454</v>
          </cell>
          <cell r="AD312">
            <v>0.48127051673383053</v>
          </cell>
          <cell r="AE312">
            <v>0.47917153326675593</v>
          </cell>
          <cell r="AF312">
            <v>0.47434218871531808</v>
          </cell>
          <cell r="AG312">
            <v>0.46614803158271489</v>
          </cell>
          <cell r="AH312">
            <v>0.45919062123513654</v>
          </cell>
        </row>
        <row r="313">
          <cell r="T313">
            <v>1310</v>
          </cell>
          <cell r="U313">
            <v>0.48299999999999998</v>
          </cell>
          <cell r="V313">
            <v>0.48299999999999998</v>
          </cell>
          <cell r="W313">
            <v>0.48299999999999998</v>
          </cell>
          <cell r="X313">
            <v>0.48299999999999998</v>
          </cell>
          <cell r="Y313">
            <v>0.48299999999999998</v>
          </cell>
          <cell r="Z313">
            <v>0.48300000000000004</v>
          </cell>
          <cell r="AA313">
            <v>0.48299999999999998</v>
          </cell>
          <cell r="AB313">
            <v>0.48287126562415783</v>
          </cell>
          <cell r="AC313">
            <v>0.48286354676778254</v>
          </cell>
          <cell r="AD313">
            <v>0.48285013258818876</v>
          </cell>
          <cell r="AE313">
            <v>0.48230238885945131</v>
          </cell>
          <cell r="AF313">
            <v>0.4768531681434886</v>
          </cell>
          <cell r="AG313">
            <v>0.47144928891805726</v>
          </cell>
          <cell r="AH313">
            <v>0.47313616921552576</v>
          </cell>
        </row>
        <row r="314">
          <cell r="T314">
            <v>1311</v>
          </cell>
          <cell r="U314">
            <v>0.48299999999999998</v>
          </cell>
          <cell r="V314">
            <v>0.48299999999999998</v>
          </cell>
          <cell r="W314">
            <v>0.48299999999999998</v>
          </cell>
          <cell r="X314">
            <v>0.48299999999999998</v>
          </cell>
          <cell r="Y314">
            <v>0.48300000000000004</v>
          </cell>
          <cell r="Z314">
            <v>0.48299999999999993</v>
          </cell>
          <cell r="AA314">
            <v>0.48299999999999998</v>
          </cell>
          <cell r="AB314">
            <v>0.48299999999999998</v>
          </cell>
          <cell r="AC314">
            <v>0.47417856152339305</v>
          </cell>
          <cell r="AD314">
            <v>0.46383783746403945</v>
          </cell>
          <cell r="AE314">
            <v>0.4637930463490737</v>
          </cell>
          <cell r="AF314">
            <v>0.45099333581037743</v>
          </cell>
          <cell r="AG314">
            <v>0.43154775556651692</v>
          </cell>
          <cell r="AH314">
            <v>0.42010675148549526</v>
          </cell>
        </row>
        <row r="315">
          <cell r="T315">
            <v>1312</v>
          </cell>
          <cell r="U315">
            <v>0.48299999999999998</v>
          </cell>
          <cell r="V315">
            <v>0.48300000000000004</v>
          </cell>
          <cell r="W315">
            <v>0.48299999999999998</v>
          </cell>
          <cell r="X315">
            <v>0.48299999999999998</v>
          </cell>
          <cell r="Y315">
            <v>0.48299999999999998</v>
          </cell>
          <cell r="Z315">
            <v>0.48300000000000004</v>
          </cell>
          <cell r="AA315">
            <v>0.48299999999999998</v>
          </cell>
          <cell r="AB315">
            <v>0.48299999999999998</v>
          </cell>
          <cell r="AC315">
            <v>0.48123799777890536</v>
          </cell>
          <cell r="AD315">
            <v>0.47882666907734056</v>
          </cell>
          <cell r="AE315">
            <v>0.47538868277292351</v>
          </cell>
          <cell r="AF315">
            <v>0.46702537777135766</v>
          </cell>
          <cell r="AG315">
            <v>0.4554325232582781</v>
          </cell>
          <cell r="AH315">
            <v>0.45682458141249005</v>
          </cell>
        </row>
        <row r="316">
          <cell r="T316">
            <v>1313</v>
          </cell>
          <cell r="U316">
            <v>0.48299999999999998</v>
          </cell>
          <cell r="V316">
            <v>0.48299999999999998</v>
          </cell>
          <cell r="W316">
            <v>0.48299999999999998</v>
          </cell>
          <cell r="X316">
            <v>0.48299999999999993</v>
          </cell>
          <cell r="Y316">
            <v>0.48299999999999998</v>
          </cell>
          <cell r="Z316">
            <v>0.48299999999999998</v>
          </cell>
          <cell r="AA316">
            <v>0.48300000000000004</v>
          </cell>
          <cell r="AB316">
            <v>0.48299999999999998</v>
          </cell>
          <cell r="AC316">
            <v>0.48211451605959521</v>
          </cell>
          <cell r="AD316">
            <v>0.48215462598328296</v>
          </cell>
          <cell r="AE316">
            <v>0.47984608540597729</v>
          </cell>
          <cell r="AF316">
            <v>0.48020284844079486</v>
          </cell>
          <cell r="AG316">
            <v>0.4736481519438509</v>
          </cell>
          <cell r="AH316">
            <v>0.47300987289278207</v>
          </cell>
        </row>
        <row r="317">
          <cell r="T317">
            <v>1314</v>
          </cell>
          <cell r="U317">
            <v>0.48299999999999998</v>
          </cell>
          <cell r="V317">
            <v>0.48299999999999998</v>
          </cell>
          <cell r="W317">
            <v>0.48299999999999998</v>
          </cell>
          <cell r="X317">
            <v>0.48300000000000004</v>
          </cell>
          <cell r="Y317">
            <v>0.48299999999999998</v>
          </cell>
          <cell r="Z317">
            <v>0.48299999999999998</v>
          </cell>
          <cell r="AA317">
            <v>0.48296641470295987</v>
          </cell>
          <cell r="AB317">
            <v>0.48293884189566405</v>
          </cell>
          <cell r="AC317">
            <v>0.48211020956645223</v>
          </cell>
          <cell r="AD317">
            <v>0.48106218598574174</v>
          </cell>
          <cell r="AE317">
            <v>0.47965463770410949</v>
          </cell>
          <cell r="AF317">
            <v>0.46232579978814792</v>
          </cell>
          <cell r="AG317">
            <v>0.45884012088508014</v>
          </cell>
          <cell r="AH317">
            <v>0.45881361330120513</v>
          </cell>
        </row>
        <row r="318">
          <cell r="T318">
            <v>1315</v>
          </cell>
          <cell r="U318">
            <v>0.48300000000000004</v>
          </cell>
          <cell r="V318">
            <v>0.48299999999999998</v>
          </cell>
          <cell r="W318">
            <v>0.48299999999999998</v>
          </cell>
          <cell r="X318">
            <v>0.48300000000000004</v>
          </cell>
          <cell r="Y318">
            <v>0.48299999999999998</v>
          </cell>
          <cell r="Z318">
            <v>0.48299999999999998</v>
          </cell>
          <cell r="AA318">
            <v>0.48300000000000004</v>
          </cell>
          <cell r="AB318">
            <v>0.48299999999999998</v>
          </cell>
          <cell r="AC318">
            <v>0.48263755284174276</v>
          </cell>
          <cell r="AD318">
            <v>0.48241191224144547</v>
          </cell>
          <cell r="AE318">
            <v>0.4804324095047332</v>
          </cell>
          <cell r="AF318">
            <v>0.478440112619401</v>
          </cell>
          <cell r="AG318">
            <v>0.46790873434913016</v>
          </cell>
          <cell r="AH318">
            <v>0.46655751206347318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_CALORE_TERZIARIO"/>
      <sheetName val="PRODOTTI_PETROLIFERI_TERZIARIO"/>
      <sheetName val="RINNOVABILI_TERZIARIO"/>
      <sheetName val="ELETTRICITA"/>
      <sheetName val="Sheet2"/>
      <sheetName val="EMISSIONI"/>
    </sheetNames>
    <sheetDataSet>
      <sheetData sheetId="0">
        <row r="3">
          <cell r="B3">
            <v>1001</v>
          </cell>
          <cell r="C3">
            <v>1361.4706395348837</v>
          </cell>
          <cell r="D3">
            <v>1361.4706395348837</v>
          </cell>
          <cell r="E3">
            <v>1385.539534883721</v>
          </cell>
          <cell r="F3">
            <v>1374.7473837209304</v>
          </cell>
          <cell r="G3">
            <v>1489.8086631962865</v>
          </cell>
          <cell r="H3">
            <v>1490.3664026557005</v>
          </cell>
          <cell r="I3">
            <v>1364.1430766411254</v>
          </cell>
          <cell r="J3">
            <v>1244.1274551846441</v>
          </cell>
          <cell r="K3">
            <v>1358.4526807962059</v>
          </cell>
          <cell r="L3">
            <v>1371.9027073387426</v>
          </cell>
          <cell r="M3">
            <v>1643.0516481891714</v>
          </cell>
          <cell r="N3">
            <v>1371.4092404898909</v>
          </cell>
          <cell r="O3">
            <v>1489.0842915984861</v>
          </cell>
          <cell r="P3">
            <v>1541.8730995724354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FN3">
            <v>1001</v>
          </cell>
          <cell r="FO3">
            <v>1334.6252276501496</v>
          </cell>
          <cell r="FP3">
            <v>1343.3692084390398</v>
          </cell>
          <cell r="FQ3">
            <v>1374.9022253799872</v>
          </cell>
          <cell r="FR3">
            <v>1358.6692444966211</v>
          </cell>
          <cell r="FS3">
            <v>1483.6951211083972</v>
          </cell>
          <cell r="FT3">
            <v>1480.4196998448094</v>
          </cell>
          <cell r="FU3">
            <v>1268.4008857714412</v>
          </cell>
          <cell r="FV3">
            <v>1146.1954194035336</v>
          </cell>
          <cell r="FW3">
            <v>1268.2559111623607</v>
          </cell>
          <cell r="FX3">
            <v>1239.2080697133531</v>
          </cell>
          <cell r="FY3">
            <v>1662.5975526740342</v>
          </cell>
          <cell r="FZ3">
            <v>1346.5106349081573</v>
          </cell>
          <cell r="GA3">
            <v>1228.0193174542769</v>
          </cell>
          <cell r="GB3">
            <v>1284.6991709188444</v>
          </cell>
        </row>
        <row r="4">
          <cell r="B4">
            <v>1002</v>
          </cell>
          <cell r="C4">
            <v>1736.6825581395351</v>
          </cell>
          <cell r="D4">
            <v>1807.4502906976745</v>
          </cell>
          <cell r="E4">
            <v>1835.4523255813956</v>
          </cell>
          <cell r="F4">
            <v>1881.0000000000002</v>
          </cell>
          <cell r="G4">
            <v>1625.4198259782527</v>
          </cell>
          <cell r="H4">
            <v>1696.6791734215021</v>
          </cell>
          <cell r="I4">
            <v>1552.9826380813956</v>
          </cell>
          <cell r="J4">
            <v>1382.6079549418605</v>
          </cell>
          <cell r="K4">
            <v>1598.3933241279069</v>
          </cell>
          <cell r="L4">
            <v>1996.9066482558142</v>
          </cell>
          <cell r="M4">
            <v>2194.8293815066136</v>
          </cell>
          <cell r="N4">
            <v>1977.2570009012354</v>
          </cell>
          <cell r="O4">
            <v>2146.9173851004593</v>
          </cell>
          <cell r="P4">
            <v>2223.0267163300177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FN4">
            <v>1002</v>
          </cell>
          <cell r="FO4">
            <v>1731.9806794064771</v>
          </cell>
          <cell r="FP4">
            <v>1802.9879081633287</v>
          </cell>
          <cell r="FQ4">
            <v>1823.0142179273848</v>
          </cell>
          <cell r="FR4">
            <v>1864.8524624552751</v>
          </cell>
          <cell r="FS4">
            <v>1621.2457759630663</v>
          </cell>
          <cell r="FT4">
            <v>1686.7956102340013</v>
          </cell>
          <cell r="FU4">
            <v>1622.6052804335964</v>
          </cell>
          <cell r="FV4">
            <v>1431.6050406508159</v>
          </cell>
          <cell r="FW4">
            <v>1513.5555336866214</v>
          </cell>
          <cell r="FX4">
            <v>1905.2965957050278</v>
          </cell>
          <cell r="FY4">
            <v>2454.5589175520499</v>
          </cell>
          <cell r="FZ4">
            <v>2130.5853302098249</v>
          </cell>
          <cell r="GA4">
            <v>2100.0455755673206</v>
          </cell>
          <cell r="GB4">
            <v>2155.0065103199795</v>
          </cell>
        </row>
        <row r="5">
          <cell r="B5">
            <v>1003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FN5">
            <v>1003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</row>
        <row r="6">
          <cell r="B6">
            <v>1004</v>
          </cell>
          <cell r="C6">
            <v>749.05203488372103</v>
          </cell>
          <cell r="D6">
            <v>781.0831395348838</v>
          </cell>
          <cell r="E6">
            <v>788.2107558139536</v>
          </cell>
          <cell r="F6">
            <v>711.88866279069771</v>
          </cell>
          <cell r="G6">
            <v>693.05562938353637</v>
          </cell>
          <cell r="H6">
            <v>723.43958994708998</v>
          </cell>
          <cell r="I6">
            <v>1157.2447674418606</v>
          </cell>
          <cell r="J6">
            <v>1146.0688953488373</v>
          </cell>
          <cell r="K6">
            <v>1250.2875000000001</v>
          </cell>
          <cell r="L6">
            <v>1214.246511627907</v>
          </cell>
          <cell r="M6">
            <v>860.57100773638797</v>
          </cell>
          <cell r="N6">
            <v>718.29454260192495</v>
          </cell>
          <cell r="O6">
            <v>779.92847689094344</v>
          </cell>
          <cell r="P6">
            <v>807.57734460938161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FN6">
            <v>1004</v>
          </cell>
          <cell r="FO6">
            <v>734.28226327379377</v>
          </cell>
          <cell r="FP6">
            <v>770.69824968133082</v>
          </cell>
          <cell r="FQ6">
            <v>782.1593646030426</v>
          </cell>
          <cell r="FR6">
            <v>703.56288223778131</v>
          </cell>
          <cell r="FS6">
            <v>690.21162339528109</v>
          </cell>
          <cell r="FT6">
            <v>718.61135536664437</v>
          </cell>
          <cell r="FU6">
            <v>1076.0237054399383</v>
          </cell>
          <cell r="FV6">
            <v>1055.8555819144328</v>
          </cell>
          <cell r="FW6">
            <v>1167.2725409898128</v>
          </cell>
          <cell r="FX6">
            <v>1096.800864799998</v>
          </cell>
          <cell r="FY6">
            <v>870.80844533501477</v>
          </cell>
          <cell r="FZ6">
            <v>705.2535538294062</v>
          </cell>
          <cell r="GA6">
            <v>643.1920887612323</v>
          </cell>
          <cell r="GB6">
            <v>672.87894532968608</v>
          </cell>
        </row>
        <row r="7">
          <cell r="B7">
            <v>1005</v>
          </cell>
          <cell r="C7">
            <v>0</v>
          </cell>
          <cell r="D7">
            <v>0</v>
          </cell>
          <cell r="E7">
            <v>0</v>
          </cell>
          <cell r="F7">
            <v>34.697965116279072</v>
          </cell>
          <cell r="G7">
            <v>13.977034883720931</v>
          </cell>
          <cell r="H7">
            <v>25.402325581395349</v>
          </cell>
          <cell r="I7">
            <v>250.14767441860468</v>
          </cell>
          <cell r="J7">
            <v>208.60988372093024</v>
          </cell>
          <cell r="K7">
            <v>229.69534883720931</v>
          </cell>
          <cell r="L7">
            <v>235.53750000000002</v>
          </cell>
          <cell r="M7">
            <v>138.38229669204659</v>
          </cell>
          <cell r="N7">
            <v>153.86250000000001</v>
          </cell>
          <cell r="O7">
            <v>278.43060560744505</v>
          </cell>
          <cell r="P7">
            <v>351.1915334935394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FN7">
            <v>1005</v>
          </cell>
          <cell r="FO7">
            <v>0</v>
          </cell>
          <cell r="FP7">
            <v>0</v>
          </cell>
          <cell r="FQ7">
            <v>0</v>
          </cell>
          <cell r="FR7">
            <v>34.400098718383973</v>
          </cell>
          <cell r="FS7">
            <v>13.94114209975446</v>
          </cell>
          <cell r="FT7">
            <v>25.254350941330134</v>
          </cell>
          <cell r="FU7">
            <v>261.36218618726002</v>
          </cell>
          <cell r="FV7">
            <v>216.0026347288177</v>
          </cell>
          <cell r="FW7">
            <v>217.50382777926117</v>
          </cell>
          <cell r="FX7">
            <v>224.73198599586385</v>
          </cell>
          <cell r="FY7">
            <v>154.75804326240424</v>
          </cell>
          <cell r="FZ7">
            <v>165.79391815024036</v>
          </cell>
          <cell r="GA7">
            <v>272.3518685285062</v>
          </cell>
          <cell r="GB7">
            <v>340.44576949451351</v>
          </cell>
        </row>
        <row r="8">
          <cell r="B8">
            <v>1006</v>
          </cell>
          <cell r="C8">
            <v>4298.9255298176458</v>
          </cell>
          <cell r="D8">
            <v>4026.4319359191677</v>
          </cell>
          <cell r="E8">
            <v>4309.9211131413922</v>
          </cell>
          <cell r="F8">
            <v>3764.2247663055914</v>
          </cell>
          <cell r="G8">
            <v>3947.1280503634421</v>
          </cell>
          <cell r="H8">
            <v>3898.2173206005818</v>
          </cell>
          <cell r="I8">
            <v>3963.2123197674418</v>
          </cell>
          <cell r="J8">
            <v>3722.6121497093027</v>
          </cell>
          <cell r="K8">
            <v>4108.0541122622872</v>
          </cell>
          <cell r="L8">
            <v>4148.727915353993</v>
          </cell>
          <cell r="M8">
            <v>4155.49210517551</v>
          </cell>
          <cell r="N8">
            <v>3403.8524239715844</v>
          </cell>
          <cell r="O8">
            <v>1751.6939981929361</v>
          </cell>
          <cell r="P8">
            <v>1971.8094460185407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FN8">
            <v>1006</v>
          </cell>
          <cell r="FO8">
            <v>4214.159525205765</v>
          </cell>
          <cell r="FP8">
            <v>3972.8985154151123</v>
          </cell>
          <cell r="FQ8">
            <v>4276.8322234613088</v>
          </cell>
          <cell r="FR8">
            <v>3720.2008746576257</v>
          </cell>
          <cell r="FS8">
            <v>3930.9307130420079</v>
          </cell>
          <cell r="FT8">
            <v>3872.2006248999878</v>
          </cell>
          <cell r="FU8">
            <v>3685.0548179087991</v>
          </cell>
          <cell r="FV8">
            <v>3429.5851091715449</v>
          </cell>
          <cell r="FW8">
            <v>3835.292892349999</v>
          </cell>
          <cell r="FX8">
            <v>3747.4502267909761</v>
          </cell>
          <cell r="FY8">
            <v>4204.9262491751097</v>
          </cell>
          <cell r="FZ8">
            <v>3342.0538182303671</v>
          </cell>
          <cell r="GA8">
            <v>1444.58851670545</v>
          </cell>
          <cell r="GB8">
            <v>1642.925063815188</v>
          </cell>
        </row>
        <row r="9">
          <cell r="B9">
            <v>1007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14.21686046511628</v>
          </cell>
          <cell r="I9">
            <v>49.001162790697677</v>
          </cell>
          <cell r="J9">
            <v>67.016860465116281</v>
          </cell>
          <cell r="K9">
            <v>66.882558139534893</v>
          </cell>
          <cell r="L9">
            <v>74.518604651162789</v>
          </cell>
          <cell r="M9">
            <v>21.00527115700087</v>
          </cell>
          <cell r="N9">
            <v>16.061026329679883</v>
          </cell>
          <cell r="O9">
            <v>59.250123251995859</v>
          </cell>
          <cell r="P9">
            <v>66.024256103495418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FN9">
            <v>1007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14.134043842542019</v>
          </cell>
          <cell r="FU9">
            <v>51.197961613917933</v>
          </cell>
          <cell r="FV9">
            <v>69.391814872414244</v>
          </cell>
          <cell r="FW9">
            <v>63.332638125501553</v>
          </cell>
          <cell r="FX9">
            <v>71.099990519116616</v>
          </cell>
          <cell r="FY9">
            <v>23.490972040215507</v>
          </cell>
          <cell r="FZ9">
            <v>17.306494335603553</v>
          </cell>
          <cell r="GA9">
            <v>57.956566028436193</v>
          </cell>
          <cell r="GB9">
            <v>64.004044889284998</v>
          </cell>
        </row>
        <row r="10">
          <cell r="B10">
            <v>1008</v>
          </cell>
          <cell r="C10">
            <v>15930.951453488373</v>
          </cell>
          <cell r="D10">
            <v>16318.624709302327</v>
          </cell>
          <cell r="E10">
            <v>17342.037209302325</v>
          </cell>
          <cell r="F10">
            <v>17334.650581395352</v>
          </cell>
          <cell r="G10">
            <v>17987.911125674858</v>
          </cell>
          <cell r="H10">
            <v>17375.466227100347</v>
          </cell>
          <cell r="I10">
            <v>15896.129882267443</v>
          </cell>
          <cell r="J10">
            <v>14430.027658430234</v>
          </cell>
          <cell r="K10">
            <v>14250.695202034884</v>
          </cell>
          <cell r="L10">
            <v>18028.223524709305</v>
          </cell>
          <cell r="M10">
            <v>20892.314627158859</v>
          </cell>
          <cell r="N10">
            <v>17556.80334712195</v>
          </cell>
          <cell r="O10">
            <v>16530.778753517923</v>
          </cell>
          <cell r="P10">
            <v>17166.597889154335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FN10">
            <v>1008</v>
          </cell>
          <cell r="FO10">
            <v>15887.8201388532</v>
          </cell>
          <cell r="FP10">
            <v>16278.335941051209</v>
          </cell>
          <cell r="FQ10">
            <v>17224.517335458237</v>
          </cell>
          <cell r="FR10">
            <v>17185.840416011102</v>
          </cell>
          <cell r="FS10">
            <v>17941.718480853324</v>
          </cell>
          <cell r="FT10">
            <v>17274.249968270738</v>
          </cell>
          <cell r="FU10">
            <v>16608.77826508808</v>
          </cell>
          <cell r="FV10">
            <v>14941.401326891755</v>
          </cell>
          <cell r="FW10">
            <v>13494.312229869693</v>
          </cell>
          <cell r="FX10">
            <v>17201.161074925541</v>
          </cell>
          <cell r="FY10">
            <v>23364.648572908391</v>
          </cell>
          <cell r="FZ10">
            <v>18918.262845804547</v>
          </cell>
          <cell r="GA10">
            <v>16169.876411142464</v>
          </cell>
          <cell r="GB10">
            <v>16641.334060188987</v>
          </cell>
        </row>
        <row r="11">
          <cell r="B11">
            <v>1009</v>
          </cell>
          <cell r="C11">
            <v>1267.5472674418606</v>
          </cell>
          <cell r="D11">
            <v>1425.8551744186047</v>
          </cell>
          <cell r="E11">
            <v>1492.0451162790698</v>
          </cell>
          <cell r="F11">
            <v>1715.3860465116281</v>
          </cell>
          <cell r="G11">
            <v>1508.6202771395892</v>
          </cell>
          <cell r="H11">
            <v>1604.1288786865007</v>
          </cell>
          <cell r="I11">
            <v>1627.2188136304833</v>
          </cell>
          <cell r="J11">
            <v>1709.4953432526834</v>
          </cell>
          <cell r="K11">
            <v>1866.5841045245515</v>
          </cell>
          <cell r="L11">
            <v>1885.0651352624186</v>
          </cell>
          <cell r="M11">
            <v>2746.1350967009766</v>
          </cell>
          <cell r="N11">
            <v>2746.1350967009766</v>
          </cell>
          <cell r="O11">
            <v>3607.2050581395351</v>
          </cell>
          <cell r="P11">
            <v>4248.0736918604653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FN11">
            <v>1009</v>
          </cell>
          <cell r="FO11">
            <v>1264.1155213740501</v>
          </cell>
          <cell r="FP11">
            <v>1422.3349054189102</v>
          </cell>
          <cell r="FQ11">
            <v>1481.9341384441966</v>
          </cell>
          <cell r="FR11">
            <v>1700.6602301428113</v>
          </cell>
          <cell r="FS11">
            <v>1504.7461663467575</v>
          </cell>
          <cell r="FT11">
            <v>1594.7844431669553</v>
          </cell>
          <cell r="FU11">
            <v>1700.1695799250317</v>
          </cell>
          <cell r="FV11">
            <v>1770.0767174253308</v>
          </cell>
          <cell r="FW11">
            <v>1767.5115741840682</v>
          </cell>
          <cell r="FX11">
            <v>1798.5859218981482</v>
          </cell>
          <cell r="FY11">
            <v>3071.1045000605354</v>
          </cell>
          <cell r="FZ11">
            <v>2959.0868304618998</v>
          </cell>
          <cell r="GA11">
            <v>3528.4520378298225</v>
          </cell>
          <cell r="GB11">
            <v>4118.0910670257954</v>
          </cell>
        </row>
        <row r="12">
          <cell r="B12">
            <v>1010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FN12">
            <v>1010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</row>
        <row r="13">
          <cell r="B13">
            <v>1011</v>
          </cell>
          <cell r="C13">
            <v>56.936535176838603</v>
          </cell>
          <cell r="D13">
            <v>58.329865292400832</v>
          </cell>
          <cell r="E13">
            <v>59.849861782105087</v>
          </cell>
          <cell r="F13">
            <v>58.266532105329823</v>
          </cell>
          <cell r="G13">
            <v>60.820970650527251</v>
          </cell>
          <cell r="H13">
            <v>66.44871222162601</v>
          </cell>
          <cell r="I13">
            <v>60.820983730797572</v>
          </cell>
          <cell r="J13">
            <v>55.470028772304957</v>
          </cell>
          <cell r="K13">
            <v>22.142136627906979</v>
          </cell>
          <cell r="L13">
            <v>38.856444767441864</v>
          </cell>
          <cell r="M13">
            <v>28.309500661046517</v>
          </cell>
          <cell r="N13">
            <v>23.775058748982563</v>
          </cell>
          <cell r="O13">
            <v>6.653296156771983</v>
          </cell>
          <cell r="P13">
            <v>6.4828160960316445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FN13">
            <v>1011</v>
          </cell>
          <cell r="FO13">
            <v>55.813863344095985</v>
          </cell>
          <cell r="FP13">
            <v>57.554340645184823</v>
          </cell>
          <cell r="FQ13">
            <v>59.390371823498192</v>
          </cell>
          <cell r="FR13">
            <v>57.585085152674729</v>
          </cell>
          <cell r="FS13">
            <v>60.571387215362805</v>
          </cell>
          <cell r="FT13">
            <v>66.005233630417038</v>
          </cell>
          <cell r="FU13">
            <v>56.55227150189117</v>
          </cell>
          <cell r="FV13">
            <v>51.103681241052719</v>
          </cell>
          <cell r="FW13">
            <v>20.671971914140215</v>
          </cell>
          <cell r="FX13">
            <v>35.098130252684108</v>
          </cell>
          <cell r="FY13">
            <v>28.646273273486798</v>
          </cell>
          <cell r="FZ13">
            <v>23.343410927897438</v>
          </cell>
          <cell r="GA13">
            <v>5.4868460109062376</v>
          </cell>
          <cell r="GB13">
            <v>5.4015265368470944</v>
          </cell>
        </row>
        <row r="14">
          <cell r="B14">
            <v>1012</v>
          </cell>
          <cell r="C14">
            <v>473.20949666553963</v>
          </cell>
          <cell r="D14">
            <v>498.5335986355314</v>
          </cell>
          <cell r="E14">
            <v>510.7335309714399</v>
          </cell>
          <cell r="F14">
            <v>524.04254806515826</v>
          </cell>
          <cell r="G14">
            <v>510.17898859253501</v>
          </cell>
          <cell r="H14">
            <v>575.72545725596183</v>
          </cell>
          <cell r="I14">
            <v>581.65922748701894</v>
          </cell>
          <cell r="J14">
            <v>542.5001615199194</v>
          </cell>
          <cell r="K14">
            <v>592.35152771364176</v>
          </cell>
          <cell r="L14">
            <v>598.21639432466793</v>
          </cell>
          <cell r="M14">
            <v>770.27433088326416</v>
          </cell>
          <cell r="N14">
            <v>770.27433088326416</v>
          </cell>
          <cell r="O14">
            <v>942.33226744186049</v>
          </cell>
          <cell r="P14">
            <v>975.73843349592948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FN14">
            <v>1012</v>
          </cell>
          <cell r="FO14">
            <v>463.87877481457559</v>
          </cell>
          <cell r="FP14">
            <v>491.90534583108825</v>
          </cell>
          <cell r="FQ14">
            <v>506.81243705380297</v>
          </cell>
          <cell r="FR14">
            <v>517.91369184980874</v>
          </cell>
          <cell r="FS14">
            <v>508.08543067723491</v>
          </cell>
          <cell r="FT14">
            <v>571.88306654332553</v>
          </cell>
          <cell r="FU14">
            <v>540.83555603145817</v>
          </cell>
          <cell r="FV14">
            <v>499.79702446766129</v>
          </cell>
          <cell r="FW14">
            <v>553.02134342181307</v>
          </cell>
          <cell r="FX14">
            <v>540.35506987224903</v>
          </cell>
          <cell r="FY14">
            <v>779.43759030677586</v>
          </cell>
          <cell r="FZ14">
            <v>756.28962362874313</v>
          </cell>
          <cell r="GA14">
            <v>777.12338677407831</v>
          </cell>
          <cell r="GB14">
            <v>812.99191022495893</v>
          </cell>
        </row>
        <row r="15">
          <cell r="B15">
            <v>1013</v>
          </cell>
          <cell r="C15">
            <v>12928.172093023257</v>
          </cell>
          <cell r="D15">
            <v>13490.937209302327</v>
          </cell>
          <cell r="E15">
            <v>14339.209883720931</v>
          </cell>
          <cell r="F15">
            <v>14039.168895348837</v>
          </cell>
          <cell r="G15">
            <v>15246.577100407691</v>
          </cell>
          <cell r="H15">
            <v>14510.968209694553</v>
          </cell>
          <cell r="I15">
            <v>14900.926386627907</v>
          </cell>
          <cell r="J15">
            <v>14148.449066860465</v>
          </cell>
          <cell r="K15">
            <v>14395.753321220933</v>
          </cell>
          <cell r="L15">
            <v>16105.660888081395</v>
          </cell>
          <cell r="M15">
            <v>16637.572785734523</v>
          </cell>
          <cell r="N15">
            <v>15703.908295100591</v>
          </cell>
          <cell r="O15">
            <v>17051.396817615238</v>
          </cell>
          <cell r="P15">
            <v>17655.877650145172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FN15">
            <v>1013</v>
          </cell>
          <cell r="FO15">
            <v>12893.170476212747</v>
          </cell>
          <cell r="FP15">
            <v>13457.629669457616</v>
          </cell>
          <cell r="FQ15">
            <v>14242.038939141545</v>
          </cell>
          <cell r="FR15">
            <v>13918.648955511313</v>
          </cell>
          <cell r="FS15">
            <v>15207.424153974793</v>
          </cell>
          <cell r="FT15">
            <v>14426.43833895705</v>
          </cell>
          <cell r="FU15">
            <v>15568.958239073052</v>
          </cell>
          <cell r="FV15">
            <v>14649.844107370629</v>
          </cell>
          <cell r="FW15">
            <v>13631.671111245158</v>
          </cell>
          <cell r="FX15">
            <v>15366.797886342683</v>
          </cell>
          <cell r="FY15">
            <v>18606.413323851761</v>
          </cell>
          <cell r="FZ15">
            <v>16921.68323351556</v>
          </cell>
          <cell r="GA15">
            <v>16679.128266689215</v>
          </cell>
          <cell r="GB15">
            <v>17115.642831450074</v>
          </cell>
        </row>
        <row r="16">
          <cell r="B16">
            <v>1014</v>
          </cell>
          <cell r="C16">
            <v>880.74505813953499</v>
          </cell>
          <cell r="D16">
            <v>1072.8549418604653</v>
          </cell>
          <cell r="E16">
            <v>1010.5578488372093</v>
          </cell>
          <cell r="F16">
            <v>1036.8916038557686</v>
          </cell>
          <cell r="G16">
            <v>922.77805090523464</v>
          </cell>
          <cell r="H16">
            <v>963.2331756007178</v>
          </cell>
          <cell r="I16">
            <v>961.18255813953488</v>
          </cell>
          <cell r="J16">
            <v>1247.918023255814</v>
          </cell>
          <cell r="K16">
            <v>1308.6863372093026</v>
          </cell>
          <cell r="L16">
            <v>1279.3735465116281</v>
          </cell>
          <cell r="M16">
            <v>519.2667125581396</v>
          </cell>
          <cell r="N16">
            <v>433.41739662650605</v>
          </cell>
          <cell r="O16">
            <v>470.60718126085743</v>
          </cell>
          <cell r="P16">
            <v>487.29044913421131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FN16">
            <v>1014</v>
          </cell>
          <cell r="FO16">
            <v>863.37856989908539</v>
          </cell>
          <cell r="FP16">
            <v>1058.5908003931493</v>
          </cell>
          <cell r="FQ16">
            <v>1002.7994151448707</v>
          </cell>
          <cell r="FR16">
            <v>1024.7648031324331</v>
          </cell>
          <cell r="FS16">
            <v>918.99136165355162</v>
          </cell>
          <cell r="FT16">
            <v>956.80455904158248</v>
          </cell>
          <cell r="FU16">
            <v>893.72209485103735</v>
          </cell>
          <cell r="FV16">
            <v>1149.6876112541406</v>
          </cell>
          <cell r="FW16">
            <v>1221.79388836004</v>
          </cell>
          <cell r="FX16">
            <v>1155.6286131182192</v>
          </cell>
          <cell r="FY16">
            <v>525.44396059353528</v>
          </cell>
          <cell r="FZ16">
            <v>425.54849178595657</v>
          </cell>
          <cell r="GA16">
            <v>388.1007359903486</v>
          </cell>
          <cell r="GB16">
            <v>406.01372199371644</v>
          </cell>
        </row>
        <row r="17">
          <cell r="B17">
            <v>1015</v>
          </cell>
          <cell r="C17">
            <v>227.58488372093024</v>
          </cell>
          <cell r="D17">
            <v>272.46104651162796</v>
          </cell>
          <cell r="E17">
            <v>275.30058139534884</v>
          </cell>
          <cell r="F17">
            <v>220.54360465116281</v>
          </cell>
          <cell r="G17">
            <v>151.53139534883721</v>
          </cell>
          <cell r="H17">
            <v>138.78853298296485</v>
          </cell>
          <cell r="I17">
            <v>127.03414143563981</v>
          </cell>
          <cell r="J17">
            <v>291.17703488372098</v>
          </cell>
          <cell r="K17">
            <v>321.24156976744189</v>
          </cell>
          <cell r="L17">
            <v>324.88691860465121</v>
          </cell>
          <cell r="M17">
            <v>271.17402108433737</v>
          </cell>
          <cell r="N17">
            <v>97.876172922722759</v>
          </cell>
          <cell r="O17">
            <v>176.23017646266456</v>
          </cell>
          <cell r="P17">
            <v>222.53954025356717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FN17">
            <v>1015</v>
          </cell>
          <cell r="FO17">
            <v>223.09737604737884</v>
          </cell>
          <cell r="FP17">
            <v>268.83854102637076</v>
          </cell>
          <cell r="FQ17">
            <v>273.18699501464266</v>
          </cell>
          <cell r="FR17">
            <v>217.96427202423686</v>
          </cell>
          <cell r="FS17">
            <v>150.90957485202645</v>
          </cell>
          <cell r="FT17">
            <v>137.86225855227372</v>
          </cell>
          <cell r="FU17">
            <v>118.11826800230115</v>
          </cell>
          <cell r="FV17">
            <v>268.25690746426926</v>
          </cell>
          <cell r="FW17">
            <v>299.91219092728522</v>
          </cell>
          <cell r="FX17">
            <v>293.46285937445907</v>
          </cell>
          <cell r="FY17">
            <v>274.39993398898173</v>
          </cell>
          <cell r="FZ17">
            <v>96.09918312747979</v>
          </cell>
          <cell r="GA17">
            <v>145.33365386738069</v>
          </cell>
          <cell r="GB17">
            <v>185.42146103962654</v>
          </cell>
        </row>
        <row r="18">
          <cell r="B18">
            <v>1016</v>
          </cell>
          <cell r="C18">
            <v>2381.6982558139539</v>
          </cell>
          <cell r="D18">
            <v>2437.2706395348837</v>
          </cell>
          <cell r="E18">
            <v>2475.8345930232558</v>
          </cell>
          <cell r="F18">
            <v>2486.2142441860469</v>
          </cell>
          <cell r="G18">
            <v>2483.654262814819</v>
          </cell>
          <cell r="H18">
            <v>2439.4061620297471</v>
          </cell>
          <cell r="I18">
            <v>2242.4666031976744</v>
          </cell>
          <cell r="J18">
            <v>1947.109264534884</v>
          </cell>
          <cell r="K18">
            <v>2019.5486293604654</v>
          </cell>
          <cell r="L18">
            <v>2275.7508444767445</v>
          </cell>
          <cell r="M18">
            <v>1969.4069795093023</v>
          </cell>
          <cell r="N18">
            <v>1790.1315444087209</v>
          </cell>
          <cell r="O18">
            <v>1943.73545399311</v>
          </cell>
          <cell r="P18">
            <v>2012.6418807225555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FN18">
            <v>1016</v>
          </cell>
          <cell r="FO18">
            <v>2334.7360453880856</v>
          </cell>
          <cell r="FP18">
            <v>2404.8659109551063</v>
          </cell>
          <cell r="FQ18">
            <v>2456.8266772020379</v>
          </cell>
          <cell r="FR18">
            <v>2457.1371211939736</v>
          </cell>
          <cell r="FS18">
            <v>2473.4624004350503</v>
          </cell>
          <cell r="FT18">
            <v>2423.1255694952333</v>
          </cell>
          <cell r="FU18">
            <v>2085.0793985718315</v>
          </cell>
          <cell r="FV18">
            <v>1793.8417087313976</v>
          </cell>
          <cell r="FW18">
            <v>1885.4572730240716</v>
          </cell>
          <cell r="FX18">
            <v>2055.6332428289529</v>
          </cell>
          <cell r="FY18">
            <v>1992.8352392087072</v>
          </cell>
          <cell r="FZ18">
            <v>1757.6308305826051</v>
          </cell>
          <cell r="GA18">
            <v>1602.9614300490584</v>
          </cell>
          <cell r="GB18">
            <v>1676.9469265906603</v>
          </cell>
        </row>
        <row r="19">
          <cell r="B19">
            <v>1017</v>
          </cell>
          <cell r="C19">
            <v>653.79331395348845</v>
          </cell>
          <cell r="D19">
            <v>665.08430232558146</v>
          </cell>
          <cell r="E19">
            <v>725.05029069767443</v>
          </cell>
          <cell r="F19">
            <v>521.76453488372101</v>
          </cell>
          <cell r="G19">
            <v>507.96124031007759</v>
          </cell>
          <cell r="H19">
            <v>530.23055555555561</v>
          </cell>
          <cell r="I19">
            <v>1080.1552325581397</v>
          </cell>
          <cell r="J19">
            <v>1018.2034883720931</v>
          </cell>
          <cell r="K19">
            <v>1203.5406976744187</v>
          </cell>
          <cell r="L19">
            <v>984</v>
          </cell>
          <cell r="M19">
            <v>984</v>
          </cell>
          <cell r="N19">
            <v>1303.8500208251214</v>
          </cell>
          <cell r="O19">
            <v>1214.3291402436278</v>
          </cell>
          <cell r="P19">
            <v>1012.3234783093238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FN19">
            <v>1017</v>
          </cell>
          <cell r="FO19">
            <v>640.90184917202043</v>
          </cell>
          <cell r="FP19">
            <v>656.24167485945657</v>
          </cell>
          <cell r="FQ19">
            <v>719.48380619561317</v>
          </cell>
          <cell r="FR19">
            <v>515.662320808971</v>
          </cell>
          <cell r="FS19">
            <v>505.87678309193416</v>
          </cell>
          <cell r="FT19">
            <v>526.69179773870803</v>
          </cell>
          <cell r="FU19">
            <v>1004.3446887703814</v>
          </cell>
          <cell r="FV19">
            <v>938.05515626980991</v>
          </cell>
          <cell r="FW19">
            <v>1123.6295718857227</v>
          </cell>
          <cell r="FX19">
            <v>888.82450196729349</v>
          </cell>
          <cell r="FY19">
            <v>995.70576106618569</v>
          </cell>
          <cell r="FZ19">
            <v>1280.1779859227875</v>
          </cell>
          <cell r="GA19">
            <v>1001.4340023465296</v>
          </cell>
          <cell r="GB19">
            <v>843.47481880727355</v>
          </cell>
        </row>
        <row r="20">
          <cell r="B20">
            <v>1018</v>
          </cell>
          <cell r="C20">
            <v>1267.5472674418606</v>
          </cell>
          <cell r="D20">
            <v>1425.8551744186047</v>
          </cell>
          <cell r="E20">
            <v>1492.0451162790698</v>
          </cell>
          <cell r="F20">
            <v>1715.3860465116281</v>
          </cell>
          <cell r="G20">
            <v>2969.7151969364095</v>
          </cell>
          <cell r="H20">
            <v>3248.165200736164</v>
          </cell>
          <cell r="I20">
            <v>2973.0689463176896</v>
          </cell>
          <cell r="J20">
            <v>2711.5020158870093</v>
          </cell>
          <cell r="K20">
            <v>2960.6670659955453</v>
          </cell>
          <cell r="L20">
            <v>2989.9806013024318</v>
          </cell>
          <cell r="M20">
            <v>2018.397640767495</v>
          </cell>
          <cell r="N20">
            <v>2018.397640767495</v>
          </cell>
          <cell r="O20">
            <v>1046.8146802325582</v>
          </cell>
          <cell r="P20">
            <v>1174.238808139535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FN20">
            <v>1018</v>
          </cell>
          <cell r="FO20">
            <v>1242.5538320421294</v>
          </cell>
          <cell r="FP20">
            <v>1406.8977188239635</v>
          </cell>
          <cell r="FQ20">
            <v>1480.5901232631347</v>
          </cell>
          <cell r="FR20">
            <v>1695.3240220220071</v>
          </cell>
          <cell r="FS20">
            <v>2957.5287468948563</v>
          </cell>
          <cell r="FT20">
            <v>3226.486951766763</v>
          </cell>
          <cell r="FU20">
            <v>2764.4045185159107</v>
          </cell>
          <cell r="FV20">
            <v>2498.0649509514155</v>
          </cell>
          <cell r="FW20">
            <v>2764.0885549519398</v>
          </cell>
          <cell r="FX20">
            <v>2700.7805069557953</v>
          </cell>
          <cell r="FY20">
            <v>2042.4086982058864</v>
          </cell>
          <cell r="FZ20">
            <v>1981.7526443063221</v>
          </cell>
          <cell r="GA20">
            <v>863.28803303696759</v>
          </cell>
          <cell r="GB20">
            <v>978.38377470617706</v>
          </cell>
        </row>
        <row r="21">
          <cell r="B21">
            <v>1019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FN21">
            <v>1019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</row>
        <row r="22">
          <cell r="B22">
            <v>1020</v>
          </cell>
          <cell r="C22">
            <v>1007.7662790697675</v>
          </cell>
          <cell r="D22">
            <v>1101.9985465116281</v>
          </cell>
          <cell r="E22">
            <v>1035.7587209302326</v>
          </cell>
          <cell r="F22">
            <v>901.31250000000011</v>
          </cell>
          <cell r="G22">
            <v>700.79912790697676</v>
          </cell>
          <cell r="H22">
            <v>1167.8738372093023</v>
          </cell>
          <cell r="I22">
            <v>1705.332558139535</v>
          </cell>
          <cell r="J22">
            <v>1674.1168604651164</v>
          </cell>
          <cell r="K22">
            <v>1927.31511627907</v>
          </cell>
          <cell r="L22">
            <v>1750.2758720930233</v>
          </cell>
          <cell r="M22">
            <v>2790.9888446511627</v>
          </cell>
          <cell r="N22">
            <v>873.82717844950071</v>
          </cell>
          <cell r="O22">
            <v>730.77885406084818</v>
          </cell>
          <cell r="P22">
            <v>1167.141790696287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956.60842703412459</v>
          </cell>
          <cell r="AC22">
            <v>1256.7189886214524</v>
          </cell>
          <cell r="AD22">
            <v>890.81387801906385</v>
          </cell>
          <cell r="FN22">
            <v>1020</v>
          </cell>
          <cell r="FO22">
            <v>1005.0378617126386</v>
          </cell>
          <cell r="FP22">
            <v>1099.2778414985294</v>
          </cell>
          <cell r="FQ22">
            <v>1028.7398088642763</v>
          </cell>
          <cell r="FR22">
            <v>893.57513825981925</v>
          </cell>
          <cell r="FS22">
            <v>698.99948786092148</v>
          </cell>
          <cell r="FT22">
            <v>1161.0706919559718</v>
          </cell>
          <cell r="FU22">
            <v>1781.7852858619742</v>
          </cell>
          <cell r="FV22">
            <v>1733.4444862073433</v>
          </cell>
          <cell r="FW22">
            <v>1825.0191710439278</v>
          </cell>
          <cell r="FX22">
            <v>1669.980248478937</v>
          </cell>
          <cell r="FY22">
            <v>3121.2661062174511</v>
          </cell>
          <cell r="FZ22">
            <v>941.58896223129079</v>
          </cell>
          <cell r="GA22">
            <v>714.82438487814943</v>
          </cell>
          <cell r="GB22">
            <v>1131.4295680482617</v>
          </cell>
        </row>
        <row r="23">
          <cell r="B23">
            <v>1021</v>
          </cell>
          <cell r="C23">
            <v>882.81617265993509</v>
          </cell>
          <cell r="D23">
            <v>882.81617265993509</v>
          </cell>
          <cell r="E23">
            <v>836.29177285992375</v>
          </cell>
          <cell r="F23">
            <v>929.34057245994643</v>
          </cell>
          <cell r="G23">
            <v>1119.1748702670932</v>
          </cell>
          <cell r="H23">
            <v>1031.1079616947202</v>
          </cell>
          <cell r="I23">
            <v>992.07917648727437</v>
          </cell>
          <cell r="J23">
            <v>904.79727700109777</v>
          </cell>
          <cell r="K23">
            <v>1278.4836636499026</v>
          </cell>
          <cell r="L23">
            <v>1291.1419177454463</v>
          </cell>
          <cell r="M23">
            <v>1454.7255091340098</v>
          </cell>
          <cell r="N23">
            <v>1214.2186813186815</v>
          </cell>
          <cell r="O23">
            <v>1277.1722394875824</v>
          </cell>
          <cell r="P23">
            <v>1285.4503013958101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FN23">
            <v>1021</v>
          </cell>
          <cell r="FO23">
            <v>880.42604409673004</v>
          </cell>
          <cell r="FP23">
            <v>880.63660319116968</v>
          </cell>
          <cell r="FQ23">
            <v>830.62456649557407</v>
          </cell>
          <cell r="FR23">
            <v>921.3626023453088</v>
          </cell>
          <cell r="FS23">
            <v>1116.3008485469368</v>
          </cell>
          <cell r="FT23">
            <v>1025.1015104738958</v>
          </cell>
          <cell r="FU23">
            <v>1036.5556387450699</v>
          </cell>
          <cell r="FV23">
            <v>936.86163014762394</v>
          </cell>
          <cell r="FW23">
            <v>1210.6256918340382</v>
          </cell>
          <cell r="FX23">
            <v>1231.9095149496043</v>
          </cell>
          <cell r="FY23">
            <v>1626.8733693478534</v>
          </cell>
          <cell r="FZ23">
            <v>1308.3764573371825</v>
          </cell>
          <cell r="GA23">
            <v>1249.2888312271041</v>
          </cell>
          <cell r="GB23">
            <v>1246.1180730989963</v>
          </cell>
        </row>
        <row r="24">
          <cell r="B24">
            <v>1022</v>
          </cell>
          <cell r="C24">
            <v>75.225885239301988</v>
          </cell>
          <cell r="D24">
            <v>267.89371809526619</v>
          </cell>
          <cell r="E24">
            <v>629.19585478895021</v>
          </cell>
          <cell r="F24">
            <v>1087.2153843814458</v>
          </cell>
          <cell r="G24">
            <v>1188.2835607903212</v>
          </cell>
          <cell r="H24">
            <v>1460.1064311096186</v>
          </cell>
          <cell r="I24">
            <v>1336.4459072669435</v>
          </cell>
          <cell r="J24">
            <v>1218.8670485312853</v>
          </cell>
          <cell r="K24">
            <v>7298.4776162790704</v>
          </cell>
          <cell r="L24">
            <v>7050.4500000000007</v>
          </cell>
          <cell r="M24">
            <v>7538.3031976744196</v>
          </cell>
          <cell r="N24">
            <v>6810.3750000000009</v>
          </cell>
          <cell r="O24">
            <v>7394.7455894145969</v>
          </cell>
          <cell r="P24">
            <v>7656.8931435445083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13933.399999999994</v>
          </cell>
          <cell r="X24">
            <v>13675</v>
          </cell>
          <cell r="Y24">
            <v>15479.149999999994</v>
          </cell>
          <cell r="Z24">
            <v>15656.423199999997</v>
          </cell>
          <cell r="AA24">
            <v>17187.619999999995</v>
          </cell>
          <cell r="AB24">
            <v>15042.557999999997</v>
          </cell>
          <cell r="AC24">
            <v>14932.905999999995</v>
          </cell>
          <cell r="AD24">
            <v>14654.373999999996</v>
          </cell>
          <cell r="FN24">
            <v>1022</v>
          </cell>
          <cell r="FO24">
            <v>73.742584891133845</v>
          </cell>
          <cell r="FP24">
            <v>264.33193751895681</v>
          </cell>
          <cell r="FQ24">
            <v>624.36528093858499</v>
          </cell>
          <cell r="FR24">
            <v>1074.5000298924028</v>
          </cell>
          <cell r="FS24">
            <v>1183.4073496763028</v>
          </cell>
          <cell r="FT24">
            <v>1450.3616832968396</v>
          </cell>
          <cell r="FU24">
            <v>1242.6476383525005</v>
          </cell>
          <cell r="FV24">
            <v>1122.9233966877794</v>
          </cell>
          <cell r="FW24">
            <v>6813.8828169611716</v>
          </cell>
          <cell r="FX24">
            <v>6368.5088515196185</v>
          </cell>
          <cell r="FY24">
            <v>7627.979596126087</v>
          </cell>
          <cell r="FZ24">
            <v>6686.7293106008783</v>
          </cell>
          <cell r="GA24">
            <v>6098.3051682808918</v>
          </cell>
          <cell r="GB24">
            <v>6379.7755314970991</v>
          </cell>
        </row>
        <row r="25">
          <cell r="B25">
            <v>1023</v>
          </cell>
          <cell r="C25">
            <v>218.99912790697675</v>
          </cell>
          <cell r="D25">
            <v>218.99912790697675</v>
          </cell>
          <cell r="E25">
            <v>218.91279069767444</v>
          </cell>
          <cell r="F25">
            <v>218.91279069767444</v>
          </cell>
          <cell r="G25">
            <v>315.79906135838195</v>
          </cell>
          <cell r="H25">
            <v>292.82154350891267</v>
          </cell>
          <cell r="I25">
            <v>143.12488517441861</v>
          </cell>
          <cell r="J25">
            <v>129.40969186046513</v>
          </cell>
          <cell r="K25">
            <v>169.61160610465117</v>
          </cell>
          <cell r="L25">
            <v>201.93361918604651</v>
          </cell>
          <cell r="M25">
            <v>145.44051567710753</v>
          </cell>
          <cell r="N25">
            <v>128.54553043909885</v>
          </cell>
          <cell r="O25">
            <v>139.57549977108249</v>
          </cell>
          <cell r="P25">
            <v>144.52352339664523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FN25">
            <v>1023</v>
          </cell>
          <cell r="FO25">
            <v>214.68091374918276</v>
          </cell>
          <cell r="FP25">
            <v>216.08742529015626</v>
          </cell>
          <cell r="FQ25">
            <v>217.23211465029433</v>
          </cell>
          <cell r="FR25">
            <v>216.35253099578449</v>
          </cell>
          <cell r="FS25">
            <v>314.50315611858542</v>
          </cell>
          <cell r="FT25">
            <v>290.86725303059836</v>
          </cell>
          <cell r="FU25">
            <v>133.07968514429319</v>
          </cell>
          <cell r="FV25">
            <v>119.22315146953656</v>
          </cell>
          <cell r="FW25">
            <v>158.34995586146337</v>
          </cell>
          <cell r="FX25">
            <v>182.40198018647447</v>
          </cell>
          <cell r="FY25">
            <v>147.17069039850901</v>
          </cell>
          <cell r="FZ25">
            <v>126.21172345632357</v>
          </cell>
          <cell r="GA25">
            <v>115.10524349043411</v>
          </cell>
          <cell r="GB25">
            <v>120.41798429288818</v>
          </cell>
        </row>
        <row r="26">
          <cell r="B26">
            <v>1024</v>
          </cell>
          <cell r="C26">
            <v>33805.608751307096</v>
          </cell>
          <cell r="D26">
            <v>34565.714532592989</v>
          </cell>
          <cell r="E26">
            <v>34904.752615225705</v>
          </cell>
          <cell r="F26">
            <v>32324.130655687608</v>
          </cell>
          <cell r="G26">
            <v>29853.332486780735</v>
          </cell>
          <cell r="H26">
            <v>28660.189741804596</v>
          </cell>
          <cell r="I26">
            <v>30573.481098055778</v>
          </cell>
          <cell r="J26">
            <v>27883.664027616283</v>
          </cell>
          <cell r="K26">
            <v>30421.771779069772</v>
          </cell>
          <cell r="L26">
            <v>33521.553728197679</v>
          </cell>
          <cell r="M26">
            <v>36639.782526336196</v>
          </cell>
          <cell r="N26">
            <v>29852.888952061279</v>
          </cell>
          <cell r="O26">
            <v>35163.036071599228</v>
          </cell>
          <cell r="P26">
            <v>35228.869450023674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FN26">
            <v>1024</v>
          </cell>
          <cell r="FO26">
            <v>33139.031401351873</v>
          </cell>
          <cell r="FP26">
            <v>34106.146120523459</v>
          </cell>
          <cell r="FQ26">
            <v>34636.775666628142</v>
          </cell>
          <cell r="FR26">
            <v>31946.088930246933</v>
          </cell>
          <cell r="FS26">
            <v>29730.827087845733</v>
          </cell>
          <cell r="FT26">
            <v>28468.911684705683</v>
          </cell>
          <cell r="FU26">
            <v>28427.685607125168</v>
          </cell>
          <cell r="FV26">
            <v>25688.789240566664</v>
          </cell>
          <cell r="FW26">
            <v>28401.866647444644</v>
          </cell>
          <cell r="FX26">
            <v>30279.246237434116</v>
          </cell>
          <cell r="FY26">
            <v>37075.652993582436</v>
          </cell>
          <cell r="FZ26">
            <v>29310.895150687189</v>
          </cell>
          <cell r="GA26">
            <v>28998.282904396267</v>
          </cell>
          <cell r="GB26">
            <v>29352.934030306318</v>
          </cell>
        </row>
        <row r="27">
          <cell r="B27">
            <v>1025</v>
          </cell>
          <cell r="C27">
            <v>1352.1105495806548</v>
          </cell>
          <cell r="D27">
            <v>1422.0241679498376</v>
          </cell>
          <cell r="E27">
            <v>1436.0885689737283</v>
          </cell>
          <cell r="F27">
            <v>1444.695505397254</v>
          </cell>
          <cell r="G27">
            <v>1626.8786073660926</v>
          </cell>
          <cell r="H27">
            <v>1630.3836885845235</v>
          </cell>
          <cell r="I27">
            <v>1116.8242761627907</v>
          </cell>
          <cell r="J27">
            <v>1093.8346438953488</v>
          </cell>
          <cell r="K27">
            <v>1257.1297718023256</v>
          </cell>
          <cell r="L27">
            <v>1520.3104316860467</v>
          </cell>
          <cell r="M27">
            <v>1647.702497090407</v>
          </cell>
          <cell r="N27">
            <v>1537.3557140210758</v>
          </cell>
          <cell r="O27">
            <v>1155.0688899095574</v>
          </cell>
          <cell r="P27">
            <v>1206.4276325343651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FN27">
            <v>1025</v>
          </cell>
          <cell r="FO27">
            <v>1325.449699494613</v>
          </cell>
          <cell r="FP27">
            <v>1403.1176474966589</v>
          </cell>
          <cell r="FQ27">
            <v>1425.063175472972</v>
          </cell>
          <cell r="FR27">
            <v>1427.7992990486798</v>
          </cell>
          <cell r="FS27">
            <v>1620.2025884357954</v>
          </cell>
          <cell r="FT27">
            <v>1619.5025106478913</v>
          </cell>
          <cell r="FU27">
            <v>1038.4401206828852</v>
          </cell>
          <cell r="FV27">
            <v>1007.7329723679092</v>
          </cell>
          <cell r="FW27">
            <v>1173.6605085515482</v>
          </cell>
          <cell r="FX27">
            <v>1373.2613437795035</v>
          </cell>
          <cell r="FY27">
            <v>1667.3037285325795</v>
          </cell>
          <cell r="FZ27">
            <v>1509.4442690401729</v>
          </cell>
          <cell r="GA27">
            <v>952.56320800802018</v>
          </cell>
          <cell r="GB27">
            <v>1005.2037224855096</v>
          </cell>
        </row>
        <row r="28">
          <cell r="B28">
            <v>1026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FN28">
            <v>1026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</row>
        <row r="29">
          <cell r="B29">
            <v>1027</v>
          </cell>
          <cell r="C29">
            <v>1660.42761627907</v>
          </cell>
          <cell r="D29">
            <v>1813.9543604651165</v>
          </cell>
          <cell r="E29">
            <v>1860.0968023255816</v>
          </cell>
          <cell r="F29">
            <v>1401.9915697674419</v>
          </cell>
          <cell r="G29">
            <v>725.03110465116288</v>
          </cell>
          <cell r="H29">
            <v>909.25552325581407</v>
          </cell>
          <cell r="I29">
            <v>2288.8665697674419</v>
          </cell>
          <cell r="J29">
            <v>2245.611627906977</v>
          </cell>
          <cell r="K29">
            <v>2216.6666666666665</v>
          </cell>
          <cell r="L29">
            <v>2216.6666666666665</v>
          </cell>
          <cell r="M29">
            <v>2216.6666666666665</v>
          </cell>
          <cell r="N29">
            <v>3640.0286963628896</v>
          </cell>
          <cell r="O29">
            <v>3791.8788194107701</v>
          </cell>
          <cell r="P29">
            <v>3155.3295109650417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FN29">
            <v>1027</v>
          </cell>
          <cell r="FO29">
            <v>1627.6873852601866</v>
          </cell>
          <cell r="FP29">
            <v>1789.8369326532452</v>
          </cell>
          <cell r="FQ29">
            <v>1845.8161377215915</v>
          </cell>
          <cell r="FR29">
            <v>1385.5948005013547</v>
          </cell>
          <cell r="FS29">
            <v>722.05588489119452</v>
          </cell>
          <cell r="FT29">
            <v>903.18715345569581</v>
          </cell>
          <cell r="FU29">
            <v>2128.2227899833624</v>
          </cell>
          <cell r="FV29">
            <v>2068.8473282540726</v>
          </cell>
          <cell r="FW29">
            <v>2069.4873239374288</v>
          </cell>
          <cell r="FX29">
            <v>2002.2638679141264</v>
          </cell>
          <cell r="FY29">
            <v>2243.036351995303</v>
          </cell>
          <cell r="FZ29">
            <v>3573.9421948715062</v>
          </cell>
          <cell r="GA29">
            <v>3127.0898940741185</v>
          </cell>
          <cell r="GB29">
            <v>2629.0420449235653</v>
          </cell>
        </row>
        <row r="30">
          <cell r="B30">
            <v>1028</v>
          </cell>
          <cell r="C30">
            <v>18669.778779069769</v>
          </cell>
          <cell r="D30">
            <v>19037.047674418605</v>
          </cell>
          <cell r="E30">
            <v>20021.387790697678</v>
          </cell>
          <cell r="F30">
            <v>19521.67761627907</v>
          </cell>
          <cell r="G30">
            <v>20286.528448545007</v>
          </cell>
          <cell r="H30">
            <v>21471.446842342702</v>
          </cell>
          <cell r="I30">
            <v>23303.105359011632</v>
          </cell>
          <cell r="J30">
            <v>21644.981603197677</v>
          </cell>
          <cell r="K30">
            <v>19393.609364825581</v>
          </cell>
          <cell r="L30">
            <v>19393.609364825581</v>
          </cell>
          <cell r="M30">
            <v>19925.826535573913</v>
          </cell>
          <cell r="N30">
            <v>17062.506050335462</v>
          </cell>
          <cell r="O30">
            <v>17698</v>
          </cell>
          <cell r="P30">
            <v>17698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FN30">
            <v>1028</v>
          </cell>
          <cell r="FO30">
            <v>18619.232387974414</v>
          </cell>
          <cell r="FP30">
            <v>18990.047439067708</v>
          </cell>
          <cell r="FQ30">
            <v>19885.711056819822</v>
          </cell>
          <cell r="FR30">
            <v>19354.09280913134</v>
          </cell>
          <cell r="FS30">
            <v>20234.432994173538</v>
          </cell>
          <cell r="FT30">
            <v>21346.370513878428</v>
          </cell>
          <cell r="FU30">
            <v>24347.820045655204</v>
          </cell>
          <cell r="FV30">
            <v>22412.039983695158</v>
          </cell>
          <cell r="FW30">
            <v>18364.256362434313</v>
          </cell>
          <cell r="FX30">
            <v>18503.908499433153</v>
          </cell>
          <cell r="FY30">
            <v>22283.789174954069</v>
          </cell>
          <cell r="FZ30">
            <v>18385.634781361918</v>
          </cell>
          <cell r="GA30">
            <v>17311.61471527761</v>
          </cell>
          <cell r="GB30">
            <v>17156.476320989503</v>
          </cell>
        </row>
        <row r="31">
          <cell r="B31">
            <v>1029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FN31">
            <v>1029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</row>
        <row r="32">
          <cell r="B32">
            <v>1030</v>
          </cell>
          <cell r="C32">
            <v>941.65116279069775</v>
          </cell>
          <cell r="D32">
            <v>856.67616279069773</v>
          </cell>
          <cell r="E32">
            <v>903.55726744186052</v>
          </cell>
          <cell r="F32">
            <v>961.11540697674423</v>
          </cell>
          <cell r="G32">
            <v>699.93575581395351</v>
          </cell>
          <cell r="H32">
            <v>730.62134510869566</v>
          </cell>
          <cell r="I32">
            <v>1051.2130813953488</v>
          </cell>
          <cell r="J32">
            <v>1387.2087209302326</v>
          </cell>
          <cell r="K32">
            <v>1614.3139534883721</v>
          </cell>
          <cell r="L32">
            <v>1628.6075581395351</v>
          </cell>
          <cell r="M32">
            <v>2320.2863609302326</v>
          </cell>
          <cell r="N32">
            <v>1936.6781071485943</v>
          </cell>
          <cell r="O32">
            <v>2102.8565814588583</v>
          </cell>
          <cell r="P32">
            <v>2177.4039344204725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FN32">
            <v>1030</v>
          </cell>
          <cell r="FO32">
            <v>923.08373093958483</v>
          </cell>
          <cell r="FP32">
            <v>845.28622599594962</v>
          </cell>
          <cell r="FQ32">
            <v>896.62031756339047</v>
          </cell>
          <cell r="FR32">
            <v>949.8748347036219</v>
          </cell>
          <cell r="FS32">
            <v>697.06351670855952</v>
          </cell>
          <cell r="FT32">
            <v>725.7451795066396</v>
          </cell>
          <cell r="FU32">
            <v>977.43383843538197</v>
          </cell>
          <cell r="FV32">
            <v>1278.0139808512542</v>
          </cell>
          <cell r="FW32">
            <v>1507.1288407215798</v>
          </cell>
          <cell r="FX32">
            <v>1471.0836400035998</v>
          </cell>
          <cell r="FY32">
            <v>2347.8887163633412</v>
          </cell>
          <cell r="FZ32">
            <v>1901.516768793133</v>
          </cell>
          <cell r="GA32">
            <v>1734.1855786385806</v>
          </cell>
          <cell r="GB32">
            <v>1814.2277922100791</v>
          </cell>
        </row>
        <row r="33">
          <cell r="B33">
            <v>1031</v>
          </cell>
          <cell r="C33">
            <v>208.28372093023256</v>
          </cell>
          <cell r="D33">
            <v>163.59941860465116</v>
          </cell>
          <cell r="E33">
            <v>158.61104651162793</v>
          </cell>
          <cell r="F33">
            <v>172.85668604651164</v>
          </cell>
          <cell r="G33">
            <v>120.2389534883721</v>
          </cell>
          <cell r="H33">
            <v>106.95261627906977</v>
          </cell>
          <cell r="I33">
            <v>244.67965116279072</v>
          </cell>
          <cell r="J33">
            <v>229.35000000000002</v>
          </cell>
          <cell r="K33">
            <v>278.62936046511629</v>
          </cell>
          <cell r="L33">
            <v>256.80523255813955</v>
          </cell>
          <cell r="M33">
            <v>298.32831573211877</v>
          </cell>
          <cell r="N33">
            <v>249.00629833865602</v>
          </cell>
          <cell r="O33">
            <v>211.49516212979719</v>
          </cell>
          <cell r="P33">
            <v>268.88396448816758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FN33">
            <v>1031</v>
          </cell>
          <cell r="FO33">
            <v>207.71981545810462</v>
          </cell>
          <cell r="FP33">
            <v>163.19551085019299</v>
          </cell>
          <cell r="FQ33">
            <v>157.53620449904554</v>
          </cell>
          <cell r="FR33">
            <v>171.37278927469197</v>
          </cell>
          <cell r="FS33">
            <v>119.93018193433248</v>
          </cell>
          <cell r="FT33">
            <v>106.32959163326649</v>
          </cell>
          <cell r="FU33">
            <v>255.64902289048374</v>
          </cell>
          <cell r="FV33">
            <v>237.47774262377325</v>
          </cell>
          <cell r="FW33">
            <v>263.84057291382567</v>
          </cell>
          <cell r="FX33">
            <v>245.02404044757364</v>
          </cell>
          <cell r="FY33">
            <v>333.63159519757374</v>
          </cell>
          <cell r="FZ33">
            <v>268.31573544985594</v>
          </cell>
          <cell r="GA33">
            <v>206.87776929236193</v>
          </cell>
          <cell r="GB33">
            <v>260.65664876455133</v>
          </cell>
        </row>
        <row r="34">
          <cell r="B34">
            <v>1032</v>
          </cell>
          <cell r="C34">
            <v>1694.0319767441861</v>
          </cell>
          <cell r="D34">
            <v>1852.1441860465118</v>
          </cell>
          <cell r="E34">
            <v>2011.6569767441863</v>
          </cell>
          <cell r="F34">
            <v>2249.6023255813957</v>
          </cell>
          <cell r="G34">
            <v>2202.7114820078491</v>
          </cell>
          <cell r="H34">
            <v>2176.1022007575211</v>
          </cell>
          <cell r="I34">
            <v>2772.4737872528162</v>
          </cell>
          <cell r="J34">
            <v>2528.5549709302327</v>
          </cell>
          <cell r="K34">
            <v>2584.5264723837213</v>
          </cell>
          <cell r="L34">
            <v>2935.6907921511634</v>
          </cell>
          <cell r="M34">
            <v>2759.4242171191136</v>
          </cell>
          <cell r="N34">
            <v>2314.0259223540693</v>
          </cell>
          <cell r="O34">
            <v>2369.5</v>
          </cell>
          <cell r="P34">
            <v>2453.5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FN34">
            <v>1032</v>
          </cell>
          <cell r="FO34">
            <v>1689.4455698114728</v>
          </cell>
          <cell r="FP34">
            <v>1847.5714595325708</v>
          </cell>
          <cell r="FQ34">
            <v>1998.0248024343687</v>
          </cell>
          <cell r="FR34">
            <v>2230.2905031395953</v>
          </cell>
          <cell r="FS34">
            <v>2197.0549569993686</v>
          </cell>
          <cell r="FT34">
            <v>2163.4258834309671</v>
          </cell>
          <cell r="FU34">
            <v>2896.7681265373981</v>
          </cell>
          <cell r="FV34">
            <v>2618.1623134799747</v>
          </cell>
          <cell r="FW34">
            <v>2447.3477742846931</v>
          </cell>
          <cell r="FX34">
            <v>2801.0130955363866</v>
          </cell>
          <cell r="FY34">
            <v>3085.9662151913813</v>
          </cell>
          <cell r="FZ34">
            <v>2493.4693272779591</v>
          </cell>
          <cell r="GA34">
            <v>2317.7687347638321</v>
          </cell>
          <cell r="GB34">
            <v>2378.4277688748866</v>
          </cell>
        </row>
        <row r="35">
          <cell r="B35">
            <v>1033</v>
          </cell>
          <cell r="C35">
            <v>1356.4247093023257</v>
          </cell>
          <cell r="D35">
            <v>1370.1427325581396</v>
          </cell>
          <cell r="E35">
            <v>1417.8872093023258</v>
          </cell>
          <cell r="F35">
            <v>1450.0046511627909</v>
          </cell>
          <cell r="G35">
            <v>1972.7386332858375</v>
          </cell>
          <cell r="H35">
            <v>1928.8923779039608</v>
          </cell>
          <cell r="I35">
            <v>3797.1377572674423</v>
          </cell>
          <cell r="J35">
            <v>3766.7467718023258</v>
          </cell>
          <cell r="K35">
            <v>2690.1755406976745</v>
          </cell>
          <cell r="L35">
            <v>3262.8676613372095</v>
          </cell>
          <cell r="M35">
            <v>3676.2626591536882</v>
          </cell>
          <cell r="N35">
            <v>3068.4735849830317</v>
          </cell>
          <cell r="O35">
            <v>3331.7668276399559</v>
          </cell>
          <cell r="P35">
            <v>3449.8796841589497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FN35">
            <v>1033</v>
          </cell>
          <cell r="FO35">
            <v>1329.6787928246176</v>
          </cell>
          <cell r="FP35">
            <v>1351.9260016609203</v>
          </cell>
          <cell r="FQ35">
            <v>1407.0015545035978</v>
          </cell>
          <cell r="FR35">
            <v>1433.0463525449086</v>
          </cell>
          <cell r="FS35">
            <v>1964.6433516829484</v>
          </cell>
          <cell r="FT35">
            <v>1916.0189534876454</v>
          </cell>
          <cell r="FU35">
            <v>3530.6361753293295</v>
          </cell>
          <cell r="FV35">
            <v>3470.2456552187514</v>
          </cell>
          <cell r="FW35">
            <v>2511.5567732212135</v>
          </cell>
          <cell r="FX35">
            <v>2947.2730935703585</v>
          </cell>
          <cell r="FY35">
            <v>3719.9958423900634</v>
          </cell>
          <cell r="FZ35">
            <v>3012.7639461131857</v>
          </cell>
          <cell r="GA35">
            <v>2747.6443400011626</v>
          </cell>
          <cell r="GB35">
            <v>2874.4632559176148</v>
          </cell>
        </row>
        <row r="36">
          <cell r="B36">
            <v>1034</v>
          </cell>
          <cell r="C36">
            <v>7970.1282605232273</v>
          </cell>
          <cell r="D36">
            <v>8371.4123363005619</v>
          </cell>
          <cell r="E36">
            <v>8459.4640784376315</v>
          </cell>
          <cell r="F36">
            <v>9061.3957612724971</v>
          </cell>
          <cell r="G36">
            <v>9213.1892566159204</v>
          </cell>
          <cell r="H36">
            <v>8292.8121015410725</v>
          </cell>
          <cell r="I36">
            <v>9204.5058139534885</v>
          </cell>
          <cell r="J36">
            <v>8557.7892732558139</v>
          </cell>
          <cell r="K36">
            <v>9344.1807199874293</v>
          </cell>
          <cell r="L36">
            <v>6733.2516017441867</v>
          </cell>
          <cell r="M36">
            <v>6034.1489711441864</v>
          </cell>
          <cell r="N36">
            <v>5089.0682567040712</v>
          </cell>
          <cell r="O36">
            <v>6334.6732576370296</v>
          </cell>
          <cell r="P36">
            <v>5957.4848496606728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FN36">
            <v>1034</v>
          </cell>
          <cell r="FO36">
            <v>7948.5500069775462</v>
          </cell>
          <cell r="FP36">
            <v>8350.7443022253919</v>
          </cell>
          <cell r="FQ36">
            <v>8402.1377597769097</v>
          </cell>
          <cell r="FR36">
            <v>8983.6077611328055</v>
          </cell>
          <cell r="FS36">
            <v>9189.529945869328</v>
          </cell>
          <cell r="FT36">
            <v>8244.5044817555554</v>
          </cell>
          <cell r="FU36">
            <v>9617.1582162400664</v>
          </cell>
          <cell r="FV36">
            <v>8861.0616021919832</v>
          </cell>
          <cell r="FW36">
            <v>8848.2204117195524</v>
          </cell>
          <cell r="FX36">
            <v>6424.3570754966922</v>
          </cell>
          <cell r="FY36">
            <v>6748.2120896306487</v>
          </cell>
          <cell r="FZ36">
            <v>5483.7050354243638</v>
          </cell>
          <cell r="GA36">
            <v>6196.3737588080439</v>
          </cell>
          <cell r="GB36">
            <v>5775.1976356569694</v>
          </cell>
        </row>
        <row r="37">
          <cell r="B37">
            <v>1035</v>
          </cell>
          <cell r="C37">
            <v>2541.2210646182571</v>
          </cell>
          <cell r="D37">
            <v>2402.4215584928047</v>
          </cell>
          <cell r="E37">
            <v>2999.2249475784083</v>
          </cell>
          <cell r="F37">
            <v>3001.8626379677085</v>
          </cell>
          <cell r="G37">
            <v>3090.1839652233507</v>
          </cell>
          <cell r="H37">
            <v>3326.7222511358018</v>
          </cell>
          <cell r="I37">
            <v>3757.9249486217618</v>
          </cell>
          <cell r="J37">
            <v>2909.8194384660651</v>
          </cell>
          <cell r="K37">
            <v>3092.2607784202642</v>
          </cell>
          <cell r="L37">
            <v>4223.5902081858821</v>
          </cell>
          <cell r="M37">
            <v>5344.8200581395349</v>
          </cell>
          <cell r="N37">
            <v>4483.7598837209307</v>
          </cell>
          <cell r="O37">
            <v>4050.9322674418609</v>
          </cell>
          <cell r="P37">
            <v>4040.7732558139537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FN37">
            <v>1035</v>
          </cell>
          <cell r="FO37">
            <v>2491.1133912033197</v>
          </cell>
          <cell r="FP37">
            <v>2370.4801658241508</v>
          </cell>
          <cell r="FQ37">
            <v>2976.1987666319446</v>
          </cell>
          <cell r="FR37">
            <v>2966.7548312557115</v>
          </cell>
          <cell r="FS37">
            <v>3077.503162515316</v>
          </cell>
          <cell r="FT37">
            <v>3304.5197125469931</v>
          </cell>
          <cell r="FU37">
            <v>3494.1755121691031</v>
          </cell>
          <cell r="FV37">
            <v>2680.7717310331177</v>
          </cell>
          <cell r="FW37">
            <v>2886.9448796614843</v>
          </cell>
          <cell r="FX37">
            <v>3815.0716090495466</v>
          </cell>
          <cell r="FY37">
            <v>5408.4025647882536</v>
          </cell>
          <cell r="FZ37">
            <v>4402.3550298145301</v>
          </cell>
          <cell r="GA37">
            <v>3340.726314947125</v>
          </cell>
          <cell r="GB37">
            <v>3366.7998054150826</v>
          </cell>
        </row>
        <row r="38">
          <cell r="B38">
            <v>1036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13.391860465116281</v>
          </cell>
          <cell r="I38">
            <v>155.78110465116279</v>
          </cell>
          <cell r="J38">
            <v>222.70203488372096</v>
          </cell>
          <cell r="K38">
            <v>214.54796511627907</v>
          </cell>
          <cell r="L38">
            <v>212.66773255813956</v>
          </cell>
          <cell r="M38">
            <v>188.76955564160951</v>
          </cell>
          <cell r="N38">
            <v>157.56066658975038</v>
          </cell>
          <cell r="O38">
            <v>171.08030678630473</v>
          </cell>
          <cell r="P38">
            <v>204.04227490511829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FN38">
            <v>1036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13.302483211379164</v>
          </cell>
          <cell r="FU38">
            <v>144.84762962878753</v>
          </cell>
          <cell r="FV38">
            <v>205.17194698326398</v>
          </cell>
          <cell r="FW38">
            <v>200.30268910588384</v>
          </cell>
          <cell r="FX38">
            <v>192.09785719055077</v>
          </cell>
          <cell r="FY38">
            <v>191.01517689660011</v>
          </cell>
          <cell r="FZ38">
            <v>154.7000756174948</v>
          </cell>
          <cell r="GA38">
            <v>141.08665490256513</v>
          </cell>
          <cell r="GB38">
            <v>170.00941353454471</v>
          </cell>
        </row>
        <row r="39">
          <cell r="B39">
            <v>1037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FN39">
            <v>1037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</row>
        <row r="40">
          <cell r="B40">
            <v>1038</v>
          </cell>
          <cell r="C40">
            <v>13459.28023255814</v>
          </cell>
          <cell r="D40">
            <v>13590.301744186048</v>
          </cell>
          <cell r="E40">
            <v>13673.952906976745</v>
          </cell>
          <cell r="F40">
            <v>13897.719767441862</v>
          </cell>
          <cell r="G40">
            <v>15924.859344652592</v>
          </cell>
          <cell r="H40">
            <v>16623.014410124681</v>
          </cell>
          <cell r="I40">
            <v>15215.164526032204</v>
          </cell>
          <cell r="J40">
            <v>13876.553160829522</v>
          </cell>
          <cell r="K40">
            <v>15151.695883716558</v>
          </cell>
          <cell r="L40">
            <v>15301.712674644446</v>
          </cell>
          <cell r="M40">
            <v>17389.594688011643</v>
          </cell>
          <cell r="N40">
            <v>14514.608149899945</v>
          </cell>
          <cell r="O40">
            <v>15760.047662361289</v>
          </cell>
          <cell r="P40">
            <v>16318.749499727124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FN40">
            <v>1038</v>
          </cell>
          <cell r="FO40">
            <v>13193.890799232924</v>
          </cell>
          <cell r="FP40">
            <v>13409.611905235022</v>
          </cell>
          <cell r="FQ40">
            <v>13568.972813988492</v>
          </cell>
          <cell r="FR40">
            <v>13735.181197834569</v>
          </cell>
          <cell r="FS40">
            <v>15859.510484592687</v>
          </cell>
          <cell r="FT40">
            <v>16512.072440509663</v>
          </cell>
          <cell r="FU40">
            <v>14147.29033372103</v>
          </cell>
          <cell r="FV40">
            <v>12784.254220715584</v>
          </cell>
          <cell r="FW40">
            <v>14145.673338724662</v>
          </cell>
          <cell r="FX40">
            <v>13821.68409277182</v>
          </cell>
          <cell r="FY40">
            <v>17596.463021808064</v>
          </cell>
          <cell r="FZ40">
            <v>14251.088339162281</v>
          </cell>
          <cell r="GA40">
            <v>12997.009694195514</v>
          </cell>
          <cell r="GB40">
            <v>13596.893258300761</v>
          </cell>
        </row>
        <row r="41">
          <cell r="B41">
            <v>1039</v>
          </cell>
          <cell r="C41">
            <v>1901.3209011627907</v>
          </cell>
          <cell r="D41">
            <v>2138.7827616279069</v>
          </cell>
          <cell r="E41">
            <v>2238.0676744186048</v>
          </cell>
          <cell r="F41">
            <v>2573.079069767442</v>
          </cell>
          <cell r="G41">
            <v>837.7317942525824</v>
          </cell>
          <cell r="H41">
            <v>870.48439468003255</v>
          </cell>
          <cell r="I41">
            <v>276.44215116279071</v>
          </cell>
          <cell r="J41">
            <v>532.03866279069769</v>
          </cell>
          <cell r="K41">
            <v>575.20271473935759</v>
          </cell>
          <cell r="L41">
            <v>574.75441097506905</v>
          </cell>
          <cell r="M41">
            <v>808.55176944102288</v>
          </cell>
          <cell r="N41">
            <v>808.55176944102288</v>
          </cell>
          <cell r="O41">
            <v>1042.3491279069767</v>
          </cell>
          <cell r="P41">
            <v>1018.5008720930233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FN41">
            <v>1039</v>
          </cell>
          <cell r="FO41">
            <v>1896.1732820610748</v>
          </cell>
          <cell r="FP41">
            <v>2133.5023581283649</v>
          </cell>
          <cell r="FQ41">
            <v>2222.9012076662948</v>
          </cell>
          <cell r="FR41">
            <v>2550.9903452142171</v>
          </cell>
          <cell r="FS41">
            <v>835.58051348644699</v>
          </cell>
          <cell r="FT41">
            <v>865.41361426772642</v>
          </cell>
          <cell r="FU41">
            <v>288.83548547930172</v>
          </cell>
          <cell r="FV41">
            <v>550.89313550514839</v>
          </cell>
          <cell r="FW41">
            <v>544.67272775950016</v>
          </cell>
          <cell r="FX41">
            <v>548.38698822187621</v>
          </cell>
          <cell r="FY41">
            <v>904.23336442745335</v>
          </cell>
          <cell r="FZ41">
            <v>871.25170774514231</v>
          </cell>
          <cell r="GA41">
            <v>1019.592411635846</v>
          </cell>
          <cell r="GB41">
            <v>987.33676658216257</v>
          </cell>
        </row>
        <row r="42">
          <cell r="B42">
            <v>1040</v>
          </cell>
          <cell r="C42">
            <v>468.63837209302329</v>
          </cell>
          <cell r="D42">
            <v>468.63837209302329</v>
          </cell>
          <cell r="E42">
            <v>468.63837209302329</v>
          </cell>
          <cell r="F42">
            <v>468.63837209302329</v>
          </cell>
          <cell r="G42">
            <v>840.20912235968979</v>
          </cell>
          <cell r="H42">
            <v>877.04437736169075</v>
          </cell>
          <cell r="I42">
            <v>845.46920930232557</v>
          </cell>
          <cell r="J42">
            <v>895.11746947674419</v>
          </cell>
          <cell r="K42">
            <v>957.66450872093037</v>
          </cell>
          <cell r="L42">
            <v>927.67254505813958</v>
          </cell>
          <cell r="M42">
            <v>791.85413861860479</v>
          </cell>
          <cell r="N42">
            <v>647.3874342998547</v>
          </cell>
          <cell r="O42">
            <v>702.93711791660246</v>
          </cell>
          <cell r="P42">
            <v>727.85660215589121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FN42">
            <v>1040</v>
          </cell>
          <cell r="FO42">
            <v>459.39778345416255</v>
          </cell>
          <cell r="FP42">
            <v>462.40759123372521</v>
          </cell>
          <cell r="FQ42">
            <v>465.04045858440742</v>
          </cell>
          <cell r="FR42">
            <v>463.15748659973991</v>
          </cell>
          <cell r="FS42">
            <v>836.76126092683023</v>
          </cell>
          <cell r="FT42">
            <v>871.19098469393134</v>
          </cell>
          <cell r="FU42">
            <v>786.13007120342684</v>
          </cell>
          <cell r="FV42">
            <v>824.65790708722704</v>
          </cell>
          <cell r="FW42">
            <v>894.07874949596885</v>
          </cell>
          <cell r="FX42">
            <v>837.94521122970787</v>
          </cell>
          <cell r="FY42">
            <v>801.27411356366542</v>
          </cell>
          <cell r="FZ42">
            <v>635.63379876255544</v>
          </cell>
          <cell r="GA42">
            <v>579.69878846185554</v>
          </cell>
          <cell r="GB42">
            <v>606.45507960206282</v>
          </cell>
        </row>
        <row r="43">
          <cell r="B43">
            <v>1041</v>
          </cell>
          <cell r="C43">
            <v>672.81058132896612</v>
          </cell>
          <cell r="D43">
            <v>672.81058132896612</v>
          </cell>
          <cell r="E43">
            <v>672.81058132896612</v>
          </cell>
          <cell r="F43">
            <v>672.81058132896612</v>
          </cell>
          <cell r="G43">
            <v>909.87640280799883</v>
          </cell>
          <cell r="H43">
            <v>969.80963762724116</v>
          </cell>
          <cell r="I43">
            <v>1095.8601425545053</v>
          </cell>
          <cell r="J43">
            <v>1023.5901780336312</v>
          </cell>
          <cell r="K43">
            <v>1692.2741587842577</v>
          </cell>
          <cell r="L43">
            <v>1692.2741587842577</v>
          </cell>
          <cell r="M43">
            <v>2360.9581395348841</v>
          </cell>
          <cell r="N43">
            <v>2174.7095930232563</v>
          </cell>
          <cell r="O43">
            <v>2433.5101744186049</v>
          </cell>
          <cell r="P43">
            <v>2336.7837209302329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FN43">
            <v>1041</v>
          </cell>
          <cell r="FO43">
            <v>670.98902001432043</v>
          </cell>
          <cell r="FP43">
            <v>671.14949100604133</v>
          </cell>
          <cell r="FQ43">
            <v>668.25121995264897</v>
          </cell>
          <cell r="FR43">
            <v>667.034805612593</v>
          </cell>
          <cell r="FS43">
            <v>907.53985593422578</v>
          </cell>
          <cell r="FT43">
            <v>964.16026384845725</v>
          </cell>
          <cell r="FU43">
            <v>1144.9892679562954</v>
          </cell>
          <cell r="FV43">
            <v>1059.8643333389707</v>
          </cell>
          <cell r="FW43">
            <v>1602.4534630362489</v>
          </cell>
          <cell r="FX43">
            <v>1614.6394206997445</v>
          </cell>
          <cell r="FY43">
            <v>2640.3468552915324</v>
          </cell>
          <cell r="FZ43">
            <v>2343.3495768380226</v>
          </cell>
          <cell r="GA43">
            <v>2380.3814298363036</v>
          </cell>
          <cell r="GB43">
            <v>2265.2827763257592</v>
          </cell>
        </row>
        <row r="44">
          <cell r="B44">
            <v>1042</v>
          </cell>
          <cell r="C44">
            <v>1976.3066860465117</v>
          </cell>
          <cell r="D44">
            <v>1822.6072674418606</v>
          </cell>
          <cell r="E44">
            <v>2060.456686046512</v>
          </cell>
          <cell r="F44">
            <v>1797.9819767441861</v>
          </cell>
          <cell r="G44">
            <v>1750.4163159837578</v>
          </cell>
          <cell r="H44">
            <v>1827.1555820105821</v>
          </cell>
          <cell r="I44">
            <v>4775.1575581395355</v>
          </cell>
          <cell r="J44">
            <v>5541.5250000000005</v>
          </cell>
          <cell r="K44">
            <v>4995.1351744186049</v>
          </cell>
          <cell r="L44">
            <v>5282.2351744186053</v>
          </cell>
          <cell r="M44">
            <v>5951.4776399558041</v>
          </cell>
          <cell r="N44">
            <v>4967.5318721719459</v>
          </cell>
          <cell r="O44">
            <v>5393.775585341471</v>
          </cell>
          <cell r="P44">
            <v>5584.9877183520994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FN44">
            <v>1042</v>
          </cell>
          <cell r="FO44">
            <v>1937.3379668858859</v>
          </cell>
          <cell r="FP44">
            <v>1798.3747949166698</v>
          </cell>
          <cell r="FQ44">
            <v>2044.6377830584036</v>
          </cell>
          <cell r="FR44">
            <v>1776.9539646983305</v>
          </cell>
          <cell r="FS44">
            <v>1743.2333507591256</v>
          </cell>
          <cell r="FT44">
            <v>1814.9611487952764</v>
          </cell>
          <cell r="FU44">
            <v>4440.0137933887618</v>
          </cell>
          <cell r="FV44">
            <v>5105.3214403724414</v>
          </cell>
          <cell r="FW44">
            <v>4663.4747029232849</v>
          </cell>
          <cell r="FX44">
            <v>4771.3211871714802</v>
          </cell>
          <cell r="FY44">
            <v>6022.277005041241</v>
          </cell>
          <cell r="FZ44">
            <v>4877.3439011796263</v>
          </cell>
          <cell r="GA44">
            <v>4448.1435001253558</v>
          </cell>
          <cell r="GB44">
            <v>4653.4498159080149</v>
          </cell>
        </row>
        <row r="45">
          <cell r="B45">
            <v>1043</v>
          </cell>
          <cell r="C45">
            <v>2005.9587209302326</v>
          </cell>
          <cell r="D45">
            <v>2027.8595930232559</v>
          </cell>
          <cell r="E45">
            <v>2098.4546511627909</v>
          </cell>
          <cell r="F45">
            <v>2169.538953488372</v>
          </cell>
          <cell r="G45">
            <v>2493.3695700055559</v>
          </cell>
          <cell r="H45">
            <v>2602.6803373862344</v>
          </cell>
          <cell r="I45">
            <v>2382.2520130813955</v>
          </cell>
          <cell r="J45">
            <v>2183.851456395349</v>
          </cell>
          <cell r="K45">
            <v>2097.0122921511629</v>
          </cell>
          <cell r="L45">
            <v>2421.6763168604652</v>
          </cell>
          <cell r="M45">
            <v>2425.1747201151888</v>
          </cell>
          <cell r="N45">
            <v>1909.9058573359009</v>
          </cell>
          <cell r="O45">
            <v>2073.7871137392221</v>
          </cell>
          <cell r="P45">
            <v>2147.3039390416466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FN45">
            <v>1043</v>
          </cell>
          <cell r="FO45">
            <v>2000.5278063366998</v>
          </cell>
          <cell r="FP45">
            <v>2022.8530458022426</v>
          </cell>
          <cell r="FQ45">
            <v>2084.2342846109359</v>
          </cell>
          <cell r="FR45">
            <v>2150.9144390246843</v>
          </cell>
          <cell r="FS45">
            <v>2486.9666400515771</v>
          </cell>
          <cell r="FT45">
            <v>2587.5191000855202</v>
          </cell>
          <cell r="FU45">
            <v>2489.0520994651579</v>
          </cell>
          <cell r="FV45">
            <v>2261.2431397009245</v>
          </cell>
          <cell r="FW45">
            <v>1985.7093439288371</v>
          </cell>
          <cell r="FX45">
            <v>2310.5795388301276</v>
          </cell>
          <cell r="FY45">
            <v>2712.1626337052003</v>
          </cell>
          <cell r="FZ45">
            <v>2058.0113762990522</v>
          </cell>
          <cell r="GA45">
            <v>2028.5118948220704</v>
          </cell>
          <cell r="GB45">
            <v>2081.6006997477398</v>
          </cell>
        </row>
        <row r="46">
          <cell r="B46">
            <v>1044</v>
          </cell>
          <cell r="C46">
            <v>4640.3710029279091</v>
          </cell>
          <cell r="D46">
            <v>4753.9284690729746</v>
          </cell>
          <cell r="E46">
            <v>4877.8093412312282</v>
          </cell>
          <cell r="F46">
            <v>4748.766766066381</v>
          </cell>
          <cell r="G46">
            <v>4956.9554539990013</v>
          </cell>
          <cell r="H46">
            <v>5018.9421671448254</v>
          </cell>
          <cell r="I46">
            <v>4295.2538590116283</v>
          </cell>
          <cell r="J46">
            <v>4219.126648255814</v>
          </cell>
          <cell r="K46">
            <v>4578.9817194767447</v>
          </cell>
          <cell r="L46">
            <v>4930.8991875000002</v>
          </cell>
          <cell r="M46">
            <v>5578.8171290060327</v>
          </cell>
          <cell r="N46">
            <v>5004.1764889083588</v>
          </cell>
          <cell r="O46">
            <v>4598.4905660377353</v>
          </cell>
          <cell r="P46">
            <v>4761.5094339622647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FN46">
            <v>1044</v>
          </cell>
          <cell r="FO46">
            <v>4548.8723930760407</v>
          </cell>
          <cell r="FP46">
            <v>4690.7226193699707</v>
          </cell>
          <cell r="FQ46">
            <v>4840.3605594703849</v>
          </cell>
          <cell r="FR46">
            <v>4693.2283201579157</v>
          </cell>
          <cell r="FS46">
            <v>4936.614213848874</v>
          </cell>
          <cell r="FT46">
            <v>4985.4457557437881</v>
          </cell>
          <cell r="FU46">
            <v>3993.7920682031372</v>
          </cell>
          <cell r="FV46">
            <v>3887.0162522026194</v>
          </cell>
          <cell r="FW46">
            <v>4274.9524624052638</v>
          </cell>
          <cell r="FX46">
            <v>4453.9674944924991</v>
          </cell>
          <cell r="FY46">
            <v>5645.1832878923015</v>
          </cell>
          <cell r="FZ46">
            <v>4913.3232169745879</v>
          </cell>
          <cell r="GA46">
            <v>3792.2871647270376</v>
          </cell>
          <cell r="GB46">
            <v>3967.3220992245497</v>
          </cell>
        </row>
        <row r="47">
          <cell r="B47">
            <v>1045</v>
          </cell>
          <cell r="C47">
            <v>6057.4186046511632</v>
          </cell>
          <cell r="D47">
            <v>6591.0688953488379</v>
          </cell>
          <cell r="E47">
            <v>6863.3956395348841</v>
          </cell>
          <cell r="F47">
            <v>6721.3421511627912</v>
          </cell>
          <cell r="G47">
            <v>6851.9599336357924</v>
          </cell>
          <cell r="H47">
            <v>6946.1175436570111</v>
          </cell>
          <cell r="I47">
            <v>5767.0347688953489</v>
          </cell>
          <cell r="J47">
            <v>5196.2013924418607</v>
          </cell>
          <cell r="K47">
            <v>5802.0807209302329</v>
          </cell>
          <cell r="L47">
            <v>6338.2678866279075</v>
          </cell>
          <cell r="M47">
            <v>7413.4805679863393</v>
          </cell>
          <cell r="N47">
            <v>6383.5474801240562</v>
          </cell>
          <cell r="O47">
            <v>6931.2937354354226</v>
          </cell>
          <cell r="P47">
            <v>7177.0116817433254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FN47">
            <v>1045</v>
          </cell>
          <cell r="FO47">
            <v>6041.0188040192324</v>
          </cell>
          <cell r="FP47">
            <v>6574.7963201789171</v>
          </cell>
          <cell r="FQ47">
            <v>6816.885222104368</v>
          </cell>
          <cell r="FR47">
            <v>6663.6424569911578</v>
          </cell>
          <cell r="FS47">
            <v>6834.3642189730681</v>
          </cell>
          <cell r="FT47">
            <v>6905.654742718576</v>
          </cell>
          <cell r="FU47">
            <v>6025.5799639939578</v>
          </cell>
          <cell r="FV47">
            <v>5380.3452230023986</v>
          </cell>
          <cell r="FW47">
            <v>5494.1241617433589</v>
          </cell>
          <cell r="FX47">
            <v>6047.4936260073091</v>
          </cell>
          <cell r="FY47">
            <v>8290.7696568918345</v>
          </cell>
          <cell r="FZ47">
            <v>6878.5659171523976</v>
          </cell>
          <cell r="GA47">
            <v>6779.9687324147008</v>
          </cell>
          <cell r="GB47">
            <v>6957.4093667812422</v>
          </cell>
        </row>
        <row r="48">
          <cell r="B48">
            <v>1046</v>
          </cell>
          <cell r="C48">
            <v>3199.8584302325585</v>
          </cell>
          <cell r="D48">
            <v>3223.6683139534885</v>
          </cell>
          <cell r="E48">
            <v>3319.3491279069772</v>
          </cell>
          <cell r="F48">
            <v>3220.8671511627908</v>
          </cell>
          <cell r="G48">
            <v>3198.9242201626153</v>
          </cell>
          <cell r="H48">
            <v>3096.9313847966805</v>
          </cell>
          <cell r="I48">
            <v>3822.6200886627907</v>
          </cell>
          <cell r="J48">
            <v>3604.7678066860467</v>
          </cell>
          <cell r="K48">
            <v>3898.2151264534887</v>
          </cell>
          <cell r="L48">
            <v>3700.3586860465116</v>
          </cell>
          <cell r="M48">
            <v>3857.3026208278361</v>
          </cell>
          <cell r="N48">
            <v>3824.5236859787788</v>
          </cell>
          <cell r="O48">
            <v>1949.6813235331035</v>
          </cell>
          <cell r="P48">
            <v>2080.8651068583858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FN48">
            <v>1046</v>
          </cell>
          <cell r="FO48">
            <v>3191.1951623075188</v>
          </cell>
          <cell r="FP48">
            <v>3215.7094554140608</v>
          </cell>
          <cell r="FQ48">
            <v>3296.8552601999659</v>
          </cell>
          <cell r="FR48">
            <v>3193.2174577816249</v>
          </cell>
          <cell r="FS48">
            <v>3190.7094380636495</v>
          </cell>
          <cell r="FT48">
            <v>3078.8910165830089</v>
          </cell>
          <cell r="FU48">
            <v>3993.9941303005685</v>
          </cell>
          <cell r="FV48">
            <v>3732.5141548491501</v>
          </cell>
          <cell r="FW48">
            <v>3691.3098841699289</v>
          </cell>
          <cell r="FX48">
            <v>3530.6010992401539</v>
          </cell>
          <cell r="FY48">
            <v>4313.7642613252619</v>
          </cell>
          <cell r="FZ48">
            <v>4121.1001183317649</v>
          </cell>
          <cell r="GA48">
            <v>1907.1156001004408</v>
          </cell>
          <cell r="GB48">
            <v>2017.19476398402</v>
          </cell>
        </row>
        <row r="49">
          <cell r="B49">
            <v>1047</v>
          </cell>
          <cell r="C49">
            <v>8079.8005813953496</v>
          </cell>
          <cell r="D49">
            <v>8124.4561046511635</v>
          </cell>
          <cell r="E49">
            <v>8751.4656976744191</v>
          </cell>
          <cell r="F49">
            <v>8769.8555232558138</v>
          </cell>
          <cell r="G49">
            <v>10025.240653302806</v>
          </cell>
          <cell r="H49">
            <v>9941.1103674814894</v>
          </cell>
          <cell r="I49">
            <v>10627.152218023257</v>
          </cell>
          <cell r="J49">
            <v>9393.0386991279083</v>
          </cell>
          <cell r="K49">
            <v>9543.0447078488378</v>
          </cell>
          <cell r="L49">
            <v>9277.1116656976756</v>
          </cell>
          <cell r="M49">
            <v>9854.9416209989813</v>
          </cell>
          <cell r="N49">
            <v>9030.7924177513087</v>
          </cell>
          <cell r="O49">
            <v>7120.6484737121255</v>
          </cell>
          <cell r="P49">
            <v>6646.8085481518947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FN49">
            <v>1047</v>
          </cell>
          <cell r="FO49">
            <v>8057.9254019948557</v>
          </cell>
          <cell r="FP49">
            <v>8104.3977765139844</v>
          </cell>
          <cell r="FQ49">
            <v>8692.1606037959518</v>
          </cell>
          <cell r="FR49">
            <v>8694.5702647105791</v>
          </cell>
          <cell r="FS49">
            <v>9999.4960086071023</v>
          </cell>
          <cell r="FT49">
            <v>9883.2010149002417</v>
          </cell>
          <cell r="FU49">
            <v>11103.584085292496</v>
          </cell>
          <cell r="FV49">
            <v>9725.9107331442738</v>
          </cell>
          <cell r="FW49">
            <v>9036.5293121229297</v>
          </cell>
          <cell r="FX49">
            <v>8851.5150620925961</v>
          </cell>
          <cell r="FY49">
            <v>11021.145899356101</v>
          </cell>
          <cell r="FZ49">
            <v>9731.0940543697889</v>
          </cell>
          <cell r="GA49">
            <v>6965.1894507760144</v>
          </cell>
          <cell r="GB49">
            <v>6443.4293969103064</v>
          </cell>
        </row>
        <row r="50">
          <cell r="B50">
            <v>1048</v>
          </cell>
          <cell r="C50">
            <v>4351.6351744186049</v>
          </cell>
          <cell r="D50">
            <v>4554.2014534883729</v>
          </cell>
          <cell r="E50">
            <v>4642.6107558139538</v>
          </cell>
          <cell r="F50">
            <v>4622.0912790697676</v>
          </cell>
          <cell r="G50">
            <v>6138.5521134527971</v>
          </cell>
          <cell r="H50">
            <v>6109.8897490189038</v>
          </cell>
          <cell r="I50">
            <v>7962.9643212209312</v>
          </cell>
          <cell r="J50">
            <v>7402.6245130813959</v>
          </cell>
          <cell r="K50">
            <v>7710.240564927255</v>
          </cell>
          <cell r="L50">
            <v>7786.5795804215859</v>
          </cell>
          <cell r="M50">
            <v>9094.4826332513785</v>
          </cell>
          <cell r="N50">
            <v>8879.2028854894652</v>
          </cell>
          <cell r="O50">
            <v>9641.0911844047605</v>
          </cell>
          <cell r="P50">
            <v>9982.8728512078833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FN50">
            <v>1048</v>
          </cell>
          <cell r="FO50">
            <v>4339.853596498835</v>
          </cell>
          <cell r="FP50">
            <v>4542.9576648605298</v>
          </cell>
          <cell r="FQ50">
            <v>4611.1496867512142</v>
          </cell>
          <cell r="FR50">
            <v>4582.4127078502434</v>
          </cell>
          <cell r="FS50">
            <v>6122.7884177399319</v>
          </cell>
          <cell r="FT50">
            <v>6074.2981755799992</v>
          </cell>
          <cell r="FU50">
            <v>8319.9564751606722</v>
          </cell>
          <cell r="FV50">
            <v>7664.9599252582448</v>
          </cell>
          <cell r="FW50">
            <v>7301.004763309973</v>
          </cell>
          <cell r="FX50">
            <v>7429.3625992590696</v>
          </cell>
          <cell r="FY50">
            <v>10170.69647238188</v>
          </cell>
          <cell r="FZ50">
            <v>9567.7493634655511</v>
          </cell>
          <cell r="GA50">
            <v>9430.6054932350944</v>
          </cell>
          <cell r="GB50">
            <v>9677.416752582043</v>
          </cell>
        </row>
        <row r="51">
          <cell r="B51">
            <v>1049</v>
          </cell>
          <cell r="C51">
            <v>542.2552325581396</v>
          </cell>
          <cell r="D51">
            <v>581.68255813953488</v>
          </cell>
          <cell r="E51">
            <v>732.3313953488373</v>
          </cell>
          <cell r="F51">
            <v>756.62093023255818</v>
          </cell>
          <cell r="G51">
            <v>736.60450350682913</v>
          </cell>
          <cell r="H51">
            <v>768.89767195767206</v>
          </cell>
          <cell r="I51">
            <v>2405.27855391926</v>
          </cell>
          <cell r="J51">
            <v>2193.6651202790372</v>
          </cell>
          <cell r="K51">
            <v>2395.2451583587322</v>
          </cell>
          <cell r="L51">
            <v>2418.9604569563435</v>
          </cell>
          <cell r="M51">
            <v>2725.4350849870116</v>
          </cell>
          <cell r="N51">
            <v>3252.7222125117232</v>
          </cell>
          <cell r="O51">
            <v>2391.1850105098392</v>
          </cell>
          <cell r="P51">
            <v>3019.5502045145822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FN51">
            <v>1049</v>
          </cell>
          <cell r="FO51">
            <v>531.5630702433881</v>
          </cell>
          <cell r="FP51">
            <v>573.94879845345451</v>
          </cell>
          <cell r="FQ51">
            <v>726.70901106062524</v>
          </cell>
          <cell r="FR51">
            <v>747.77199056527229</v>
          </cell>
          <cell r="FS51">
            <v>733.58179143274549</v>
          </cell>
          <cell r="FT51">
            <v>763.76605021598425</v>
          </cell>
          <cell r="FU51">
            <v>2236.4644153238269</v>
          </cell>
          <cell r="FV51">
            <v>2020.9898126522496</v>
          </cell>
          <cell r="FW51">
            <v>2236.2087938101786</v>
          </cell>
          <cell r="FX51">
            <v>2184.9911823504053</v>
          </cell>
          <cell r="FY51">
            <v>2757.8571296071918</v>
          </cell>
          <cell r="FZ51">
            <v>3193.6674496844407</v>
          </cell>
          <cell r="GA51">
            <v>1971.9645160993762</v>
          </cell>
          <cell r="GB51">
            <v>2515.9098017621714</v>
          </cell>
        </row>
        <row r="52">
          <cell r="B52">
            <v>1050</v>
          </cell>
          <cell r="C52">
            <v>687.3784883720931</v>
          </cell>
          <cell r="D52">
            <v>687.82936046511634</v>
          </cell>
          <cell r="E52">
            <v>687.82936046511634</v>
          </cell>
          <cell r="F52">
            <v>680.38517441860472</v>
          </cell>
          <cell r="G52">
            <v>662.3855666297527</v>
          </cell>
          <cell r="H52">
            <v>691.42493386243393</v>
          </cell>
          <cell r="I52">
            <v>658.5370159883721</v>
          </cell>
          <cell r="J52">
            <v>667.05082412790694</v>
          </cell>
          <cell r="K52">
            <v>721.45631249999997</v>
          </cell>
          <cell r="L52">
            <v>764.67149127906987</v>
          </cell>
          <cell r="M52">
            <v>694.12099259585762</v>
          </cell>
          <cell r="N52">
            <v>626.65415311460765</v>
          </cell>
          <cell r="O52">
            <v>680.42479816934951</v>
          </cell>
          <cell r="P52">
            <v>704.54620903502803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FN52">
            <v>1050</v>
          </cell>
          <cell r="FO52">
            <v>685.51748603698559</v>
          </cell>
          <cell r="FP52">
            <v>686.13119054003084</v>
          </cell>
          <cell r="FQ52">
            <v>683.16822298210138</v>
          </cell>
          <cell r="FR52">
            <v>674.54437423317211</v>
          </cell>
          <cell r="FS52">
            <v>660.68457194501877</v>
          </cell>
          <cell r="FT52">
            <v>687.397217762482</v>
          </cell>
          <cell r="FU52">
            <v>688.06026113970699</v>
          </cell>
          <cell r="FV52">
            <v>690.68987978732457</v>
          </cell>
          <cell r="FW52">
            <v>683.16363539199699</v>
          </cell>
          <cell r="FX52">
            <v>729.59143605397969</v>
          </cell>
          <cell r="FY52">
            <v>776.26119214183166</v>
          </cell>
          <cell r="FZ52">
            <v>675.24866273452881</v>
          </cell>
          <cell r="GA52">
            <v>665.56966598645658</v>
          </cell>
          <cell r="GB52">
            <v>682.98849318297994</v>
          </cell>
        </row>
        <row r="53">
          <cell r="B53">
            <v>1051</v>
          </cell>
          <cell r="C53">
            <v>21499.48243724012</v>
          </cell>
          <cell r="D53">
            <v>22684.26775233461</v>
          </cell>
          <cell r="E53">
            <v>22213.430541100537</v>
          </cell>
          <cell r="F53">
            <v>20942.71322397322</v>
          </cell>
          <cell r="G53">
            <v>20400.186608216405</v>
          </cell>
          <cell r="H53">
            <v>18720.902221370481</v>
          </cell>
          <cell r="I53">
            <v>19535.026247683898</v>
          </cell>
          <cell r="J53">
            <v>19894.52400621109</v>
          </cell>
          <cell r="K53">
            <v>21029.657738941492</v>
          </cell>
          <cell r="L53">
            <v>21043.494894040603</v>
          </cell>
          <cell r="M53">
            <v>21990.38759220429</v>
          </cell>
          <cell r="N53">
            <v>12754.965240574569</v>
          </cell>
          <cell r="O53">
            <v>12059.110671923987</v>
          </cell>
          <cell r="P53">
            <v>7912.3208455159811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FN53">
            <v>1051</v>
          </cell>
          <cell r="FO53">
            <v>21075.556687703945</v>
          </cell>
          <cell r="FP53">
            <v>22382.669100292555</v>
          </cell>
          <cell r="FQ53">
            <v>22042.889658032043</v>
          </cell>
          <cell r="FR53">
            <v>20697.781054661904</v>
          </cell>
          <cell r="FS53">
            <v>20316.472905570488</v>
          </cell>
          <cell r="FT53">
            <v>18595.958952107358</v>
          </cell>
          <cell r="FU53">
            <v>18163.963165169658</v>
          </cell>
          <cell r="FV53">
            <v>18328.517863749366</v>
          </cell>
          <cell r="FW53">
            <v>19633.357947736273</v>
          </cell>
          <cell r="FX53">
            <v>19008.103525250935</v>
          </cell>
          <cell r="FY53">
            <v>22251.987412231891</v>
          </cell>
          <cell r="FZ53">
            <v>12523.392607579661</v>
          </cell>
          <cell r="GA53">
            <v>9944.9177860474701</v>
          </cell>
          <cell r="GB53">
            <v>6592.5996329380368</v>
          </cell>
        </row>
        <row r="54">
          <cell r="B54">
            <v>1052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FN54">
            <v>1052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</row>
        <row r="55">
          <cell r="B55">
            <v>1053</v>
          </cell>
          <cell r="C55">
            <v>1083.4663393391318</v>
          </cell>
          <cell r="D55">
            <v>1083.4663393391318</v>
          </cell>
          <cell r="E55">
            <v>1083.4663393391318</v>
          </cell>
          <cell r="F55">
            <v>1083.4663393391318</v>
          </cell>
          <cell r="G55">
            <v>1496.3586208351439</v>
          </cell>
          <cell r="H55">
            <v>1700.0701740407185</v>
          </cell>
          <cell r="I55">
            <v>1681.9481641971511</v>
          </cell>
          <cell r="J55">
            <v>1500.2131509594974</v>
          </cell>
          <cell r="K55">
            <v>1638.0705756422619</v>
          </cell>
          <cell r="L55">
            <v>1654.2890961931753</v>
          </cell>
          <cell r="M55">
            <v>3178.4780839231548</v>
          </cell>
          <cell r="N55">
            <v>2798.8818756319515</v>
          </cell>
          <cell r="O55">
            <v>2957.5312942366031</v>
          </cell>
          <cell r="P55">
            <v>3026.3516430738123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FN55">
            <v>1053</v>
          </cell>
          <cell r="FO55">
            <v>1080.5329723198993</v>
          </cell>
          <cell r="FP55">
            <v>1080.7913881694637</v>
          </cell>
          <cell r="FQ55">
            <v>1076.1241323090862</v>
          </cell>
          <cell r="FR55">
            <v>1074.1652689548021</v>
          </cell>
          <cell r="FS55">
            <v>1492.5159977637402</v>
          </cell>
          <cell r="FT55">
            <v>1690.1668574611715</v>
          </cell>
          <cell r="FU55">
            <v>1757.3525329385234</v>
          </cell>
          <cell r="FV55">
            <v>1553.3779487436643</v>
          </cell>
          <cell r="FW55">
            <v>1551.1268389995948</v>
          </cell>
          <cell r="FX55">
            <v>1578.3969601392344</v>
          </cell>
          <cell r="FY55">
            <v>3554.6096616320619</v>
          </cell>
          <cell r="FZ55">
            <v>3015.9239099892106</v>
          </cell>
          <cell r="GA55">
            <v>2892.9620451011647</v>
          </cell>
          <cell r="GB55">
            <v>2933.7512884723437</v>
          </cell>
        </row>
        <row r="56">
          <cell r="B56">
            <v>1054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FN56">
            <v>1054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</row>
        <row r="57">
          <cell r="B57">
            <v>1055</v>
          </cell>
          <cell r="C57">
            <v>2433.7412429557899</v>
          </cell>
          <cell r="D57">
            <v>2563.9844266608457</v>
          </cell>
          <cell r="E57">
            <v>2626.7293180807997</v>
          </cell>
          <cell r="F57">
            <v>2695.1782905389314</v>
          </cell>
          <cell r="G57">
            <v>2623.8772775617113</v>
          </cell>
          <cell r="H57">
            <v>2738.9095784982937</v>
          </cell>
          <cell r="I57">
            <v>2506.9436162790698</v>
          </cell>
          <cell r="J57">
            <v>2412.1565843023254</v>
          </cell>
          <cell r="K57">
            <v>2555.3190741279072</v>
          </cell>
          <cell r="L57">
            <v>2618.483664244186</v>
          </cell>
          <cell r="M57">
            <v>2226.7323255806682</v>
          </cell>
          <cell r="N57">
            <v>1564.9690292348114</v>
          </cell>
          <cell r="O57">
            <v>1962.6556888781388</v>
          </cell>
          <cell r="P57">
            <v>1842.4163102907587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FN57">
            <v>1055</v>
          </cell>
          <cell r="FO57">
            <v>2385.7528514394417</v>
          </cell>
          <cell r="FP57">
            <v>2529.8949750911274</v>
          </cell>
          <cell r="FQ57">
            <v>2606.5629265521002</v>
          </cell>
          <cell r="FR57">
            <v>2663.6572618010309</v>
          </cell>
          <cell r="FS57">
            <v>2613.109999476877</v>
          </cell>
          <cell r="FT57">
            <v>2720.6301006768126</v>
          </cell>
          <cell r="FU57">
            <v>2330.9941295138551</v>
          </cell>
          <cell r="FV57">
            <v>2222.2826256985604</v>
          </cell>
          <cell r="FW57">
            <v>2385.654330461608</v>
          </cell>
          <cell r="FX57">
            <v>2365.21589307046</v>
          </cell>
          <cell r="FY57">
            <v>2253.2217529806676</v>
          </cell>
          <cell r="FZ57">
            <v>1536.5562510092345</v>
          </cell>
          <cell r="GA57">
            <v>1618.564585666694</v>
          </cell>
          <cell r="GB57">
            <v>1535.1138216071442</v>
          </cell>
        </row>
        <row r="58">
          <cell r="B58">
            <v>1056</v>
          </cell>
          <cell r="C58">
            <v>242.10872093023258</v>
          </cell>
          <cell r="D58">
            <v>263.51075581395349</v>
          </cell>
          <cell r="E58">
            <v>302.67906976744189</v>
          </cell>
          <cell r="F58">
            <v>316.5218023255814</v>
          </cell>
          <cell r="G58">
            <v>226.86540697674423</v>
          </cell>
          <cell r="H58">
            <v>294.68808139534889</v>
          </cell>
          <cell r="I58">
            <v>789.49622093023254</v>
          </cell>
          <cell r="J58">
            <v>914.32063953488387</v>
          </cell>
          <cell r="K58">
            <v>948.61372987477648</v>
          </cell>
          <cell r="L58">
            <v>984.30789355992852</v>
          </cell>
          <cell r="M58">
            <v>471.78429495527735</v>
          </cell>
          <cell r="N58">
            <v>140.58494654578112</v>
          </cell>
          <cell r="O58">
            <v>322.98252629771616</v>
          </cell>
          <cell r="P58">
            <v>425.87906352611287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FN58">
            <v>1056</v>
          </cell>
          <cell r="FO58">
            <v>237.33483294064018</v>
          </cell>
          <cell r="FP58">
            <v>260.00724890688605</v>
          </cell>
          <cell r="FQ58">
            <v>300.35528840692757</v>
          </cell>
          <cell r="FR58">
            <v>312.81997196344912</v>
          </cell>
          <cell r="FS58">
            <v>225.93444768774208</v>
          </cell>
          <cell r="FT58">
            <v>292.72133364638722</v>
          </cell>
          <cell r="FU58">
            <v>734.08553918465338</v>
          </cell>
          <cell r="FV58">
            <v>842.34949123075046</v>
          </cell>
          <cell r="FW58">
            <v>885.62891246113725</v>
          </cell>
          <cell r="FX58">
            <v>889.10261511776343</v>
          </cell>
          <cell r="FY58">
            <v>477.3966874669901</v>
          </cell>
          <cell r="FZ58">
            <v>138.03255807454542</v>
          </cell>
          <cell r="GA58">
            <v>266.35750825630612</v>
          </cell>
          <cell r="GB58">
            <v>354.84533712625921</v>
          </cell>
        </row>
        <row r="59">
          <cell r="B59">
            <v>1057</v>
          </cell>
          <cell r="C59">
            <v>452.14796511627912</v>
          </cell>
          <cell r="D59">
            <v>460.44593023255817</v>
          </cell>
          <cell r="E59">
            <v>491.85348837209307</v>
          </cell>
          <cell r="F59">
            <v>587.56308139534883</v>
          </cell>
          <cell r="G59">
            <v>557.87618742590405</v>
          </cell>
          <cell r="H59">
            <v>550.21891253442993</v>
          </cell>
          <cell r="I59">
            <v>691.24370930232567</v>
          </cell>
          <cell r="J59">
            <v>602.70998546511635</v>
          </cell>
          <cell r="K59">
            <v>604.09181250000006</v>
          </cell>
          <cell r="L59">
            <v>661.70914098837227</v>
          </cell>
          <cell r="M59">
            <v>652.3650110014047</v>
          </cell>
          <cell r="N59">
            <v>677.37708405156627</v>
          </cell>
          <cell r="O59">
            <v>558.13343444085683</v>
          </cell>
          <cell r="P59">
            <v>737.96431695775959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FN59">
            <v>1057</v>
          </cell>
          <cell r="FO59">
            <v>443.23253352053234</v>
          </cell>
          <cell r="FP59">
            <v>454.32407197323221</v>
          </cell>
          <cell r="FQ59">
            <v>488.0773436612572</v>
          </cell>
          <cell r="FR59">
            <v>580.69133089223499</v>
          </cell>
          <cell r="FS59">
            <v>555.58690046180345</v>
          </cell>
          <cell r="FT59">
            <v>546.54675245744511</v>
          </cell>
          <cell r="FU59">
            <v>642.72886633112728</v>
          </cell>
          <cell r="FV59">
            <v>555.26740583532887</v>
          </cell>
          <cell r="FW59">
            <v>563.9821120886329</v>
          </cell>
          <cell r="FX59">
            <v>597.70660333962962</v>
          </cell>
          <cell r="FY59">
            <v>660.12560952449621</v>
          </cell>
          <cell r="FZ59">
            <v>665.07897175367907</v>
          </cell>
          <cell r="GA59">
            <v>460.28196192622391</v>
          </cell>
          <cell r="GB59">
            <v>614.87689643604563</v>
          </cell>
        </row>
        <row r="60">
          <cell r="B60">
            <v>1058</v>
          </cell>
          <cell r="C60">
            <v>8075.1091431786426</v>
          </cell>
          <cell r="D60">
            <v>7370.0990765327642</v>
          </cell>
          <cell r="E60">
            <v>7747.9098015367963</v>
          </cell>
          <cell r="F60">
            <v>7949.8097312185373</v>
          </cell>
          <cell r="G60">
            <v>7739.497304466724</v>
          </cell>
          <cell r="H60">
            <v>8078.8013529596483</v>
          </cell>
          <cell r="I60">
            <v>8096.2142441860469</v>
          </cell>
          <cell r="J60">
            <v>8280.5729651162801</v>
          </cell>
          <cell r="K60">
            <v>8317.5924418604664</v>
          </cell>
          <cell r="L60">
            <v>9338.9804302325592</v>
          </cell>
          <cell r="M60">
            <v>8547.5767967894917</v>
          </cell>
          <cell r="N60">
            <v>7134.4232032105065</v>
          </cell>
          <cell r="O60">
            <v>6259.466860465117</v>
          </cell>
          <cell r="P60">
            <v>4341.5529069767445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FN60">
            <v>1058</v>
          </cell>
          <cell r="FO60">
            <v>7915.8845336513523</v>
          </cell>
          <cell r="FP60">
            <v>7272.1099339619223</v>
          </cell>
          <cell r="FQ60">
            <v>7688.4261762118231</v>
          </cell>
          <cell r="FR60">
            <v>7856.8339967826259</v>
          </cell>
          <cell r="FS60">
            <v>7707.7376942034516</v>
          </cell>
          <cell r="FT60">
            <v>8024.8834466092867</v>
          </cell>
          <cell r="FU60">
            <v>7527.982580834916</v>
          </cell>
          <cell r="FV60">
            <v>7628.7640491338643</v>
          </cell>
          <cell r="FW60">
            <v>7765.3317853118806</v>
          </cell>
          <cell r="FX60">
            <v>8435.6855993737354</v>
          </cell>
          <cell r="FY60">
            <v>8649.2596135355179</v>
          </cell>
          <cell r="FZ60">
            <v>7004.8942601749077</v>
          </cell>
          <cell r="GA60">
            <v>5162.0625272761108</v>
          </cell>
          <cell r="GB60">
            <v>3617.4114598925162</v>
          </cell>
        </row>
        <row r="61">
          <cell r="B61">
            <v>1059</v>
          </cell>
          <cell r="C61">
            <v>32238.112500000003</v>
          </cell>
          <cell r="D61">
            <v>33555.733430232562</v>
          </cell>
          <cell r="E61">
            <v>39393.37333852717</v>
          </cell>
          <cell r="F61">
            <v>41439.136729222519</v>
          </cell>
          <cell r="G61">
            <v>40342.863270777481</v>
          </cell>
          <cell r="H61">
            <v>40899.245858807481</v>
          </cell>
          <cell r="I61">
            <v>43926.495409883726</v>
          </cell>
          <cell r="J61">
            <v>43035.749385174422</v>
          </cell>
          <cell r="K61">
            <v>42207.38338517442</v>
          </cell>
          <cell r="L61">
            <v>50983.01405232559</v>
          </cell>
          <cell r="M61">
            <v>49076.294653645222</v>
          </cell>
          <cell r="N61">
            <v>37789.851338525805</v>
          </cell>
          <cell r="O61">
            <v>31810.3022160818</v>
          </cell>
          <cell r="P61">
            <v>30337.071526718209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FN61">
            <v>1059</v>
          </cell>
          <cell r="FO61">
            <v>32150.831324262246</v>
          </cell>
          <cell r="FP61">
            <v>33472.888264555317</v>
          </cell>
          <cell r="FQ61">
            <v>39126.420603438266</v>
          </cell>
          <cell r="FR61">
            <v>41083.400410160255</v>
          </cell>
          <cell r="FS61">
            <v>40239.263495287661</v>
          </cell>
          <cell r="FT61">
            <v>40660.997940698428</v>
          </cell>
          <cell r="FU61">
            <v>45895.788951688039</v>
          </cell>
          <cell r="FV61">
            <v>44560.857275402916</v>
          </cell>
          <cell r="FW61">
            <v>39967.14558346806</v>
          </cell>
          <cell r="FX61">
            <v>48644.118240340336</v>
          </cell>
          <cell r="FY61">
            <v>54883.836391796489</v>
          </cell>
          <cell r="FZ61">
            <v>40720.302346116165</v>
          </cell>
          <cell r="GA61">
            <v>31115.815117038626</v>
          </cell>
          <cell r="GB61">
            <v>29408.817340733745</v>
          </cell>
        </row>
        <row r="62">
          <cell r="B62">
            <v>1060</v>
          </cell>
          <cell r="C62">
            <v>808.39890496944656</v>
          </cell>
          <cell r="D62">
            <v>828.18174802765327</v>
          </cell>
          <cell r="E62">
            <v>849.76303136387878</v>
          </cell>
          <cell r="F62">
            <v>827.28252788864393</v>
          </cell>
          <cell r="G62">
            <v>863.55107349535615</v>
          </cell>
          <cell r="H62">
            <v>934.19147467913342</v>
          </cell>
          <cell r="I62">
            <v>803.59796511627917</v>
          </cell>
          <cell r="J62">
            <v>754.83662790697679</v>
          </cell>
          <cell r="K62">
            <v>824.19999371464485</v>
          </cell>
          <cell r="L62">
            <v>832.36038969201763</v>
          </cell>
          <cell r="M62">
            <v>937.81781463037282</v>
          </cell>
          <cell r="N62">
            <v>782.77029106029113</v>
          </cell>
          <cell r="O62">
            <v>911.44752906976748</v>
          </cell>
          <cell r="P62">
            <v>927.21845930232564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FN62">
            <v>1060</v>
          </cell>
          <cell r="FO62">
            <v>806.21025304725822</v>
          </cell>
          <cell r="FP62">
            <v>826.1370645380531</v>
          </cell>
          <cell r="FQ62">
            <v>844.00453580548583</v>
          </cell>
          <cell r="FR62">
            <v>820.18068010598734</v>
          </cell>
          <cell r="FS62">
            <v>861.33348926645203</v>
          </cell>
          <cell r="FT62">
            <v>928.74958524366843</v>
          </cell>
          <cell r="FU62">
            <v>839.62451966254741</v>
          </cell>
          <cell r="FV62">
            <v>781.58665116673171</v>
          </cell>
          <cell r="FW62">
            <v>780.45399872519363</v>
          </cell>
          <cell r="FX62">
            <v>794.17503981225195</v>
          </cell>
          <cell r="FY62">
            <v>1048.7963662852126</v>
          </cell>
          <cell r="FZ62">
            <v>843.47097939062303</v>
          </cell>
          <cell r="GA62">
            <v>891.54867535583708</v>
          </cell>
          <cell r="GB62">
            <v>898.84741447647866</v>
          </cell>
        </row>
        <row r="63">
          <cell r="B63">
            <v>1061</v>
          </cell>
          <cell r="C63">
            <v>584.03284883720937</v>
          </cell>
          <cell r="D63">
            <v>514.27238372093029</v>
          </cell>
          <cell r="E63">
            <v>614.84563953488373</v>
          </cell>
          <cell r="F63">
            <v>554.99476744186052</v>
          </cell>
          <cell r="G63">
            <v>415.53139534883724</v>
          </cell>
          <cell r="H63">
            <v>478.71104651162796</v>
          </cell>
          <cell r="I63">
            <v>430.14156976744187</v>
          </cell>
          <cell r="J63">
            <v>644.33459302325582</v>
          </cell>
          <cell r="K63">
            <v>685.42151162790708</v>
          </cell>
          <cell r="L63">
            <v>692.95203488372101</v>
          </cell>
          <cell r="M63">
            <v>897.10355720930238</v>
          </cell>
          <cell r="N63">
            <v>307.27471595450942</v>
          </cell>
          <cell r="O63">
            <v>287.86142384784858</v>
          </cell>
          <cell r="P63">
            <v>440.46497993514225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FN63">
            <v>1061</v>
          </cell>
          <cell r="FO63">
            <v>582.45164355678287</v>
          </cell>
          <cell r="FP63">
            <v>513.0027055921189</v>
          </cell>
          <cell r="FQ63">
            <v>610.67908279649964</v>
          </cell>
          <cell r="FR63">
            <v>550.23038740762695</v>
          </cell>
          <cell r="FS63">
            <v>414.46431790869201</v>
          </cell>
          <cell r="FT63">
            <v>475.92243983166793</v>
          </cell>
          <cell r="FU63">
            <v>449.42548958623064</v>
          </cell>
          <cell r="FV63">
            <v>667.16862718801144</v>
          </cell>
          <cell r="FW63">
            <v>649.04145066940407</v>
          </cell>
          <cell r="FX63">
            <v>661.16218011693991</v>
          </cell>
          <cell r="FY63">
            <v>1003.264105569895</v>
          </cell>
          <cell r="FZ63">
            <v>331.10263453798217</v>
          </cell>
          <cell r="GA63">
            <v>281.5767917869353</v>
          </cell>
          <cell r="GB63">
            <v>426.98762563466971</v>
          </cell>
        </row>
        <row r="64">
          <cell r="B64">
            <v>1062</v>
          </cell>
          <cell r="C64">
            <v>3027.8459302325582</v>
          </cell>
          <cell r="D64">
            <v>3169.5156976744188</v>
          </cell>
          <cell r="E64">
            <v>3201.8633720930234</v>
          </cell>
          <cell r="F64">
            <v>3147.9409883720932</v>
          </cell>
          <cell r="G64">
            <v>3359.8217675616775</v>
          </cell>
          <cell r="H64">
            <v>3150.9160038456339</v>
          </cell>
          <cell r="I64">
            <v>2884.0560576678017</v>
          </cell>
          <cell r="J64">
            <v>2630.3203711380593</v>
          </cell>
          <cell r="K64">
            <v>2872.0254863237187</v>
          </cell>
          <cell r="L64">
            <v>2900.4613822279139</v>
          </cell>
          <cell r="M64">
            <v>2623.4554420521804</v>
          </cell>
          <cell r="N64">
            <v>2309.2745691540695</v>
          </cell>
          <cell r="O64">
            <v>2507.4240309820448</v>
          </cell>
          <cell r="P64">
            <v>2596.3135091852487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FN64">
            <v>1062</v>
          </cell>
          <cell r="FO64">
            <v>3019.6483674024303</v>
          </cell>
          <cell r="FP64">
            <v>3161.6905355859071</v>
          </cell>
          <cell r="FQ64">
            <v>3180.1656571698572</v>
          </cell>
          <cell r="FR64">
            <v>3120.9173332427381</v>
          </cell>
          <cell r="FS64">
            <v>3351.1938033423571</v>
          </cell>
          <cell r="FT64">
            <v>3132.5611622760784</v>
          </cell>
          <cell r="FU64">
            <v>3013.3528047806813</v>
          </cell>
          <cell r="FV64">
            <v>2723.5340925013807</v>
          </cell>
          <cell r="FW64">
            <v>2719.5872268085254</v>
          </cell>
          <cell r="FX64">
            <v>2767.399869372764</v>
          </cell>
          <cell r="FY64">
            <v>2933.9073024753156</v>
          </cell>
          <cell r="FZ64">
            <v>2488.3495257438385</v>
          </cell>
          <cell r="GA64">
            <v>2452.6815884387765</v>
          </cell>
          <cell r="GB64">
            <v>2516.8714680868961</v>
          </cell>
        </row>
        <row r="65">
          <cell r="B65">
            <v>1063</v>
          </cell>
          <cell r="C65">
            <v>121499.21773255814</v>
          </cell>
          <cell r="D65">
            <v>122188.45726744187</v>
          </cell>
          <cell r="E65">
            <v>133244.36860465119</v>
          </cell>
          <cell r="F65">
            <v>133138.94127906978</v>
          </cell>
          <cell r="G65">
            <v>27944.391039690097</v>
          </cell>
          <cell r="H65">
            <v>20122.979496138003</v>
          </cell>
          <cell r="I65">
            <v>20554.604140988376</v>
          </cell>
          <cell r="J65">
            <v>19069.078395348839</v>
          </cell>
          <cell r="K65">
            <v>21762.64751598837</v>
          </cell>
          <cell r="L65">
            <v>23730.265514067079</v>
          </cell>
          <cell r="M65">
            <v>23730.265514067079</v>
          </cell>
          <cell r="N65">
            <v>22674.111864263581</v>
          </cell>
          <cell r="O65">
            <v>20095.946049900223</v>
          </cell>
          <cell r="P65">
            <v>20983.082887097207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FN65">
            <v>1063</v>
          </cell>
          <cell r="FO65">
            <v>119103.50206378852</v>
          </cell>
          <cell r="FP65">
            <v>120563.90079467822</v>
          </cell>
          <cell r="FQ65">
            <v>132221.40133970324</v>
          </cell>
          <cell r="FR65">
            <v>131581.83598146364</v>
          </cell>
          <cell r="FS65">
            <v>27829.719125798114</v>
          </cell>
          <cell r="FT65">
            <v>19988.678765551835</v>
          </cell>
          <cell r="FU65">
            <v>19111.982126761763</v>
          </cell>
          <cell r="FV65">
            <v>17568.047564509288</v>
          </cell>
          <cell r="FW65">
            <v>20317.679625408859</v>
          </cell>
          <cell r="FX65">
            <v>21435.001450297066</v>
          </cell>
          <cell r="FY65">
            <v>24012.563093482542</v>
          </cell>
          <cell r="FZ65">
            <v>22262.452272395338</v>
          </cell>
          <cell r="GA65">
            <v>16572.742114756409</v>
          </cell>
          <cell r="GB65">
            <v>17483.247613471165</v>
          </cell>
        </row>
        <row r="66">
          <cell r="B66">
            <v>1064</v>
          </cell>
          <cell r="C66">
            <v>996.91945045906982</v>
          </cell>
          <cell r="D66">
            <v>1050.2702179250434</v>
          </cell>
          <cell r="E66">
            <v>1075.9720475071913</v>
          </cell>
          <cell r="F66">
            <v>1104.0104070513526</v>
          </cell>
          <cell r="G66">
            <v>1074.8037825261845</v>
          </cell>
          <cell r="H66">
            <v>1098.9296332542292</v>
          </cell>
          <cell r="I66">
            <v>1176.2548773569576</v>
          </cell>
          <cell r="J66">
            <v>1161.5212674137133</v>
          </cell>
          <cell r="K66">
            <v>1268.2556541490276</v>
          </cell>
          <cell r="L66">
            <v>1280.8126408237704</v>
          </cell>
          <cell r="M66">
            <v>1443.0875455435239</v>
          </cell>
          <cell r="N66">
            <v>1204.5047987234097</v>
          </cell>
          <cell r="O66">
            <v>1675.4934593023256</v>
          </cell>
          <cell r="P66">
            <v>1763.6293604651164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FN66">
            <v>1064</v>
          </cell>
          <cell r="FO66">
            <v>994.22039970813307</v>
          </cell>
          <cell r="FP66">
            <v>1047.6772240812111</v>
          </cell>
          <cell r="FQ66">
            <v>1068.6806262193288</v>
          </cell>
          <cell r="FR66">
            <v>1094.5329751015233</v>
          </cell>
          <cell r="FS66">
            <v>1072.043704992323</v>
          </cell>
          <cell r="FT66">
            <v>1092.5281045273914</v>
          </cell>
          <cell r="FU66">
            <v>1228.9882245516369</v>
          </cell>
          <cell r="FV66">
            <v>1202.683447111021</v>
          </cell>
          <cell r="FW66">
            <v>1200.9405535486321</v>
          </cell>
          <cell r="FX66">
            <v>1222.0541037454034</v>
          </cell>
          <cell r="FY66">
            <v>1613.8582039988437</v>
          </cell>
          <cell r="FZ66">
            <v>1297.9093022089248</v>
          </cell>
          <cell r="GA66">
            <v>1638.9138448078613</v>
          </cell>
          <cell r="GB66">
            <v>1709.6658018884411</v>
          </cell>
        </row>
        <row r="67">
          <cell r="B67">
            <v>1065</v>
          </cell>
          <cell r="C67">
            <v>927.30000000000007</v>
          </cell>
          <cell r="D67">
            <v>1093.0770348837211</v>
          </cell>
          <cell r="E67">
            <v>1093.0770348837211</v>
          </cell>
          <cell r="F67">
            <v>1226.266569767442</v>
          </cell>
          <cell r="G67">
            <v>1374.0427598956605</v>
          </cell>
          <cell r="H67">
            <v>1411.445605902167</v>
          </cell>
          <cell r="I67">
            <v>1297.5689215116281</v>
          </cell>
          <cell r="J67">
            <v>1158.3757848837211</v>
          </cell>
          <cell r="K67">
            <v>1411.722780523256</v>
          </cell>
          <cell r="L67">
            <v>1588.9299026162792</v>
          </cell>
          <cell r="M67">
            <v>1216.1959440434823</v>
          </cell>
          <cell r="N67">
            <v>1282.6321068637226</v>
          </cell>
          <cell r="O67">
            <v>1089.1937590711175</v>
          </cell>
          <cell r="P67">
            <v>1127.8062409288825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FN67">
            <v>1065</v>
          </cell>
          <cell r="FO67">
            <v>909.01554367913639</v>
          </cell>
          <cell r="FP67">
            <v>1078.5440306052326</v>
          </cell>
          <cell r="FQ67">
            <v>1084.6850702816735</v>
          </cell>
          <cell r="FR67">
            <v>1211.924964270821</v>
          </cell>
          <cell r="FS67">
            <v>1368.4042719134793</v>
          </cell>
          <cell r="FT67">
            <v>1402.0256203532238</v>
          </cell>
          <cell r="FU67">
            <v>1206.4992284000903</v>
          </cell>
          <cell r="FV67">
            <v>1067.193729266784</v>
          </cell>
          <cell r="FW67">
            <v>1317.9890522736448</v>
          </cell>
          <cell r="FX67">
            <v>1435.2437290181449</v>
          </cell>
          <cell r="FY67">
            <v>1230.6639309648615</v>
          </cell>
          <cell r="FZ67">
            <v>1259.3452935680355</v>
          </cell>
          <cell r="GA67">
            <v>898.23724831194886</v>
          </cell>
          <cell r="GB67">
            <v>939.69584337401989</v>
          </cell>
        </row>
        <row r="68">
          <cell r="B68">
            <v>1066</v>
          </cell>
          <cell r="C68">
            <v>8656.3316860465129</v>
          </cell>
          <cell r="D68">
            <v>9329.0136627906977</v>
          </cell>
          <cell r="E68">
            <v>9491.8072674418618</v>
          </cell>
          <cell r="F68">
            <v>6298.1459302325584</v>
          </cell>
          <cell r="G68">
            <v>6769.1305181909001</v>
          </cell>
          <cell r="H68">
            <v>6918.0592600688278</v>
          </cell>
          <cell r="I68">
            <v>11152.839148255815</v>
          </cell>
          <cell r="J68">
            <v>12483.58021656977</v>
          </cell>
          <cell r="K68">
            <v>13695.222558139536</v>
          </cell>
          <cell r="L68">
            <v>12068.745850290697</v>
          </cell>
          <cell r="M68">
            <v>13597.817722725717</v>
          </cell>
          <cell r="N68">
            <v>11349.718005514706</v>
          </cell>
          <cell r="O68">
            <v>12323.5911623632</v>
          </cell>
          <cell r="P68">
            <v>12760.468840201778</v>
          </cell>
          <cell r="Q68">
            <v>0</v>
          </cell>
          <cell r="R68">
            <v>999</v>
          </cell>
          <cell r="S68">
            <v>3330</v>
          </cell>
          <cell r="T68">
            <v>3784.0909090909095</v>
          </cell>
          <cell r="U68">
            <v>8325</v>
          </cell>
          <cell r="V68">
            <v>8325</v>
          </cell>
          <cell r="W68">
            <v>8325</v>
          </cell>
          <cell r="X68">
            <v>8325</v>
          </cell>
          <cell r="Y68">
            <v>6394.9735231666027</v>
          </cell>
          <cell r="Z68">
            <v>7807.8518619881825</v>
          </cell>
          <cell r="AA68">
            <v>7659</v>
          </cell>
          <cell r="AB68">
            <v>7659</v>
          </cell>
          <cell r="AC68">
            <v>7659</v>
          </cell>
          <cell r="AD68">
            <v>7659</v>
          </cell>
          <cell r="FN68">
            <v>1066</v>
          </cell>
          <cell r="FO68">
            <v>8485.6465586741124</v>
          </cell>
          <cell r="FP68">
            <v>9204.9797739167643</v>
          </cell>
          <cell r="FQ68">
            <v>9418.9350836379963</v>
          </cell>
          <cell r="FR68">
            <v>6224.4869669056252</v>
          </cell>
          <cell r="FS68">
            <v>6741.3528811401193</v>
          </cell>
          <cell r="FT68">
            <v>6871.8881444522776</v>
          </cell>
          <cell r="FU68">
            <v>10370.07869390495</v>
          </cell>
          <cell r="FV68">
            <v>11500.929749890667</v>
          </cell>
          <cell r="FW68">
            <v>12785.905029731593</v>
          </cell>
          <cell r="FX68">
            <v>10901.419735522835</v>
          </cell>
          <cell r="FY68">
            <v>13759.57870370516</v>
          </cell>
          <cell r="FZ68">
            <v>11143.658323444701</v>
          </cell>
          <cell r="GA68">
            <v>10163.029784932696</v>
          </cell>
          <cell r="GB68">
            <v>10632.109571201992</v>
          </cell>
        </row>
        <row r="69">
          <cell r="B69">
            <v>1067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FN69">
            <v>1067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</row>
        <row r="70">
          <cell r="B70">
            <v>1068</v>
          </cell>
          <cell r="C70">
            <v>4406.8620303198677</v>
          </cell>
          <cell r="D70">
            <v>4642.6980061612048</v>
          </cell>
          <cell r="E70">
            <v>4756.3124178803882</v>
          </cell>
          <cell r="F70">
            <v>4880.255412483134</v>
          </cell>
          <cell r="G70">
            <v>4751.1481264386066</v>
          </cell>
          <cell r="H70">
            <v>4959.4412145904444</v>
          </cell>
          <cell r="I70">
            <v>4539.412177325582</v>
          </cell>
          <cell r="J70">
            <v>3982.6223154069771</v>
          </cell>
          <cell r="K70">
            <v>4248.9353372093028</v>
          </cell>
          <cell r="L70">
            <v>5287.0071758720942</v>
          </cell>
          <cell r="M70">
            <v>5232.5395299375014</v>
          </cell>
          <cell r="N70">
            <v>4585.2386590792148</v>
          </cell>
          <cell r="O70">
            <v>4978.6793459448736</v>
          </cell>
          <cell r="P70">
            <v>5155.1761026696549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FN70">
            <v>1068</v>
          </cell>
          <cell r="FO70">
            <v>4319.9677390382367</v>
          </cell>
          <cell r="FP70">
            <v>4580.9710209314326</v>
          </cell>
          <cell r="FQ70">
            <v>4719.7964138172547</v>
          </cell>
          <cell r="FR70">
            <v>4823.1791620379672</v>
          </cell>
          <cell r="FS70">
            <v>4731.6514321621335</v>
          </cell>
          <cell r="FT70">
            <v>4926.3419124445327</v>
          </cell>
          <cell r="FU70">
            <v>4220.8141691255878</v>
          </cell>
          <cell r="FV70">
            <v>3669.1284611642054</v>
          </cell>
          <cell r="FW70">
            <v>3966.8200694365969</v>
          </cell>
          <cell r="FX70">
            <v>4775.6316260081512</v>
          </cell>
          <cell r="FY70">
            <v>5294.7863363468714</v>
          </cell>
          <cell r="FZ70">
            <v>4501.9914083681515</v>
          </cell>
          <cell r="GA70">
            <v>4105.8215755320552</v>
          </cell>
          <cell r="GB70">
            <v>4295.3278495337099</v>
          </cell>
        </row>
        <row r="71">
          <cell r="B71">
            <v>1069</v>
          </cell>
          <cell r="C71">
            <v>2535.0945348837213</v>
          </cell>
          <cell r="D71">
            <v>2851.7103488372095</v>
          </cell>
          <cell r="E71">
            <v>2984.0902325581396</v>
          </cell>
          <cell r="F71">
            <v>2496.1947900023811</v>
          </cell>
          <cell r="G71">
            <v>2430.1578907959688</v>
          </cell>
          <cell r="H71">
            <v>1572.8008909714936</v>
          </cell>
          <cell r="I71">
            <v>956.58750000000009</v>
          </cell>
          <cell r="J71">
            <v>923.3476744186047</v>
          </cell>
          <cell r="K71">
            <v>1008.1958390949088</v>
          </cell>
          <cell r="L71">
            <v>1018.1779761156505</v>
          </cell>
          <cell r="M71">
            <v>1147.1779006913891</v>
          </cell>
          <cell r="N71">
            <v>957.51729729729743</v>
          </cell>
          <cell r="O71">
            <v>1125.1848837209304</v>
          </cell>
          <cell r="P71">
            <v>907.41845930232569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FN71">
            <v>1069</v>
          </cell>
          <cell r="FO71">
            <v>2528.2310427481002</v>
          </cell>
          <cell r="FP71">
            <v>2844.6698108378205</v>
          </cell>
          <cell r="FQ71">
            <v>2963.8682768883932</v>
          </cell>
          <cell r="FR71">
            <v>2474.7660823519236</v>
          </cell>
          <cell r="FS71">
            <v>2423.9172873414877</v>
          </cell>
          <cell r="FT71">
            <v>1563.6389484953997</v>
          </cell>
          <cell r="FU71">
            <v>999.47281485024575</v>
          </cell>
          <cell r="FV71">
            <v>956.06941956765183</v>
          </cell>
          <cell r="FW71">
            <v>954.68391181782454</v>
          </cell>
          <cell r="FX71">
            <v>971.468062069604</v>
          </cell>
          <cell r="FY71">
            <v>1282.9314979498802</v>
          </cell>
          <cell r="FZ71">
            <v>1031.7689132540254</v>
          </cell>
          <cell r="GA71">
            <v>1100.6196852995358</v>
          </cell>
          <cell r="GB71">
            <v>879.65325518415227</v>
          </cell>
        </row>
        <row r="72">
          <cell r="B72">
            <v>1070</v>
          </cell>
          <cell r="C72">
            <v>7058.7287790697683</v>
          </cell>
          <cell r="D72">
            <v>7282.7738372093027</v>
          </cell>
          <cell r="E72">
            <v>7311.9845930232568</v>
          </cell>
          <cell r="F72">
            <v>7300.348255813954</v>
          </cell>
          <cell r="G72">
            <v>8402.4322185468191</v>
          </cell>
          <cell r="H72">
            <v>7879.0071261462172</v>
          </cell>
          <cell r="I72">
            <v>7211.7118332688569</v>
          </cell>
          <cell r="J72">
            <v>6577.2343416805461</v>
          </cell>
          <cell r="K72">
            <v>7181.6288487538941</v>
          </cell>
          <cell r="L72">
            <v>7252.7340848801696</v>
          </cell>
          <cell r="M72">
            <v>8171.6325209735842</v>
          </cell>
          <cell r="N72">
            <v>6820.6330345743363</v>
          </cell>
          <cell r="O72">
            <v>7405.8838242290703</v>
          </cell>
          <cell r="P72">
            <v>7668.4262345414745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FN72">
            <v>1070</v>
          </cell>
          <cell r="FO72">
            <v>6919.5451081523479</v>
          </cell>
          <cell r="FP72">
            <v>7185.9457272429399</v>
          </cell>
          <cell r="FQ72">
            <v>7255.8477299137903</v>
          </cell>
          <cell r="FR72">
            <v>7214.9681946966684</v>
          </cell>
          <cell r="FS72">
            <v>8367.9522049197567</v>
          </cell>
          <cell r="FT72">
            <v>7826.4226461223652</v>
          </cell>
          <cell r="FU72">
            <v>6705.5588478077634</v>
          </cell>
          <cell r="FV72">
            <v>6059.5044690650329</v>
          </cell>
          <cell r="FW72">
            <v>6704.7924215276098</v>
          </cell>
          <cell r="FX72">
            <v>6551.2273992833643</v>
          </cell>
          <cell r="FY72">
            <v>8268.8430675296713</v>
          </cell>
          <cell r="FZ72">
            <v>6696.8011055398301</v>
          </cell>
          <cell r="GA72">
            <v>6107.4906573708568</v>
          </cell>
          <cell r="GB72">
            <v>6389.3849814875311</v>
          </cell>
        </row>
        <row r="73">
          <cell r="B73">
            <v>1071</v>
          </cell>
          <cell r="C73">
            <v>1793.160331395349</v>
          </cell>
          <cell r="D73">
            <v>1800.7196337209305</v>
          </cell>
          <cell r="E73">
            <v>1816.5385290697679</v>
          </cell>
          <cell r="F73">
            <v>1841.2885290697679</v>
          </cell>
          <cell r="G73">
            <v>2037.2236816966233</v>
          </cell>
          <cell r="H73">
            <v>1964.1986999631076</v>
          </cell>
          <cell r="I73">
            <v>879.74277906976749</v>
          </cell>
          <cell r="J73">
            <v>824.94109883720932</v>
          </cell>
          <cell r="K73">
            <v>1021.3621351744187</v>
          </cell>
          <cell r="L73">
            <v>1047.964935417202</v>
          </cell>
          <cell r="M73">
            <v>1180.7387733886123</v>
          </cell>
          <cell r="N73">
            <v>703.57353354222391</v>
          </cell>
          <cell r="O73">
            <v>763.94431789588702</v>
          </cell>
          <cell r="P73">
            <v>791.02653891435273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FN73">
            <v>1071</v>
          </cell>
          <cell r="FO73">
            <v>1757.8028831523816</v>
          </cell>
          <cell r="FP73">
            <v>1776.7781682010657</v>
          </cell>
          <cell r="FQ73">
            <v>1802.5922777556225</v>
          </cell>
          <cell r="FR73">
            <v>1819.7540321337713</v>
          </cell>
          <cell r="FS73">
            <v>2028.863780839438</v>
          </cell>
          <cell r="FT73">
            <v>1951.0896412140255</v>
          </cell>
          <cell r="FU73">
            <v>817.99815527464727</v>
          </cell>
          <cell r="FV73">
            <v>760.00550009934182</v>
          </cell>
          <cell r="FW73">
            <v>953.54706401193664</v>
          </cell>
          <cell r="FX73">
            <v>946.60255264368027</v>
          </cell>
          <cell r="FY73">
            <v>1194.7849583102263</v>
          </cell>
          <cell r="FZ73">
            <v>690.79981188992065</v>
          </cell>
          <cell r="GA73">
            <v>630.01025873996548</v>
          </cell>
          <cell r="GB73">
            <v>659.08870126852514</v>
          </cell>
        </row>
        <row r="74">
          <cell r="B74">
            <v>1072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FN74">
            <v>1072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</row>
        <row r="75">
          <cell r="B75">
            <v>1073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FN75">
            <v>1073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</row>
        <row r="76">
          <cell r="B76">
            <v>1074</v>
          </cell>
          <cell r="C76">
            <v>0</v>
          </cell>
          <cell r="D76">
            <v>0</v>
          </cell>
          <cell r="E76">
            <v>59.073837209302333</v>
          </cell>
          <cell r="F76">
            <v>359.53691860465119</v>
          </cell>
          <cell r="G76">
            <v>573.375</v>
          </cell>
          <cell r="H76">
            <v>6110.4488372093028</v>
          </cell>
          <cell r="I76">
            <v>2911.8183139534885</v>
          </cell>
          <cell r="J76">
            <v>2498.5892441860469</v>
          </cell>
          <cell r="K76">
            <v>2276.5587209302325</v>
          </cell>
          <cell r="L76">
            <v>2375.9520348837209</v>
          </cell>
          <cell r="M76">
            <v>2697.2031976744188</v>
          </cell>
          <cell r="N76">
            <v>2865.2441860465119</v>
          </cell>
          <cell r="O76">
            <v>4264.0892441860469</v>
          </cell>
          <cell r="P76">
            <v>4581.7142441860469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4066.3929312270629</v>
          </cell>
          <cell r="X76">
            <v>3855.4482654462495</v>
          </cell>
          <cell r="Y76">
            <v>3930.0797384769412</v>
          </cell>
          <cell r="Z76">
            <v>4016.6386158732685</v>
          </cell>
          <cell r="AA76">
            <v>4215.3150943065702</v>
          </cell>
          <cell r="AB76">
            <v>3814.8950906030886</v>
          </cell>
          <cell r="AC76">
            <v>3929.5685640041283</v>
          </cell>
          <cell r="AD76">
            <v>3925.8199512034998</v>
          </cell>
          <cell r="AE76">
            <v>3509.059403519097</v>
          </cell>
          <cell r="FN76">
            <v>1074</v>
          </cell>
          <cell r="FO76">
            <v>0</v>
          </cell>
          <cell r="FP76">
            <v>0</v>
          </cell>
          <cell r="FQ76">
            <v>58.673518041921035</v>
          </cell>
          <cell r="FR76">
            <v>356.45045614219322</v>
          </cell>
          <cell r="FS76">
            <v>571.90258291168425</v>
          </cell>
          <cell r="FT76">
            <v>6074.854006947573</v>
          </cell>
          <cell r="FU76">
            <v>3042.3596864683986</v>
          </cell>
          <cell r="FV76">
            <v>2587.1346564348905</v>
          </cell>
          <cell r="FW76">
            <v>2155.7260017377039</v>
          </cell>
          <cell r="FX76">
            <v>2266.952903169697</v>
          </cell>
          <cell r="FY76">
            <v>3016.3821466419072</v>
          </cell>
          <cell r="FZ76">
            <v>3087.4323507147451</v>
          </cell>
          <cell r="GA76">
            <v>4170.9950337274358</v>
          </cell>
          <cell r="GB76">
            <v>4441.522880546855</v>
          </cell>
        </row>
        <row r="77">
          <cell r="B77">
            <v>1075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FN77">
            <v>1075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</row>
        <row r="78">
          <cell r="B78">
            <v>1076</v>
          </cell>
          <cell r="C78">
            <v>1177.6779069767442</v>
          </cell>
          <cell r="D78">
            <v>1231.8113372093023</v>
          </cell>
          <cell r="E78">
            <v>1231.8113372093023</v>
          </cell>
          <cell r="F78">
            <v>1206.1883720930234</v>
          </cell>
          <cell r="G78">
            <v>1216.6124932937366</v>
          </cell>
          <cell r="H78">
            <v>1182.9275601560605</v>
          </cell>
          <cell r="I78">
            <v>1359.1996027686444</v>
          </cell>
          <cell r="J78">
            <v>1425.9594280295119</v>
          </cell>
          <cell r="K78">
            <v>1426.9549017585593</v>
          </cell>
          <cell r="L78">
            <v>1375.7896382369422</v>
          </cell>
          <cell r="M78">
            <v>1600.0607955150438</v>
          </cell>
          <cell r="N78">
            <v>1433.1806065883723</v>
          </cell>
          <cell r="O78">
            <v>1539.0598768357659</v>
          </cell>
          <cell r="P78">
            <v>1625.5990711163327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FN78">
            <v>1076</v>
          </cell>
          <cell r="FO78">
            <v>1154.4565112578157</v>
          </cell>
          <cell r="FP78">
            <v>1215.4337911968589</v>
          </cell>
          <cell r="FQ78">
            <v>1222.3542570508475</v>
          </cell>
          <cell r="FR78">
            <v>1192.0815879616985</v>
          </cell>
          <cell r="FS78">
            <v>1211.6200322709597</v>
          </cell>
          <cell r="FT78">
            <v>1175.0327036518354</v>
          </cell>
          <cell r="FU78">
            <v>1263.8043689206706</v>
          </cell>
          <cell r="FV78">
            <v>1313.7144091238945</v>
          </cell>
          <cell r="FW78">
            <v>1332.2098109863389</v>
          </cell>
          <cell r="FX78">
            <v>1242.7190447334483</v>
          </cell>
          <cell r="FY78">
            <v>1619.095276575684</v>
          </cell>
          <cell r="FZ78">
            <v>1407.1605116398455</v>
          </cell>
          <cell r="GA78">
            <v>1269.2332261757117</v>
          </cell>
          <cell r="GB78">
            <v>1354.460220811113</v>
          </cell>
        </row>
        <row r="79">
          <cell r="B79">
            <v>1077</v>
          </cell>
          <cell r="C79">
            <v>672.08720930232562</v>
          </cell>
          <cell r="D79">
            <v>669.91918604651164</v>
          </cell>
          <cell r="E79">
            <v>714.21017441860465</v>
          </cell>
          <cell r="F79">
            <v>460.58982558139536</v>
          </cell>
          <cell r="G79">
            <v>722.48277641082632</v>
          </cell>
          <cell r="H79">
            <v>754.15684015927195</v>
          </cell>
          <cell r="I79">
            <v>690.2851744186047</v>
          </cell>
          <cell r="J79">
            <v>659.90406976744191</v>
          </cell>
          <cell r="K79">
            <v>702.92877906976753</v>
          </cell>
          <cell r="L79">
            <v>869.04156976744196</v>
          </cell>
          <cell r="M79">
            <v>836.18911813953503</v>
          </cell>
          <cell r="N79">
            <v>697.94366152610451</v>
          </cell>
          <cell r="O79">
            <v>757.83136945176057</v>
          </cell>
          <cell r="P79">
            <v>784.69688328756899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FN79">
            <v>1077</v>
          </cell>
          <cell r="FO79">
            <v>658.83502638169625</v>
          </cell>
          <cell r="FP79">
            <v>661.01227639023921</v>
          </cell>
          <cell r="FQ79">
            <v>708.72691357708413</v>
          </cell>
          <cell r="FR79">
            <v>455.2030705828484</v>
          </cell>
          <cell r="FS79">
            <v>719.51801390777689</v>
          </cell>
          <cell r="FT79">
            <v>749.12359870368209</v>
          </cell>
          <cell r="FU79">
            <v>641.83760608403634</v>
          </cell>
          <cell r="FV79">
            <v>607.95943282268911</v>
          </cell>
          <cell r="FW79">
            <v>656.25663063866045</v>
          </cell>
          <cell r="FX79">
            <v>784.9852036965666</v>
          </cell>
          <cell r="FY79">
            <v>846.13650637437854</v>
          </cell>
          <cell r="FZ79">
            <v>685.2721529540886</v>
          </cell>
          <cell r="GA79">
            <v>624.96902714660087</v>
          </cell>
          <cell r="GB79">
            <v>653.81478907809549</v>
          </cell>
        </row>
        <row r="80">
          <cell r="B80">
            <v>1078</v>
          </cell>
          <cell r="C80">
            <v>34994.58139534884</v>
          </cell>
          <cell r="D80">
            <v>37145.682558139539</v>
          </cell>
          <cell r="E80">
            <v>37665.595639534884</v>
          </cell>
          <cell r="F80">
            <v>37547.668604651168</v>
          </cell>
          <cell r="G80">
            <v>41208.211435506251</v>
          </cell>
          <cell r="H80">
            <v>41677.889172654162</v>
          </cell>
          <cell r="I80">
            <v>32053.654059593027</v>
          </cell>
          <cell r="J80">
            <v>29820.693950581401</v>
          </cell>
          <cell r="K80">
            <v>30663.579998546513</v>
          </cell>
          <cell r="L80">
            <v>34897.534295058147</v>
          </cell>
          <cell r="M80">
            <v>28482.423568293736</v>
          </cell>
          <cell r="N80">
            <v>28291.843822315797</v>
          </cell>
          <cell r="O80">
            <v>26689.2051262311</v>
          </cell>
          <cell r="P80">
            <v>28434.788975847874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7243.6873149741823</v>
          </cell>
          <cell r="AA80">
            <v>7840.8875300787467</v>
          </cell>
          <cell r="AB80">
            <v>6803.3985289363081</v>
          </cell>
          <cell r="AC80">
            <v>7250.7131998577661</v>
          </cell>
          <cell r="AD80">
            <v>7421.6763986916203</v>
          </cell>
          <cell r="FN80">
            <v>1078</v>
          </cell>
          <cell r="FO80">
            <v>34899.837380523633</v>
          </cell>
          <cell r="FP80">
            <v>37053.974229602427</v>
          </cell>
          <cell r="FQ80">
            <v>37410.351345315161</v>
          </cell>
          <cell r="FR80">
            <v>37225.33878619795</v>
          </cell>
          <cell r="FS80">
            <v>41102.389460888306</v>
          </cell>
          <cell r="FT80">
            <v>41435.105470459654</v>
          </cell>
          <cell r="FU80">
            <v>33490.669540609138</v>
          </cell>
          <cell r="FV80">
            <v>30877.484555737872</v>
          </cell>
          <cell r="FW80">
            <v>29036.051695701761</v>
          </cell>
          <cell r="FX80">
            <v>33296.575655626752</v>
          </cell>
          <cell r="FY80">
            <v>31852.948275669598</v>
          </cell>
          <cell r="FZ80">
            <v>30485.762541206652</v>
          </cell>
          <cell r="GA80">
            <v>26106.522556352411</v>
          </cell>
          <cell r="GB80">
            <v>27564.740860914644</v>
          </cell>
        </row>
        <row r="81">
          <cell r="B81">
            <v>1079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FN81">
            <v>1079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</row>
        <row r="82">
          <cell r="B82">
            <v>1080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FN82">
            <v>1080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</row>
        <row r="83">
          <cell r="B83">
            <v>1081</v>
          </cell>
          <cell r="C83">
            <v>1471.0133720930235</v>
          </cell>
          <cell r="D83">
            <v>1476.7691860465118</v>
          </cell>
          <cell r="E83">
            <v>1471.8863372093024</v>
          </cell>
          <cell r="F83">
            <v>1461.0078488372094</v>
          </cell>
          <cell r="G83">
            <v>1467.0496900095241</v>
          </cell>
          <cell r="H83">
            <v>1281.2957018620962</v>
          </cell>
          <cell r="I83">
            <v>1279.0753215768702</v>
          </cell>
          <cell r="J83">
            <v>1166.5438560456475</v>
          </cell>
          <cell r="K83">
            <v>1273.739777952545</v>
          </cell>
          <cell r="L83">
            <v>1286.3510628827682</v>
          </cell>
          <cell r="M83">
            <v>1449.3276681348837</v>
          </cell>
          <cell r="N83">
            <v>1442.7769907694769</v>
          </cell>
          <cell r="O83">
            <v>1680.975714118932</v>
          </cell>
          <cell r="P83">
            <v>1436.8973243572682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FN83">
            <v>1081</v>
          </cell>
          <cell r="FO83">
            <v>1442.0080019329446</v>
          </cell>
          <cell r="FP83">
            <v>1457.1348032772892</v>
          </cell>
          <cell r="FQ83">
            <v>1460.5861107422702</v>
          </cell>
          <cell r="FR83">
            <v>1443.9208640721727</v>
          </cell>
          <cell r="FS83">
            <v>1461.0295410827111</v>
          </cell>
          <cell r="FT83">
            <v>1272.7443365491204</v>
          </cell>
          <cell r="FU83">
            <v>1189.3035991878617</v>
          </cell>
          <cell r="FV83">
            <v>1074.7188471412808</v>
          </cell>
          <cell r="FW83">
            <v>1189.1676651733837</v>
          </cell>
          <cell r="FX83">
            <v>1161.9312427051577</v>
          </cell>
          <cell r="FY83">
            <v>1466.569013043216</v>
          </cell>
          <cell r="FZ83">
            <v>1416.5826687721001</v>
          </cell>
          <cell r="GA83">
            <v>1386.2685012234035</v>
          </cell>
          <cell r="GB83">
            <v>1197.2326398386369</v>
          </cell>
        </row>
        <row r="84">
          <cell r="B84">
            <v>1082</v>
          </cell>
          <cell r="C84">
            <v>21887.978051779333</v>
          </cell>
          <cell r="D84">
            <v>25088.434501012493</v>
          </cell>
          <cell r="E84">
            <v>24967.75439264578</v>
          </cell>
          <cell r="F84">
            <v>31219.935405414482</v>
          </cell>
          <cell r="G84">
            <v>37274.353779069774</v>
          </cell>
          <cell r="H84">
            <v>35799.474418604652</v>
          </cell>
          <cell r="I84">
            <v>27092.261337209304</v>
          </cell>
          <cell r="J84">
            <v>30648.097463048012</v>
          </cell>
          <cell r="K84">
            <v>34160.986046511629</v>
          </cell>
          <cell r="L84">
            <v>37286.652034883722</v>
          </cell>
          <cell r="M84">
            <v>42010.752745185731</v>
          </cell>
          <cell r="N84">
            <v>35065.199915158373</v>
          </cell>
          <cell r="O84">
            <v>38074.002153267393</v>
          </cell>
          <cell r="P84">
            <v>39423.745213353679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FN84">
            <v>1082</v>
          </cell>
          <cell r="FO84">
            <v>21456.391964601742</v>
          </cell>
          <cell r="FP84">
            <v>24754.871253127974</v>
          </cell>
          <cell r="FQ84">
            <v>24776.067526698593</v>
          </cell>
          <cell r="FR84">
            <v>30854.807619781903</v>
          </cell>
          <cell r="FS84">
            <v>37121.395660180657</v>
          </cell>
          <cell r="FT84">
            <v>35560.548787837986</v>
          </cell>
          <cell r="FU84">
            <v>25190.794767862895</v>
          </cell>
          <cell r="FV84">
            <v>28235.619091265173</v>
          </cell>
          <cell r="FW84">
            <v>31892.809442011669</v>
          </cell>
          <cell r="FX84">
            <v>33680.172687940336</v>
          </cell>
          <cell r="FY84">
            <v>42510.516803972067</v>
          </cell>
          <cell r="FZ84">
            <v>34428.574058663275</v>
          </cell>
          <cell r="GA84">
            <v>31398.900922403387</v>
          </cell>
          <cell r="GB84">
            <v>32848.133094841549</v>
          </cell>
        </row>
        <row r="85">
          <cell r="B85">
            <v>1083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FN85">
            <v>1083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</row>
        <row r="86">
          <cell r="B86">
            <v>1084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FN86">
            <v>1084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</row>
        <row r="87">
          <cell r="B87">
            <v>1085</v>
          </cell>
          <cell r="C87">
            <v>139.75887500160439</v>
          </cell>
          <cell r="D87">
            <v>150.0320096533263</v>
          </cell>
          <cell r="E87">
            <v>147.90382984177569</v>
          </cell>
          <cell r="F87">
            <v>249.95378545441858</v>
          </cell>
          <cell r="G87">
            <v>249.95378545441858</v>
          </cell>
          <cell r="H87">
            <v>249.95378545441858</v>
          </cell>
          <cell r="I87">
            <v>195.39069767441862</v>
          </cell>
          <cell r="J87">
            <v>255.06583720432045</v>
          </cell>
          <cell r="K87">
            <v>278.50431954201474</v>
          </cell>
          <cell r="L87">
            <v>281.26178805233172</v>
          </cell>
          <cell r="M87">
            <v>172.92383720930235</v>
          </cell>
          <cell r="N87">
            <v>89.608430232558149</v>
          </cell>
          <cell r="O87">
            <v>140.71046511627907</v>
          </cell>
          <cell r="P87">
            <v>150.29894987309353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FN87">
            <v>1085</v>
          </cell>
          <cell r="FO87">
            <v>137.00311629846635</v>
          </cell>
          <cell r="FP87">
            <v>148.03725926646635</v>
          </cell>
          <cell r="FQ87">
            <v>146.76831636474842</v>
          </cell>
          <cell r="FR87">
            <v>247.03049073877276</v>
          </cell>
          <cell r="FS87">
            <v>248.92808126491255</v>
          </cell>
          <cell r="FT87">
            <v>248.28559431971362</v>
          </cell>
          <cell r="FU87">
            <v>181.67722891059452</v>
          </cell>
          <cell r="FV87">
            <v>234.98821847519656</v>
          </cell>
          <cell r="FW87">
            <v>260.01255291158736</v>
          </cell>
          <cell r="FX87">
            <v>254.05728525207743</v>
          </cell>
          <cell r="FY87">
            <v>174.98095623472926</v>
          </cell>
          <cell r="FZ87">
            <v>87.981545349996196</v>
          </cell>
          <cell r="GA87">
            <v>116.04122768985535</v>
          </cell>
          <cell r="GB87">
            <v>125.23010897944854</v>
          </cell>
        </row>
        <row r="88">
          <cell r="B88">
            <v>1086</v>
          </cell>
          <cell r="C88">
            <v>25023.458720930234</v>
          </cell>
          <cell r="D88">
            <v>25634.582267441863</v>
          </cell>
          <cell r="E88">
            <v>26259.606104651164</v>
          </cell>
          <cell r="F88">
            <v>26288.394767441863</v>
          </cell>
          <cell r="G88">
            <v>24395.164952329931</v>
          </cell>
          <cell r="H88">
            <v>26350.590318330225</v>
          </cell>
          <cell r="I88">
            <v>97549.52250872094</v>
          </cell>
          <cell r="J88">
            <v>99551.723066860461</v>
          </cell>
          <cell r="K88">
            <v>90377.315555232577</v>
          </cell>
          <cell r="L88">
            <v>85060.772899709322</v>
          </cell>
          <cell r="M88">
            <v>72426.366906563766</v>
          </cell>
          <cell r="N88">
            <v>60654.42600847326</v>
          </cell>
          <cell r="O88">
            <v>21139.110900722175</v>
          </cell>
          <cell r="P88">
            <v>23244.738715502193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FN88">
            <v>1086</v>
          </cell>
          <cell r="FO88">
            <v>24955.710433924036</v>
          </cell>
          <cell r="FP88">
            <v>25571.293493872701</v>
          </cell>
          <cell r="FQ88">
            <v>26081.655523680278</v>
          </cell>
          <cell r="FR88">
            <v>26062.720742190497</v>
          </cell>
          <cell r="FS88">
            <v>24332.518590440959</v>
          </cell>
          <cell r="FT88">
            <v>26197.091808700989</v>
          </cell>
          <cell r="FU88">
            <v>101922.82028469816</v>
          </cell>
          <cell r="FV88">
            <v>103079.65322967098</v>
          </cell>
          <cell r="FW88">
            <v>85580.366242456803</v>
          </cell>
          <cell r="FX88">
            <v>81158.526451604645</v>
          </cell>
          <cell r="FY88">
            <v>80997.086267530947</v>
          </cell>
          <cell r="FZ88">
            <v>65357.932836777152</v>
          </cell>
          <cell r="GA88">
            <v>20677.598787254341</v>
          </cell>
          <cell r="GB88">
            <v>22533.495839083585</v>
          </cell>
        </row>
        <row r="89">
          <cell r="B89">
            <v>1087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FN89">
            <v>1087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</row>
        <row r="90">
          <cell r="B90">
            <v>1088</v>
          </cell>
          <cell r="C90">
            <v>531.56502791226819</v>
          </cell>
          <cell r="D90">
            <v>560.01206260913568</v>
          </cell>
          <cell r="E90">
            <v>573.7164734849988</v>
          </cell>
          <cell r="F90">
            <v>588.66673989503136</v>
          </cell>
          <cell r="G90">
            <v>573.09354571791414</v>
          </cell>
          <cell r="H90">
            <v>598.21829899032991</v>
          </cell>
          <cell r="I90">
            <v>547.55350726744189</v>
          </cell>
          <cell r="J90">
            <v>574.31861773255821</v>
          </cell>
          <cell r="K90">
            <v>660.26404796511622</v>
          </cell>
          <cell r="L90">
            <v>693.77741860465119</v>
          </cell>
          <cell r="M90">
            <v>603.15185425639538</v>
          </cell>
          <cell r="N90">
            <v>551.89484339367732</v>
          </cell>
          <cell r="O90">
            <v>599.25069603451414</v>
          </cell>
          <cell r="P90">
            <v>620.49444301358108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FN90">
            <v>1088</v>
          </cell>
          <cell r="FO90">
            <v>521.08365453303759</v>
          </cell>
          <cell r="FP90">
            <v>552.56642296785503</v>
          </cell>
          <cell r="FQ90">
            <v>569.311835766478</v>
          </cell>
          <cell r="FR90">
            <v>581.78208172959057</v>
          </cell>
          <cell r="FS90">
            <v>570.74181317762452</v>
          </cell>
          <cell r="FT90">
            <v>594.22579109060086</v>
          </cell>
          <cell r="FU90">
            <v>509.12354101108275</v>
          </cell>
          <cell r="FV90">
            <v>529.11087700860207</v>
          </cell>
          <cell r="FW90">
            <v>616.42469671372442</v>
          </cell>
          <cell r="FX90">
            <v>626.67313878804225</v>
          </cell>
          <cell r="FY90">
            <v>610.32700821224114</v>
          </cell>
          <cell r="FZ90">
            <v>541.87492255418874</v>
          </cell>
          <cell r="GA90">
            <v>494.1905806677658</v>
          </cell>
          <cell r="GB90">
            <v>517.00019717598593</v>
          </cell>
        </row>
        <row r="91">
          <cell r="B91">
            <v>1089</v>
          </cell>
          <cell r="C91">
            <v>1925.4444767441862</v>
          </cell>
          <cell r="D91">
            <v>1925.4444767441862</v>
          </cell>
          <cell r="E91">
            <v>1937.5412790697676</v>
          </cell>
          <cell r="F91">
            <v>1928.8883720930235</v>
          </cell>
          <cell r="G91">
            <v>1866.5637225010676</v>
          </cell>
          <cell r="H91">
            <v>1938.3808182974835</v>
          </cell>
          <cell r="I91">
            <v>2126.7698951638772</v>
          </cell>
          <cell r="J91">
            <v>1939.6593090136992</v>
          </cell>
          <cell r="K91">
            <v>2117.8982725446876</v>
          </cell>
          <cell r="L91">
            <v>2138.8675623718627</v>
          </cell>
          <cell r="M91">
            <v>2409.8553078307414</v>
          </cell>
          <cell r="N91">
            <v>1955.0437587704214</v>
          </cell>
          <cell r="O91">
            <v>980.93750856664292</v>
          </cell>
          <cell r="P91">
            <v>1070.7890799950658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FN91">
            <v>1089</v>
          </cell>
          <cell r="FO91">
            <v>1887.4786561540025</v>
          </cell>
          <cell r="FP91">
            <v>1899.8447322380803</v>
          </cell>
          <cell r="FQ91">
            <v>1922.6660440130825</v>
          </cell>
          <cell r="FR91">
            <v>1906.3293651351614</v>
          </cell>
          <cell r="FS91">
            <v>1858.9041376435362</v>
          </cell>
          <cell r="FT91">
            <v>1925.4440680462828</v>
          </cell>
          <cell r="FU91">
            <v>1977.5028477951748</v>
          </cell>
          <cell r="FV91">
            <v>1786.9781797114751</v>
          </cell>
          <cell r="FW91">
            <v>1977.276824851222</v>
          </cell>
          <cell r="FX91">
            <v>1931.9897316048475</v>
          </cell>
          <cell r="FY91">
            <v>2438.5231842916619</v>
          </cell>
          <cell r="FZ91">
            <v>1919.5489830262634</v>
          </cell>
          <cell r="GA91">
            <v>808.96039030953443</v>
          </cell>
          <cell r="GB91">
            <v>892.18875644181185</v>
          </cell>
        </row>
        <row r="92">
          <cell r="B92">
            <v>1090</v>
          </cell>
          <cell r="C92">
            <v>71824.663081395352</v>
          </cell>
          <cell r="D92">
            <v>75938.468023255817</v>
          </cell>
          <cell r="E92">
            <v>76660.381395348842</v>
          </cell>
          <cell r="F92">
            <v>82044.849418604659</v>
          </cell>
          <cell r="G92">
            <v>75672.403153649619</v>
          </cell>
          <cell r="H92">
            <v>78468.293634590606</v>
          </cell>
          <cell r="I92">
            <v>71822.592958839086</v>
          </cell>
          <cell r="J92">
            <v>65503.730021239287</v>
          </cell>
          <cell r="K92">
            <v>71522.991698866681</v>
          </cell>
          <cell r="L92">
            <v>72231.140131528737</v>
          </cell>
          <cell r="M92">
            <v>72492.154850134713</v>
          </cell>
          <cell r="N92">
            <v>65673.497522480902</v>
          </cell>
          <cell r="O92">
            <v>69202.649428420773</v>
          </cell>
          <cell r="P92">
            <v>71239.247109922871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92.944942594719123</v>
          </cell>
          <cell r="X92">
            <v>185.88988518943825</v>
          </cell>
          <cell r="Y92">
            <v>353.70891778846271</v>
          </cell>
          <cell r="Z92">
            <v>544.22307692307731</v>
          </cell>
          <cell r="AA92">
            <v>910.26496974496695</v>
          </cell>
          <cell r="AB92">
            <v>1007.1069027485792</v>
          </cell>
          <cell r="AC92">
            <v>3199.5465553488511</v>
          </cell>
          <cell r="AD92">
            <v>3729.6441524442121</v>
          </cell>
          <cell r="FN92">
            <v>1090</v>
          </cell>
          <cell r="FO92">
            <v>70408.427866392085</v>
          </cell>
          <cell r="FP92">
            <v>74928.828221609772</v>
          </cell>
          <cell r="FQ92">
            <v>76071.830738333461</v>
          </cell>
          <cell r="FR92">
            <v>81085.306940320806</v>
          </cell>
          <cell r="FS92">
            <v>75361.875746338788</v>
          </cell>
          <cell r="FT92">
            <v>77944.596377681009</v>
          </cell>
          <cell r="FU92">
            <v>66781.734326361606</v>
          </cell>
          <cell r="FV92">
            <v>60347.575315784168</v>
          </cell>
          <cell r="FW92">
            <v>66774.101364309725</v>
          </cell>
          <cell r="FX92">
            <v>65244.72271741445</v>
          </cell>
          <cell r="FY92">
            <v>73354.528675184119</v>
          </cell>
          <cell r="FZ92">
            <v>64481.163050969604</v>
          </cell>
          <cell r="GA92">
            <v>57070.100595776974</v>
          </cell>
          <cell r="GB92">
            <v>59357.026025280255</v>
          </cell>
        </row>
        <row r="93">
          <cell r="B93">
            <v>1091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FN93">
            <v>1091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</row>
        <row r="94">
          <cell r="B94">
            <v>1092</v>
          </cell>
          <cell r="C94">
            <v>307.50436046511629</v>
          </cell>
          <cell r="D94">
            <v>363.518023255814</v>
          </cell>
          <cell r="E94">
            <v>324.43604651162792</v>
          </cell>
          <cell r="F94">
            <v>292.10755813953489</v>
          </cell>
          <cell r="G94">
            <v>282.19796511627908</v>
          </cell>
          <cell r="H94">
            <v>338.25959302325583</v>
          </cell>
          <cell r="I94">
            <v>338.25959302325583</v>
          </cell>
          <cell r="J94">
            <v>308.49993220361409</v>
          </cell>
          <cell r="K94">
            <v>336.84857462232458</v>
          </cell>
          <cell r="L94">
            <v>340.1837090245258</v>
          </cell>
          <cell r="M94">
            <v>165.7467872504975</v>
          </cell>
          <cell r="N94">
            <v>138.34420595807924</v>
          </cell>
          <cell r="O94">
            <v>229.9893326074469</v>
          </cell>
          <cell r="P94">
            <v>295.96549982620706</v>
          </cell>
          <cell r="Q94">
            <v>8262.6090000000004</v>
          </cell>
          <cell r="R94">
            <v>8262.6090000000004</v>
          </cell>
          <cell r="S94">
            <v>8262.6090000000004</v>
          </cell>
          <cell r="T94">
            <v>8262.6090000000004</v>
          </cell>
          <cell r="U94">
            <v>8262.6090000000004</v>
          </cell>
          <cell r="V94">
            <v>8262.6090000000004</v>
          </cell>
          <cell r="W94">
            <v>8262.6090000000004</v>
          </cell>
          <cell r="X94">
            <v>10597.343000000001</v>
          </cell>
          <cell r="Y94">
            <v>9429.9760000000006</v>
          </cell>
          <cell r="Z94">
            <v>10013.6595</v>
          </cell>
          <cell r="AA94">
            <v>10013.6595</v>
          </cell>
          <cell r="AB94">
            <v>10013.6595</v>
          </cell>
          <cell r="AC94">
            <v>10013.6595</v>
          </cell>
          <cell r="AD94">
            <v>10013.6595</v>
          </cell>
          <cell r="FN94">
            <v>1092</v>
          </cell>
          <cell r="FO94">
            <v>301.44100443427453</v>
          </cell>
          <cell r="FP94">
            <v>358.68486985611207</v>
          </cell>
          <cell r="FQ94">
            <v>321.94522863597513</v>
          </cell>
          <cell r="FR94">
            <v>288.69126068455904</v>
          </cell>
          <cell r="FS94">
            <v>281.03994450633468</v>
          </cell>
          <cell r="FT94">
            <v>336.00204908054485</v>
          </cell>
          <cell r="FU94">
            <v>314.51889083937914</v>
          </cell>
          <cell r="FV94">
            <v>284.21622535900417</v>
          </cell>
          <cell r="FW94">
            <v>314.48294222584593</v>
          </cell>
          <cell r="FX94">
            <v>307.28009730803944</v>
          </cell>
          <cell r="FY94">
            <v>167.71852738163798</v>
          </cell>
          <cell r="FZ94">
            <v>135.83249922826468</v>
          </cell>
          <cell r="GA94">
            <v>189.66780110693418</v>
          </cell>
          <cell r="GB94">
            <v>246.60047078630998</v>
          </cell>
        </row>
        <row r="95">
          <cell r="B95">
            <v>1093</v>
          </cell>
          <cell r="C95">
            <v>2504.4313953488372</v>
          </cell>
          <cell r="D95">
            <v>2543.1680232558142</v>
          </cell>
          <cell r="E95">
            <v>2782.1590116279071</v>
          </cell>
          <cell r="F95">
            <v>2775.3383720930233</v>
          </cell>
          <cell r="G95">
            <v>3336.2948329707406</v>
          </cell>
          <cell r="H95">
            <v>3435.0203631488957</v>
          </cell>
          <cell r="I95">
            <v>3144.0988190293783</v>
          </cell>
          <cell r="J95">
            <v>2867.4848918337716</v>
          </cell>
          <cell r="K95">
            <v>3143.9413597347925</v>
          </cell>
          <cell r="L95">
            <v>3175.0694920093947</v>
          </cell>
          <cell r="M95">
            <v>3453.8646180460032</v>
          </cell>
          <cell r="N95">
            <v>2993.4040519992736</v>
          </cell>
          <cell r="O95">
            <v>3250.2558832454019</v>
          </cell>
          <cell r="P95">
            <v>3365.4791346455345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FN95">
            <v>1093</v>
          </cell>
          <cell r="FO95">
            <v>2455.049138844086</v>
          </cell>
          <cell r="FP95">
            <v>2509.3553361501672</v>
          </cell>
          <cell r="FQ95">
            <v>2760.7993277284704</v>
          </cell>
          <cell r="FR95">
            <v>2742.879843879422</v>
          </cell>
          <cell r="FS95">
            <v>3322.6040957755267</v>
          </cell>
          <cell r="FT95">
            <v>3412.0950431465667</v>
          </cell>
          <cell r="FU95">
            <v>2923.4306835535481</v>
          </cell>
          <cell r="FV95">
            <v>2641.7695667208941</v>
          </cell>
          <cell r="FW95">
            <v>2935.1940411310184</v>
          </cell>
          <cell r="FX95">
            <v>2867.9670324662579</v>
          </cell>
          <cell r="FY95">
            <v>3494.9521322470187</v>
          </cell>
          <cell r="FZ95">
            <v>2939.0573372207805</v>
          </cell>
          <cell r="GA95">
            <v>2680.4238241007474</v>
          </cell>
          <cell r="GB95">
            <v>2804.1401430654309</v>
          </cell>
        </row>
        <row r="96">
          <cell r="B96">
            <v>1094</v>
          </cell>
          <cell r="C96">
            <v>3208.3889792781142</v>
          </cell>
          <cell r="D96">
            <v>3208.3889792781142</v>
          </cell>
          <cell r="E96">
            <v>3247.6927343621346</v>
          </cell>
          <cell r="F96">
            <v>3169.0852241940938</v>
          </cell>
          <cell r="G96">
            <v>3201.01049118725</v>
          </cell>
          <cell r="H96">
            <v>3390.7523529495993</v>
          </cell>
          <cell r="I96">
            <v>4992.7848837209303</v>
          </cell>
          <cell r="J96">
            <v>4482.8581395348838</v>
          </cell>
          <cell r="K96">
            <v>4884.6235465116279</v>
          </cell>
          <cell r="L96">
            <v>4814.834302325582</v>
          </cell>
          <cell r="M96">
            <v>5424.8585578238462</v>
          </cell>
          <cell r="N96">
            <v>4527.9776583710418</v>
          </cell>
          <cell r="O96">
            <v>4945.2060645400752</v>
          </cell>
          <cell r="P96">
            <v>5000.0483825407946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FN96">
            <v>1094</v>
          </cell>
          <cell r="FO96">
            <v>3199.7026158213375</v>
          </cell>
          <cell r="FP96">
            <v>3200.4678436218787</v>
          </cell>
          <cell r="FQ96">
            <v>3225.6844526464279</v>
          </cell>
          <cell r="FR96">
            <v>3141.8800553264132</v>
          </cell>
          <cell r="FS96">
            <v>3192.7903515803578</v>
          </cell>
          <cell r="FT96">
            <v>3371.000407114157</v>
          </cell>
          <cell r="FU96">
            <v>5216.6192446318964</v>
          </cell>
          <cell r="FV96">
            <v>4641.7223958114328</v>
          </cell>
          <cell r="FW96">
            <v>4625.3627859916096</v>
          </cell>
          <cell r="FX96">
            <v>4593.9490527098133</v>
          </cell>
          <cell r="FY96">
            <v>6066.8200734695465</v>
          </cell>
          <cell r="FZ96">
            <v>4879.1041174950715</v>
          </cell>
          <cell r="GA96">
            <v>4837.2416135705762</v>
          </cell>
          <cell r="GB96">
            <v>4847.0568244356991</v>
          </cell>
        </row>
        <row r="97">
          <cell r="B97">
            <v>1095</v>
          </cell>
          <cell r="C97">
            <v>232.13197674418606</v>
          </cell>
          <cell r="D97">
            <v>179.58139534883725</v>
          </cell>
          <cell r="E97">
            <v>194.70000000000002</v>
          </cell>
          <cell r="F97">
            <v>197.23255813953489</v>
          </cell>
          <cell r="G97">
            <v>192.01476559616097</v>
          </cell>
          <cell r="H97">
            <v>200.43280423280427</v>
          </cell>
          <cell r="I97">
            <v>221.12877906976746</v>
          </cell>
          <cell r="J97">
            <v>266.31191860465117</v>
          </cell>
          <cell r="K97">
            <v>275.21424418604653</v>
          </cell>
          <cell r="L97">
            <v>294.85116279069769</v>
          </cell>
          <cell r="M97">
            <v>143.97958325581396</v>
          </cell>
          <cell r="N97">
            <v>55.996464316365419</v>
          </cell>
          <cell r="O97">
            <v>179.87991535772076</v>
          </cell>
          <cell r="P97">
            <v>204.22389380562424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FN97">
            <v>1095</v>
          </cell>
          <cell r="FO97">
            <v>227.55480971145144</v>
          </cell>
          <cell r="FP97">
            <v>177.19377114335825</v>
          </cell>
          <cell r="FQ97">
            <v>193.2052146775799</v>
          </cell>
          <cell r="FR97">
            <v>194.92585614694693</v>
          </cell>
          <cell r="FS97">
            <v>191.22681853962433</v>
          </cell>
          <cell r="FT97">
            <v>199.09511604169586</v>
          </cell>
          <cell r="FU97">
            <v>205.60888666624683</v>
          </cell>
          <cell r="FV97">
            <v>245.34905966842086</v>
          </cell>
          <cell r="FW97">
            <v>256.9409276887414</v>
          </cell>
          <cell r="FX97">
            <v>266.33225398569033</v>
          </cell>
          <cell r="FY97">
            <v>145.6923785810188</v>
          </cell>
          <cell r="FZ97">
            <v>54.979821116202373</v>
          </cell>
          <cell r="GA97">
            <v>148.34352368608785</v>
          </cell>
          <cell r="GB97">
            <v>170.16073963976561</v>
          </cell>
        </row>
        <row r="98">
          <cell r="B98">
            <v>1096</v>
          </cell>
          <cell r="C98">
            <v>341.07034883720934</v>
          </cell>
          <cell r="D98">
            <v>341.07034883720934</v>
          </cell>
          <cell r="E98">
            <v>355.27761627906978</v>
          </cell>
          <cell r="F98">
            <v>352.07354651162791</v>
          </cell>
          <cell r="G98">
            <v>523.48920048106652</v>
          </cell>
          <cell r="H98">
            <v>488.93144035848792</v>
          </cell>
          <cell r="I98">
            <v>164.58697238372093</v>
          </cell>
          <cell r="J98">
            <v>128.15094331395349</v>
          </cell>
          <cell r="K98">
            <v>297.51121220930236</v>
          </cell>
          <cell r="L98">
            <v>416.41639970930231</v>
          </cell>
          <cell r="M98">
            <v>119.17778399040698</v>
          </cell>
          <cell r="N98">
            <v>263.0461055014535</v>
          </cell>
          <cell r="O98">
            <v>285.6170223327731</v>
          </cell>
          <cell r="P98">
            <v>295.74229343467346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FN98">
            <v>1096</v>
          </cell>
          <cell r="FO98">
            <v>334.34514027940099</v>
          </cell>
          <cell r="FP98">
            <v>336.53564846319227</v>
          </cell>
          <cell r="FQ98">
            <v>352.55001604179006</v>
          </cell>
          <cell r="FR98">
            <v>347.95592638371107</v>
          </cell>
          <cell r="FS98">
            <v>521.3410231085237</v>
          </cell>
          <cell r="FT98">
            <v>485.6683127655142</v>
          </cell>
          <cell r="FU98">
            <v>153.0354587672565</v>
          </cell>
          <cell r="FV98">
            <v>118.06348586439294</v>
          </cell>
          <cell r="FW98">
            <v>277.75745070514722</v>
          </cell>
          <cell r="FX98">
            <v>376.13932833601018</v>
          </cell>
          <cell r="FY98">
            <v>120.5955346649895</v>
          </cell>
          <cell r="FZ98">
            <v>258.27037478787582</v>
          </cell>
          <cell r="GA98">
            <v>235.54289223070307</v>
          </cell>
          <cell r="GB98">
            <v>246.41449370024074</v>
          </cell>
        </row>
        <row r="99">
          <cell r="B99">
            <v>1097</v>
          </cell>
          <cell r="C99">
            <v>5311.6873278052472</v>
          </cell>
          <cell r="D99">
            <v>5626.195130109506</v>
          </cell>
          <cell r="E99">
            <v>5679.7283730549088</v>
          </cell>
          <cell r="F99">
            <v>6046.2823837783144</v>
          </cell>
          <cell r="G99">
            <v>6584.2081818183779</v>
          </cell>
          <cell r="H99">
            <v>7273.5343466622789</v>
          </cell>
          <cell r="I99">
            <v>6890.908818947657</v>
          </cell>
          <cell r="J99">
            <v>6054.5197831805699</v>
          </cell>
          <cell r="K99">
            <v>5791.0950210557667</v>
          </cell>
          <cell r="L99">
            <v>8552.9160004625901</v>
          </cell>
          <cell r="M99">
            <v>8309.3808139534885</v>
          </cell>
          <cell r="N99">
            <v>7259.6162790697681</v>
          </cell>
          <cell r="O99">
            <v>6585.0061046511637</v>
          </cell>
          <cell r="P99">
            <v>6771.8014534883723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FN99">
            <v>1097</v>
          </cell>
          <cell r="FO99">
            <v>5206.9517352943658</v>
          </cell>
          <cell r="FP99">
            <v>5551.3920601628479</v>
          </cell>
          <cell r="FQ99">
            <v>5636.1229564787636</v>
          </cell>
          <cell r="FR99">
            <v>5975.5690504728464</v>
          </cell>
          <cell r="FS99">
            <v>6557.1893875064889</v>
          </cell>
          <cell r="FT99">
            <v>7224.9907909285057</v>
          </cell>
          <cell r="FU99">
            <v>6407.2713481379569</v>
          </cell>
          <cell r="FV99">
            <v>5577.9356152378396</v>
          </cell>
          <cell r="FW99">
            <v>5406.5854456204806</v>
          </cell>
          <cell r="FX99">
            <v>7725.6517321943666</v>
          </cell>
          <cell r="FY99">
            <v>8408.2300277909762</v>
          </cell>
          <cell r="FZ99">
            <v>7127.8143945041347</v>
          </cell>
          <cell r="GA99">
            <v>5430.5285118449174</v>
          </cell>
          <cell r="GB99">
            <v>5642.3111054573747</v>
          </cell>
        </row>
        <row r="100">
          <cell r="B100">
            <v>1098</v>
          </cell>
          <cell r="C100">
            <v>8715.4343023255824</v>
          </cell>
          <cell r="D100">
            <v>9557.4906976744187</v>
          </cell>
          <cell r="E100">
            <v>10041.506686046512</v>
          </cell>
          <cell r="F100">
            <v>10026.04273255814</v>
          </cell>
          <cell r="G100">
            <v>10119.320606935078</v>
          </cell>
          <cell r="H100">
            <v>10141.866458042792</v>
          </cell>
          <cell r="I100">
            <v>8660.7263938953492</v>
          </cell>
          <cell r="J100">
            <v>8494.0962034883723</v>
          </cell>
          <cell r="K100">
            <v>9554.9291206395355</v>
          </cell>
          <cell r="L100">
            <v>11097.839468023256</v>
          </cell>
          <cell r="M100">
            <v>12889.385249891644</v>
          </cell>
          <cell r="N100">
            <v>11276.103510506904</v>
          </cell>
          <cell r="O100">
            <v>12243.660106837488</v>
          </cell>
          <cell r="P100">
            <v>12677.704187434383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FN100">
            <v>1098</v>
          </cell>
          <cell r="FO100">
            <v>8691.8382139078076</v>
          </cell>
          <cell r="FP100">
            <v>9533.8943753960266</v>
          </cell>
          <cell r="FQ100">
            <v>9973.4595134619813</v>
          </cell>
          <cell r="FR100">
            <v>9939.9736727766413</v>
          </cell>
          <cell r="FS100">
            <v>10093.334366544765</v>
          </cell>
          <cell r="FT100">
            <v>10082.78765307631</v>
          </cell>
          <cell r="FU100">
            <v>9049.0003136716732</v>
          </cell>
          <cell r="FV100">
            <v>8795.1113670528939</v>
          </cell>
          <cell r="FW100">
            <v>9047.7829369175597</v>
          </cell>
          <cell r="FX100">
            <v>10588.715189352639</v>
          </cell>
          <cell r="FY100">
            <v>14414.676499896335</v>
          </cell>
          <cell r="FZ100">
            <v>12150.519993335734</v>
          </cell>
          <cell r="GA100">
            <v>11976.354756152406</v>
          </cell>
          <cell r="GB100">
            <v>12289.791597707506</v>
          </cell>
        </row>
        <row r="101">
          <cell r="B101">
            <v>1099</v>
          </cell>
          <cell r="C101">
            <v>9055.7188221287415</v>
          </cell>
          <cell r="D101">
            <v>9540.3412747192251</v>
          </cell>
          <cell r="E101">
            <v>9773.8090256022315</v>
          </cell>
          <cell r="F101">
            <v>10028.501117474603</v>
          </cell>
          <cell r="G101">
            <v>9763.1968551075497</v>
          </cell>
          <cell r="H101">
            <v>10191.221065059728</v>
          </cell>
          <cell r="I101">
            <v>9328.0978648255823</v>
          </cell>
          <cell r="J101">
            <v>9013.3066438953501</v>
          </cell>
          <cell r="K101">
            <v>9908.9993590116283</v>
          </cell>
          <cell r="L101">
            <v>11281.924499999999</v>
          </cell>
          <cell r="M101">
            <v>10529.46626284949</v>
          </cell>
          <cell r="N101">
            <v>10547.145459850075</v>
          </cell>
          <cell r="O101">
            <v>11452.15312962069</v>
          </cell>
          <cell r="P101">
            <v>11858.137878676667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FN101">
            <v>1099</v>
          </cell>
          <cell r="FO101">
            <v>8877.1585986226091</v>
          </cell>
          <cell r="FP101">
            <v>9413.4976798590669</v>
          </cell>
          <cell r="FQ101">
            <v>9698.7718079565839</v>
          </cell>
          <cell r="FR101">
            <v>9911.2143787710284</v>
          </cell>
          <cell r="FS101">
            <v>9723.132841277753</v>
          </cell>
          <cell r="FT101">
            <v>10123.204873179924</v>
          </cell>
          <cell r="FU101">
            <v>8673.4066220094319</v>
          </cell>
          <cell r="FV101">
            <v>8303.8202764997532</v>
          </cell>
          <cell r="FW101">
            <v>9251.074541223461</v>
          </cell>
          <cell r="FX101">
            <v>10190.702159497059</v>
          </cell>
          <cell r="FY101">
            <v>10654.725832186257</v>
          </cell>
          <cell r="FZ101">
            <v>10355.656874922521</v>
          </cell>
          <cell r="GA101">
            <v>9444.3715167540759</v>
          </cell>
          <cell r="GB101">
            <v>9880.2812667279286</v>
          </cell>
        </row>
        <row r="102">
          <cell r="B102">
            <v>1100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FN102">
            <v>1100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</row>
        <row r="103">
          <cell r="B103">
            <v>1101</v>
          </cell>
          <cell r="C103">
            <v>2093.1688953488374</v>
          </cell>
          <cell r="D103">
            <v>2477.1968023255818</v>
          </cell>
          <cell r="E103">
            <v>2638.0622093023258</v>
          </cell>
          <cell r="F103">
            <v>2734.0787790697677</v>
          </cell>
          <cell r="G103">
            <v>2874.102269051632</v>
          </cell>
          <cell r="H103">
            <v>2616.2576545678626</v>
          </cell>
          <cell r="I103">
            <v>2204.2723648255815</v>
          </cell>
          <cell r="J103">
            <v>2348.3721409883724</v>
          </cell>
          <cell r="K103">
            <v>2530.8122093023258</v>
          </cell>
          <cell r="L103">
            <v>2555.8697559290813</v>
          </cell>
          <cell r="M103">
            <v>2964.6528779400446</v>
          </cell>
          <cell r="N103">
            <v>2620.3634335744191</v>
          </cell>
          <cell r="O103">
            <v>2845.2061660463219</v>
          </cell>
          <cell r="P103">
            <v>2946.0701955664276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FN103">
            <v>1101</v>
          </cell>
          <cell r="FO103">
            <v>2087.5018687137094</v>
          </cell>
          <cell r="FP103">
            <v>2471.080894296616</v>
          </cell>
          <cell r="FQ103">
            <v>2620.1851436330303</v>
          </cell>
          <cell r="FR103">
            <v>2710.6079445480959</v>
          </cell>
          <cell r="FS103">
            <v>2866.7216241080641</v>
          </cell>
          <cell r="FT103">
            <v>2601.0173261376149</v>
          </cell>
          <cell r="FU103">
            <v>2303.0933450090365</v>
          </cell>
          <cell r="FV103">
            <v>2431.5941350881885</v>
          </cell>
          <cell r="FW103">
            <v>2396.4844987081997</v>
          </cell>
          <cell r="FX103">
            <v>2438.616722164013</v>
          </cell>
          <cell r="FY103">
            <v>3315.4810211256317</v>
          </cell>
          <cell r="FZ103">
            <v>2823.5620806234137</v>
          </cell>
          <cell r="GA103">
            <v>2783.0892152856877</v>
          </cell>
          <cell r="GB103">
            <v>2855.9262939432888</v>
          </cell>
        </row>
        <row r="104">
          <cell r="B104">
            <v>1102</v>
          </cell>
          <cell r="C104">
            <v>1774.440523057385</v>
          </cell>
          <cell r="D104">
            <v>1788.3090874771808</v>
          </cell>
          <cell r="E104">
            <v>2586.7698642253363</v>
          </cell>
          <cell r="F104">
            <v>2146.990658732836</v>
          </cell>
          <cell r="G104">
            <v>3585.0284730162798</v>
          </cell>
          <cell r="H104">
            <v>3196.8615315647385</v>
          </cell>
          <cell r="I104">
            <v>3173.4490770348843</v>
          </cell>
          <cell r="J104">
            <v>3163.8011816860467</v>
          </cell>
          <cell r="K104">
            <v>2118.7274198771111</v>
          </cell>
          <cell r="L104">
            <v>2982.6957888742818</v>
          </cell>
          <cell r="M104">
            <v>3177.9453681553778</v>
          </cell>
          <cell r="N104">
            <v>2551.7239520629369</v>
          </cell>
          <cell r="O104">
            <v>1487.8106270552928</v>
          </cell>
          <cell r="P104">
            <v>1450.7962628134405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FN104">
            <v>1102</v>
          </cell>
          <cell r="FO104">
            <v>1769.636418749815</v>
          </cell>
          <cell r="FP104">
            <v>1783.8939623259992</v>
          </cell>
          <cell r="FQ104">
            <v>2569.2403857425902</v>
          </cell>
          <cell r="FR104">
            <v>2128.5597112208411</v>
          </cell>
          <cell r="FS104">
            <v>3575.8221818704028</v>
          </cell>
          <cell r="FT104">
            <v>3178.2390462747271</v>
          </cell>
          <cell r="FU104">
            <v>3315.7197661562273</v>
          </cell>
          <cell r="FV104">
            <v>3275.9204828307325</v>
          </cell>
          <cell r="FW104">
            <v>2006.2718996140925</v>
          </cell>
          <cell r="FX104">
            <v>2845.8616918971165</v>
          </cell>
          <cell r="FY104">
            <v>3554.0139058756758</v>
          </cell>
          <cell r="FZ104">
            <v>2749.5998833395424</v>
          </cell>
          <cell r="GA104">
            <v>1455.3285311830045</v>
          </cell>
          <cell r="GB104">
            <v>1406.404776219847</v>
          </cell>
        </row>
        <row r="105">
          <cell r="B105">
            <v>1103</v>
          </cell>
          <cell r="C105">
            <v>3662.2613372093024</v>
          </cell>
          <cell r="D105">
            <v>4011.7735465116284</v>
          </cell>
          <cell r="E105">
            <v>3771.5546511627908</v>
          </cell>
          <cell r="F105">
            <v>4326.3</v>
          </cell>
          <cell r="G105">
            <v>3595.0046511627911</v>
          </cell>
          <cell r="H105">
            <v>1144.015988372093</v>
          </cell>
          <cell r="I105">
            <v>4608.2293604651168</v>
          </cell>
          <cell r="J105">
            <v>4081.7738372093027</v>
          </cell>
          <cell r="K105">
            <v>1249.5776162790698</v>
          </cell>
          <cell r="L105">
            <v>1304.1331395348839</v>
          </cell>
          <cell r="M105">
            <v>3265.1965116279071</v>
          </cell>
          <cell r="N105">
            <v>4450.6255813953494</v>
          </cell>
          <cell r="O105">
            <v>3167.4340116279072</v>
          </cell>
          <cell r="P105">
            <v>3047.5308139534886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FN105">
            <v>1103</v>
          </cell>
          <cell r="FO105">
            <v>3652.3461638141303</v>
          </cell>
          <cell r="FP105">
            <v>4001.8689486934536</v>
          </cell>
          <cell r="FQ105">
            <v>3745.996372083388</v>
          </cell>
          <cell r="FR105">
            <v>4289.1606636471324</v>
          </cell>
          <cell r="FS105">
            <v>3585.7727413638872</v>
          </cell>
          <cell r="FT105">
            <v>1137.3518208113012</v>
          </cell>
          <cell r="FU105">
            <v>4814.823495372475</v>
          </cell>
          <cell r="FV105">
            <v>4226.424402708707</v>
          </cell>
          <cell r="FW105">
            <v>1183.2538883519371</v>
          </cell>
          <cell r="FX105">
            <v>1244.3047516879285</v>
          </cell>
          <cell r="FY105">
            <v>3651.5900883715117</v>
          </cell>
          <cell r="FZ105">
            <v>4795.7536980045588</v>
          </cell>
          <cell r="GA105">
            <v>3098.2821361378956</v>
          </cell>
          <cell r="GB105">
            <v>2954.2824187523388</v>
          </cell>
        </row>
        <row r="106">
          <cell r="B106">
            <v>1104</v>
          </cell>
          <cell r="C106">
            <v>1282.5584302325583</v>
          </cell>
          <cell r="D106">
            <v>1306.3491279069769</v>
          </cell>
          <cell r="E106">
            <v>1697.082558139535</v>
          </cell>
          <cell r="F106">
            <v>1686.9043604651165</v>
          </cell>
          <cell r="G106">
            <v>2584.928942804293</v>
          </cell>
          <cell r="H106">
            <v>2625.4069679458225</v>
          </cell>
          <cell r="I106">
            <v>2380.0650436046512</v>
          </cell>
          <cell r="J106">
            <v>2632.318674418605</v>
          </cell>
          <cell r="K106">
            <v>2810.8991337209304</v>
          </cell>
          <cell r="L106">
            <v>2987.1047921511627</v>
          </cell>
          <cell r="M106">
            <v>2712.3196094012355</v>
          </cell>
          <cell r="N106">
            <v>2338.3956870944048</v>
          </cell>
          <cell r="O106">
            <v>2539.0439136534274</v>
          </cell>
          <cell r="P106">
            <v>2629.0543330443907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FN106">
            <v>1104</v>
          </cell>
          <cell r="FO106">
            <v>1257.2690054546624</v>
          </cell>
          <cell r="FP106">
            <v>1288.9805647964261</v>
          </cell>
          <cell r="FQ106">
            <v>1684.0534153617118</v>
          </cell>
          <cell r="FR106">
            <v>1667.1754390015651</v>
          </cell>
          <cell r="FS106">
            <v>2574.321492145406</v>
          </cell>
          <cell r="FT106">
            <v>2607.8850063521722</v>
          </cell>
          <cell r="FU106">
            <v>2213.0205117010469</v>
          </cell>
          <cell r="FV106">
            <v>2425.1145607756107</v>
          </cell>
          <cell r="FW106">
            <v>2624.2647185423302</v>
          </cell>
          <cell r="FX106">
            <v>2698.1828548860494</v>
          </cell>
          <cell r="FY106">
            <v>2744.5856310300783</v>
          </cell>
          <cell r="FZ106">
            <v>2295.9409695761001</v>
          </cell>
          <cell r="GA106">
            <v>2093.9009238248336</v>
          </cell>
          <cell r="GB106">
            <v>2190.54598131281</v>
          </cell>
        </row>
        <row r="107">
          <cell r="B107">
            <v>1105</v>
          </cell>
          <cell r="C107">
            <v>359.17238372093027</v>
          </cell>
          <cell r="D107">
            <v>408.13517441860466</v>
          </cell>
          <cell r="E107">
            <v>457.23226744186047</v>
          </cell>
          <cell r="F107">
            <v>318.63226744186051</v>
          </cell>
          <cell r="G107">
            <v>159.48401162790699</v>
          </cell>
          <cell r="H107">
            <v>219.5843023255814</v>
          </cell>
          <cell r="I107">
            <v>226.90377906976747</v>
          </cell>
          <cell r="J107">
            <v>293.67122093023261</v>
          </cell>
          <cell r="K107">
            <v>375.30784883720935</v>
          </cell>
          <cell r="L107">
            <v>392.88226744186051</v>
          </cell>
          <cell r="M107">
            <v>426.40107348837216</v>
          </cell>
          <cell r="N107">
            <v>168.45995147276321</v>
          </cell>
          <cell r="O107">
            <v>249.37583144747964</v>
          </cell>
          <cell r="P107">
            <v>330.54863192569468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FN107">
            <v>1105</v>
          </cell>
          <cell r="FO107">
            <v>352.09024011928477</v>
          </cell>
          <cell r="FP107">
            <v>402.70881374434697</v>
          </cell>
          <cell r="FQ107">
            <v>453.72192289995519</v>
          </cell>
          <cell r="FR107">
            <v>314.90575447085808</v>
          </cell>
          <cell r="FS107">
            <v>158.82955697106482</v>
          </cell>
          <cell r="FT107">
            <v>218.11879706910389</v>
          </cell>
          <cell r="FU107">
            <v>210.97856909968053</v>
          </cell>
          <cell r="FV107">
            <v>270.55476256724791</v>
          </cell>
          <cell r="FW107">
            <v>350.38864770353211</v>
          </cell>
          <cell r="FX107">
            <v>354.88148952316328</v>
          </cell>
          <cell r="FY107">
            <v>431.47358272070954</v>
          </cell>
          <cell r="FZ107">
            <v>165.40147865210466</v>
          </cell>
          <cell r="GA107">
            <v>205.65547568498582</v>
          </cell>
          <cell r="GB107">
            <v>275.41537205691964</v>
          </cell>
        </row>
        <row r="108">
          <cell r="B108">
            <v>1106</v>
          </cell>
          <cell r="C108">
            <v>2129.1331395348839</v>
          </cell>
          <cell r="D108">
            <v>2146.5732558139534</v>
          </cell>
          <cell r="E108">
            <v>2178.8058139534887</v>
          </cell>
          <cell r="F108">
            <v>2186.3267441860467</v>
          </cell>
          <cell r="G108">
            <v>2469.8916967597766</v>
          </cell>
          <cell r="H108">
            <v>2566.2716759560153</v>
          </cell>
          <cell r="I108">
            <v>1731.9103060748107</v>
          </cell>
          <cell r="J108">
            <v>1760.1333642143456</v>
          </cell>
          <cell r="K108">
            <v>1952.1860633922092</v>
          </cell>
          <cell r="L108">
            <v>1971.5146382772805</v>
          </cell>
          <cell r="M108">
            <v>2221.2992983305107</v>
          </cell>
          <cell r="N108">
            <v>2083.8197045812067</v>
          </cell>
          <cell r="O108">
            <v>2262.6238011250634</v>
          </cell>
          <cell r="P108">
            <v>2342.8349846213728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FN108">
            <v>1106</v>
          </cell>
          <cell r="FO108">
            <v>2087.1509957937765</v>
          </cell>
          <cell r="FP108">
            <v>2118.0334939167951</v>
          </cell>
          <cell r="FQ108">
            <v>2162.078300080344</v>
          </cell>
          <cell r="FR108">
            <v>2160.7569077207386</v>
          </cell>
          <cell r="FS108">
            <v>2459.7563101066521</v>
          </cell>
          <cell r="FT108">
            <v>2549.1443831995111</v>
          </cell>
          <cell r="FU108">
            <v>1610.356423690514</v>
          </cell>
          <cell r="FV108">
            <v>1621.5836980322877</v>
          </cell>
          <cell r="FW108">
            <v>1822.5673588680393</v>
          </cell>
          <cell r="FX108">
            <v>1780.8236956179192</v>
          </cell>
          <cell r="FY108">
            <v>2247.7240939024036</v>
          </cell>
          <cell r="FZ108">
            <v>2045.9869385504933</v>
          </cell>
          <cell r="GA108">
            <v>1865.9425471010234</v>
          </cell>
          <cell r="GB108">
            <v>1952.0660702734715</v>
          </cell>
        </row>
        <row r="109">
          <cell r="B109">
            <v>1107</v>
          </cell>
          <cell r="C109">
            <v>2232.4116279069767</v>
          </cell>
          <cell r="D109">
            <v>2430.8241279069771</v>
          </cell>
          <cell r="E109">
            <v>2415.0915697674423</v>
          </cell>
          <cell r="F109">
            <v>2439.4578488372094</v>
          </cell>
          <cell r="G109">
            <v>2611.5029141947653</v>
          </cell>
          <cell r="H109">
            <v>2733.3848958374765</v>
          </cell>
          <cell r="I109">
            <v>2973.4895581395353</v>
          </cell>
          <cell r="J109">
            <v>2785.8895465116279</v>
          </cell>
          <cell r="K109">
            <v>2960.8916162790701</v>
          </cell>
          <cell r="L109">
            <v>3229.6035174418607</v>
          </cell>
          <cell r="M109">
            <v>4568.8571300121384</v>
          </cell>
          <cell r="N109">
            <v>3823.2496549667876</v>
          </cell>
          <cell r="O109">
            <v>4982.4300357381308</v>
          </cell>
          <cell r="P109">
            <v>5371.5817653345839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FN109">
            <v>1107</v>
          </cell>
          <cell r="FO109">
            <v>2188.393043952859</v>
          </cell>
          <cell r="FP109">
            <v>2398.5051089140629</v>
          </cell>
          <cell r="FQ109">
            <v>2396.5500010422807</v>
          </cell>
          <cell r="FR109">
            <v>2410.9275578252855</v>
          </cell>
          <cell r="FS109">
            <v>2600.7864152422608</v>
          </cell>
          <cell r="FT109">
            <v>2715.1422897385823</v>
          </cell>
          <cell r="FU109">
            <v>2764.7956097559209</v>
          </cell>
          <cell r="FV109">
            <v>2566.5970346277009</v>
          </cell>
          <cell r="FW109">
            <v>2764.2981958385599</v>
          </cell>
          <cell r="FX109">
            <v>2917.2263596972371</v>
          </cell>
          <cell r="FY109">
            <v>4623.2087051233793</v>
          </cell>
          <cell r="FZ109">
            <v>3753.8366873499781</v>
          </cell>
          <cell r="GA109">
            <v>4108.9146976245283</v>
          </cell>
          <cell r="GB109">
            <v>4475.6385219780714</v>
          </cell>
        </row>
        <row r="110">
          <cell r="B110">
            <v>1108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FN110">
            <v>1108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</row>
        <row r="111">
          <cell r="B111">
            <v>1109</v>
          </cell>
          <cell r="C111">
            <v>1380.1866279069768</v>
          </cell>
          <cell r="D111">
            <v>1398.6052325581397</v>
          </cell>
          <cell r="E111">
            <v>1409.3110465116281</v>
          </cell>
          <cell r="F111">
            <v>1376.6947674418607</v>
          </cell>
          <cell r="G111">
            <v>1493.6860469151841</v>
          </cell>
          <cell r="H111">
            <v>1497.4400814627279</v>
          </cell>
          <cell r="I111">
            <v>1582.3945828510991</v>
          </cell>
          <cell r="J111">
            <v>1256.4941360473631</v>
          </cell>
          <cell r="K111">
            <v>1472.2118226600985</v>
          </cell>
          <cell r="L111">
            <v>1486.7881773399017</v>
          </cell>
          <cell r="M111">
            <v>2314.5142857142855</v>
          </cell>
          <cell r="N111">
            <v>1931.8603174603172</v>
          </cell>
          <cell r="O111">
            <v>2097.6253968253968</v>
          </cell>
          <cell r="P111">
            <v>1504.1469147705907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FN111">
            <v>1109</v>
          </cell>
          <cell r="FO111">
            <v>1352.9721750733681</v>
          </cell>
          <cell r="FP111">
            <v>1380.0100785296352</v>
          </cell>
          <cell r="FQ111">
            <v>1398.4912341487614</v>
          </cell>
          <cell r="FR111">
            <v>1360.5938529011846</v>
          </cell>
          <cell r="FS111">
            <v>1487.5565936910921</v>
          </cell>
          <cell r="FT111">
            <v>1487.4461689316311</v>
          </cell>
          <cell r="FU111">
            <v>1471.3344405707737</v>
          </cell>
          <cell r="FV111">
            <v>1157.5886515832462</v>
          </cell>
          <cell r="FW111">
            <v>1374.4618218703272</v>
          </cell>
          <cell r="FX111">
            <v>1342.9814646900388</v>
          </cell>
          <cell r="FY111">
            <v>2342.0479759712416</v>
          </cell>
          <cell r="FZ111">
            <v>1896.7864484332536</v>
          </cell>
          <cell r="GA111">
            <v>1729.8715207848343</v>
          </cell>
          <cell r="GB111">
            <v>1253.2654567238819</v>
          </cell>
        </row>
        <row r="112">
          <cell r="B112">
            <v>1110</v>
          </cell>
          <cell r="C112">
            <v>1791.0334742762063</v>
          </cell>
          <cell r="D112">
            <v>1791.0334742762063</v>
          </cell>
          <cell r="E112">
            <v>1791.0334742762063</v>
          </cell>
          <cell r="F112">
            <v>1791.0334742762063</v>
          </cell>
          <cell r="G112">
            <v>3839.1917009425079</v>
          </cell>
          <cell r="H112">
            <v>4264.34703200898</v>
          </cell>
          <cell r="I112">
            <v>5971.375323619327</v>
          </cell>
          <cell r="J112">
            <v>5447.6830632227257</v>
          </cell>
          <cell r="K112">
            <v>4688.8942877814234</v>
          </cell>
          <cell r="L112">
            <v>5366.3661385755004</v>
          </cell>
          <cell r="M112">
            <v>5485.4154069767446</v>
          </cell>
          <cell r="N112">
            <v>4862.9625000000005</v>
          </cell>
          <cell r="O112">
            <v>4633.3247093023256</v>
          </cell>
          <cell r="P112">
            <v>4318.2610465116286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FN112">
            <v>1110</v>
          </cell>
          <cell r="FO112">
            <v>1755.7179632985205</v>
          </cell>
          <cell r="FP112">
            <v>1767.2207910764891</v>
          </cell>
          <cell r="FQ112">
            <v>1777.2830348858049</v>
          </cell>
          <cell r="FR112">
            <v>1770.0867273350555</v>
          </cell>
          <cell r="FS112">
            <v>3823.4372885625776</v>
          </cell>
          <cell r="FT112">
            <v>4235.886787243453</v>
          </cell>
          <cell r="FU112">
            <v>5552.2751824551115</v>
          </cell>
          <cell r="FV112">
            <v>5018.8663126169777</v>
          </cell>
          <cell r="FW112">
            <v>4377.5671993291462</v>
          </cell>
          <cell r="FX112">
            <v>4847.3147464365011</v>
          </cell>
          <cell r="FY112">
            <v>5550.6704497641877</v>
          </cell>
          <cell r="FZ112">
            <v>4774.6730371092517</v>
          </cell>
          <cell r="GA112">
            <v>3821.0142160277846</v>
          </cell>
          <cell r="GB112">
            <v>3598.0045230719766</v>
          </cell>
        </row>
        <row r="113">
          <cell r="B113">
            <v>1111</v>
          </cell>
          <cell r="C113">
            <v>134.99913384325319</v>
          </cell>
          <cell r="D113">
            <v>134.99913384325319</v>
          </cell>
          <cell r="E113">
            <v>134.99913384325319</v>
          </cell>
          <cell r="F113">
            <v>134.99913384325319</v>
          </cell>
          <cell r="G113">
            <v>528.62809344054915</v>
          </cell>
          <cell r="H113">
            <v>704.81553895631544</v>
          </cell>
          <cell r="I113">
            <v>501.7383512140313</v>
          </cell>
          <cell r="J113">
            <v>501.68255580146939</v>
          </cell>
          <cell r="K113">
            <v>532.69390622090884</v>
          </cell>
          <cell r="L113">
            <v>674.63180127688827</v>
          </cell>
          <cell r="M113">
            <v>849.1936046511629</v>
          </cell>
          <cell r="N113">
            <v>738.05843023255818</v>
          </cell>
          <cell r="O113">
            <v>864.51366279069771</v>
          </cell>
          <cell r="P113">
            <v>861.74127906976753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FN113">
            <v>1111</v>
          </cell>
          <cell r="FO113">
            <v>132.3372274848887</v>
          </cell>
          <cell r="FP113">
            <v>133.20425303693844</v>
          </cell>
          <cell r="FQ113">
            <v>133.96269458383705</v>
          </cell>
          <cell r="FR113">
            <v>133.42027295957712</v>
          </cell>
          <cell r="FS113">
            <v>526.4588282335958</v>
          </cell>
          <cell r="FT113">
            <v>700.11160126018626</v>
          </cell>
          <cell r="FU113">
            <v>466.52391527168476</v>
          </cell>
          <cell r="FV113">
            <v>462.19239440300015</v>
          </cell>
          <cell r="FW113">
            <v>497.32479088551179</v>
          </cell>
          <cell r="FX113">
            <v>609.37934428986614</v>
          </cell>
          <cell r="FY113">
            <v>859.29569554036971</v>
          </cell>
          <cell r="FZ113">
            <v>724.65861841266008</v>
          </cell>
          <cell r="GA113">
            <v>712.94787279670538</v>
          </cell>
          <cell r="GB113">
            <v>718.00870452598849</v>
          </cell>
        </row>
        <row r="114">
          <cell r="B114">
            <v>1112</v>
          </cell>
          <cell r="C114">
            <v>6278.6720930232559</v>
          </cell>
          <cell r="D114">
            <v>6474.9549418604656</v>
          </cell>
          <cell r="E114">
            <v>6557.6947674418607</v>
          </cell>
          <cell r="F114">
            <v>6547.7372093023259</v>
          </cell>
          <cell r="G114">
            <v>7470.6643113510409</v>
          </cell>
          <cell r="H114">
            <v>7610.7113639193776</v>
          </cell>
          <cell r="I114">
            <v>7486.2089563953496</v>
          </cell>
          <cell r="J114">
            <v>7281.4239069767445</v>
          </cell>
          <cell r="K114">
            <v>7660.1292209302337</v>
          </cell>
          <cell r="L114">
            <v>8661.8952558139536</v>
          </cell>
          <cell r="M114">
            <v>8407.2598184725321</v>
          </cell>
          <cell r="N114">
            <v>7616.7735232371379</v>
          </cell>
          <cell r="O114">
            <v>7792.2438169636507</v>
          </cell>
          <cell r="P114">
            <v>7674.0651246134657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FN114">
            <v>1112</v>
          </cell>
          <cell r="FO114">
            <v>6154.8695419201513</v>
          </cell>
          <cell r="FP114">
            <v>6388.8671869538875</v>
          </cell>
          <cell r="FQ114">
            <v>6507.3488717701439</v>
          </cell>
          <cell r="FR114">
            <v>6471.1591908954733</v>
          </cell>
          <cell r="FS114">
            <v>7440.0078775282236</v>
          </cell>
          <cell r="FT114">
            <v>7559.9174893516984</v>
          </cell>
          <cell r="FU114">
            <v>6960.7904287740703</v>
          </cell>
          <cell r="FV114">
            <v>6708.263445302302</v>
          </cell>
          <cell r="FW114">
            <v>7151.5219499719451</v>
          </cell>
          <cell r="FX114">
            <v>7824.0901797171737</v>
          </cell>
          <cell r="FY114">
            <v>8507.273410603002</v>
          </cell>
          <cell r="FZ114">
            <v>7478.4872742012712</v>
          </cell>
          <cell r="GA114">
            <v>6426.114349291106</v>
          </cell>
          <cell r="GB114">
            <v>6394.0833431117135</v>
          </cell>
        </row>
        <row r="115">
          <cell r="B115">
            <v>1113</v>
          </cell>
          <cell r="C115">
            <v>989.84651162790703</v>
          </cell>
          <cell r="D115">
            <v>1011.4787790697675</v>
          </cell>
          <cell r="E115">
            <v>1094.5927325581397</v>
          </cell>
          <cell r="F115">
            <v>1081.3927325581396</v>
          </cell>
          <cell r="G115">
            <v>1116.5231352936855</v>
          </cell>
          <cell r="H115">
            <v>846.05226532126142</v>
          </cell>
          <cell r="I115">
            <v>575.5813953488373</v>
          </cell>
          <cell r="J115">
            <v>511.56926162790705</v>
          </cell>
          <cell r="K115">
            <v>591.74578343023256</v>
          </cell>
          <cell r="L115">
            <v>665.34964534883727</v>
          </cell>
          <cell r="M115">
            <v>887.38571288284891</v>
          </cell>
          <cell r="N115">
            <v>723.81733335392448</v>
          </cell>
          <cell r="O115">
            <v>408.42284333915097</v>
          </cell>
          <cell r="P115">
            <v>431.54329706989353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FN115">
            <v>1113</v>
          </cell>
          <cell r="FO115">
            <v>987.16661008792698</v>
          </cell>
          <cell r="FP115">
            <v>1008.9815567335227</v>
          </cell>
          <cell r="FQ115">
            <v>1087.1751265244097</v>
          </cell>
          <cell r="FR115">
            <v>1072.1094631537933</v>
          </cell>
          <cell r="FS115">
            <v>1113.6559231831013</v>
          </cell>
          <cell r="FT115">
            <v>841.12380792329134</v>
          </cell>
          <cell r="FU115">
            <v>601.38561018697669</v>
          </cell>
          <cell r="FV115">
            <v>529.69833637281806</v>
          </cell>
          <cell r="FW115">
            <v>560.33774135988733</v>
          </cell>
          <cell r="FX115">
            <v>634.82607729507129</v>
          </cell>
          <cell r="FY115">
            <v>992.39628064834903</v>
          </cell>
          <cell r="FZ115">
            <v>779.94645688069397</v>
          </cell>
          <cell r="GA115">
            <v>399.50609700562592</v>
          </cell>
          <cell r="GB115">
            <v>418.33892856036658</v>
          </cell>
        </row>
        <row r="116">
          <cell r="B116">
            <v>1114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FN116">
            <v>1114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</row>
        <row r="117">
          <cell r="B117">
            <v>1115</v>
          </cell>
          <cell r="C117">
            <v>17417.975581395349</v>
          </cell>
          <cell r="D117">
            <v>17867.619767441862</v>
          </cell>
          <cell r="E117">
            <v>18215.127034883721</v>
          </cell>
          <cell r="F117">
            <v>18193.465988372096</v>
          </cell>
          <cell r="G117">
            <v>17847.800700126078</v>
          </cell>
          <cell r="H117">
            <v>18324.86776960623</v>
          </cell>
          <cell r="I117">
            <v>16772.883133790918</v>
          </cell>
          <cell r="J117">
            <v>15297.225611212423</v>
          </cell>
          <cell r="K117">
            <v>16702.916613323836</v>
          </cell>
          <cell r="L117">
            <v>16868.292025336945</v>
          </cell>
          <cell r="M117">
            <v>19005.451195967871</v>
          </cell>
          <cell r="N117">
            <v>15863.318367718832</v>
          </cell>
          <cell r="O117">
            <v>17224.485220442097</v>
          </cell>
          <cell r="P117">
            <v>17835.102126336646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FN117">
            <v>1115</v>
          </cell>
          <cell r="FO117">
            <v>17074.528785627102</v>
          </cell>
          <cell r="FP117">
            <v>17630.060852342835</v>
          </cell>
          <cell r="FQ117">
            <v>18075.282635614269</v>
          </cell>
          <cell r="FR117">
            <v>17980.68720254015</v>
          </cell>
          <cell r="FS117">
            <v>17774.560905344388</v>
          </cell>
          <cell r="FT117">
            <v>18202.567633593797</v>
          </cell>
          <cell r="FU117">
            <v>15595.680679056924</v>
          </cell>
          <cell r="FV117">
            <v>14093.097818946444</v>
          </cell>
          <cell r="FW117">
            <v>15593.898137168828</v>
          </cell>
          <cell r="FX117">
            <v>15236.739083799775</v>
          </cell>
          <cell r="FY117">
            <v>19231.541918178289</v>
          </cell>
          <cell r="FZ117">
            <v>15575.312063259185</v>
          </cell>
          <cell r="GA117">
            <v>14204.703322202509</v>
          </cell>
          <cell r="GB117">
            <v>14860.328597282978</v>
          </cell>
        </row>
        <row r="118">
          <cell r="B118">
            <v>1116</v>
          </cell>
          <cell r="C118">
            <v>372.06540697674421</v>
          </cell>
          <cell r="D118">
            <v>496.11279069767448</v>
          </cell>
          <cell r="E118">
            <v>599.42965116279072</v>
          </cell>
          <cell r="F118">
            <v>598.80610465116285</v>
          </cell>
          <cell r="G118">
            <v>798.42732558139539</v>
          </cell>
          <cell r="H118">
            <v>878.4427325581396</v>
          </cell>
          <cell r="I118">
            <v>1045.1502906976746</v>
          </cell>
          <cell r="J118">
            <v>953.19926019260799</v>
          </cell>
          <cell r="K118">
            <v>1040.7905435616585</v>
          </cell>
          <cell r="L118">
            <v>1051.0954004286057</v>
          </cell>
          <cell r="M118">
            <v>1184.2658584014607</v>
          </cell>
          <cell r="N118">
            <v>988.47357792946559</v>
          </cell>
          <cell r="O118">
            <v>1073.2904767574148</v>
          </cell>
          <cell r="P118">
            <v>1111.3391790353733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FN118">
            <v>1116</v>
          </cell>
          <cell r="FO118">
            <v>371.05808044134989</v>
          </cell>
          <cell r="FP118">
            <v>494.88794647171227</v>
          </cell>
          <cell r="FQ118">
            <v>595.36756225519287</v>
          </cell>
          <cell r="FR118">
            <v>593.66562402550346</v>
          </cell>
          <cell r="FS118">
            <v>796.37697801136846</v>
          </cell>
          <cell r="FT118">
            <v>873.32559291863367</v>
          </cell>
          <cell r="FU118">
            <v>1092.0060140710152</v>
          </cell>
          <cell r="FV118">
            <v>986.9788906962774</v>
          </cell>
          <cell r="FW118">
            <v>985.54858984783687</v>
          </cell>
          <cell r="FX118">
            <v>1002.875367232132</v>
          </cell>
          <cell r="FY118">
            <v>1324.4083335062551</v>
          </cell>
          <cell r="FZ118">
            <v>1065.1257289652322</v>
          </cell>
          <cell r="GA118">
            <v>1049.8582445022594</v>
          </cell>
          <cell r="GB118">
            <v>1077.3344055660693</v>
          </cell>
        </row>
        <row r="119">
          <cell r="B119">
            <v>1117</v>
          </cell>
          <cell r="C119">
            <v>306.81366279069772</v>
          </cell>
          <cell r="D119">
            <v>306.81366279069772</v>
          </cell>
          <cell r="E119">
            <v>306.81366279069772</v>
          </cell>
          <cell r="F119">
            <v>306.81366279069772</v>
          </cell>
          <cell r="G119">
            <v>316.88669001072202</v>
          </cell>
          <cell r="H119">
            <v>342.19730994946758</v>
          </cell>
          <cell r="I119">
            <v>313.21565648620128</v>
          </cell>
          <cell r="J119">
            <v>285.65933024243992</v>
          </cell>
          <cell r="K119">
            <v>311.90910653498844</v>
          </cell>
          <cell r="L119">
            <v>314.99731551058238</v>
          </cell>
          <cell r="M119">
            <v>417.38016500908429</v>
          </cell>
          <cell r="N119">
            <v>334.31497499236929</v>
          </cell>
          <cell r="O119">
            <v>363.00118375274099</v>
          </cell>
          <cell r="P119">
            <v>375.86976338356192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FN119">
            <v>1117</v>
          </cell>
          <cell r="FO119">
            <v>300.76392590302305</v>
          </cell>
          <cell r="FP119">
            <v>302.73442214092023</v>
          </cell>
          <cell r="FQ119">
            <v>304.45813860036651</v>
          </cell>
          <cell r="FR119">
            <v>303.22537242936789</v>
          </cell>
          <cell r="FS119">
            <v>315.58632160481136</v>
          </cell>
          <cell r="FT119">
            <v>339.91348569075603</v>
          </cell>
          <cell r="FU119">
            <v>291.23265948231409</v>
          </cell>
          <cell r="FV119">
            <v>263.17353135268002</v>
          </cell>
          <cell r="FW119">
            <v>291.1993724187102</v>
          </cell>
          <cell r="FX119">
            <v>284.5298090241136</v>
          </cell>
          <cell r="FY119">
            <v>422.34536062428907</v>
          </cell>
          <cell r="FZ119">
            <v>328.24532309223429</v>
          </cell>
          <cell r="GA119">
            <v>299.36012918960591</v>
          </cell>
          <cell r="GB119">
            <v>313.17724754795171</v>
          </cell>
        </row>
        <row r="120">
          <cell r="B120">
            <v>1118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FN120">
            <v>1118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</row>
        <row r="121">
          <cell r="B121">
            <v>1119</v>
          </cell>
          <cell r="C121">
            <v>875.0659883720931</v>
          </cell>
          <cell r="D121">
            <v>875.0659883720931</v>
          </cell>
          <cell r="E121">
            <v>876.99418604651169</v>
          </cell>
          <cell r="F121">
            <v>872.99389534883733</v>
          </cell>
          <cell r="G121">
            <v>871.70961976642684</v>
          </cell>
          <cell r="H121">
            <v>892.67305932794693</v>
          </cell>
          <cell r="I121">
            <v>1081.0518924418604</v>
          </cell>
          <cell r="J121">
            <v>1181.2017122093025</v>
          </cell>
          <cell r="K121">
            <v>1126.1669694767443</v>
          </cell>
          <cell r="L121">
            <v>1098.4101322674419</v>
          </cell>
          <cell r="M121">
            <v>1104.5713591831395</v>
          </cell>
          <cell r="N121">
            <v>866.96568278742734</v>
          </cell>
          <cell r="O121">
            <v>873.85418908414204</v>
          </cell>
          <cell r="P121">
            <v>873.85418908414204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FN121">
            <v>1119</v>
          </cell>
          <cell r="FO121">
            <v>872.69684258810094</v>
          </cell>
          <cell r="FP121">
            <v>872.90555319829673</v>
          </cell>
          <cell r="FQ121">
            <v>871.05115612088673</v>
          </cell>
          <cell r="FR121">
            <v>865.4996360710802</v>
          </cell>
          <cell r="FS121">
            <v>869.47108453173189</v>
          </cell>
          <cell r="FT121">
            <v>887.4730246214117</v>
          </cell>
          <cell r="FU121">
            <v>1129.5171408136227</v>
          </cell>
          <cell r="FV121">
            <v>1223.0613307120166</v>
          </cell>
          <cell r="FW121">
            <v>1066.3934982565154</v>
          </cell>
          <cell r="FX121">
            <v>1048.0194893061262</v>
          </cell>
          <cell r="FY121">
            <v>1235.2830259154218</v>
          </cell>
          <cell r="FZ121">
            <v>934.19538517264414</v>
          </cell>
          <cell r="GA121">
            <v>854.7760785826656</v>
          </cell>
          <cell r="GB121">
            <v>847.1159850276623</v>
          </cell>
        </row>
        <row r="122">
          <cell r="B122">
            <v>1120</v>
          </cell>
          <cell r="C122">
            <v>69639.995930232559</v>
          </cell>
          <cell r="D122">
            <v>74194.91686046512</v>
          </cell>
          <cell r="E122">
            <v>74638.152906976757</v>
          </cell>
          <cell r="F122">
            <v>74477.450581395358</v>
          </cell>
          <cell r="G122">
            <v>75038.95597025528</v>
          </cell>
          <cell r="H122">
            <v>74670.298111966651</v>
          </cell>
          <cell r="I122">
            <v>66521.970209302337</v>
          </cell>
          <cell r="J122">
            <v>61625.055218023263</v>
          </cell>
          <cell r="K122">
            <v>55100.770360465118</v>
          </cell>
          <cell r="L122">
            <v>56454.637521802331</v>
          </cell>
          <cell r="M122">
            <v>58652.330922640962</v>
          </cell>
          <cell r="N122">
            <v>53376.250238845198</v>
          </cell>
          <cell r="O122">
            <v>61421.136509542725</v>
          </cell>
          <cell r="P122">
            <v>68449.773402398365</v>
          </cell>
          <cell r="Q122">
            <v>0</v>
          </cell>
          <cell r="R122">
            <v>0</v>
          </cell>
          <cell r="S122">
            <v>0</v>
          </cell>
          <cell r="T122">
            <v>257.08163720142852</v>
          </cell>
          <cell r="U122">
            <v>844.24486567164195</v>
          </cell>
          <cell r="V122">
            <v>1266.3672985074627</v>
          </cell>
          <cell r="W122">
            <v>6011.3189488696516</v>
          </cell>
          <cell r="X122">
            <v>7514.1486860870682</v>
          </cell>
          <cell r="Y122">
            <v>11438.261515515609</v>
          </cell>
          <cell r="Z122">
            <v>15399.230463576154</v>
          </cell>
          <cell r="AA122">
            <v>18394.049838954175</v>
          </cell>
          <cell r="AB122">
            <v>15549.099950516735</v>
          </cell>
          <cell r="AC122">
            <v>17400.913189302828</v>
          </cell>
          <cell r="AD122">
            <v>15760.501822040018</v>
          </cell>
          <cell r="FN122">
            <v>1120</v>
          </cell>
          <cell r="FO122">
            <v>69451.453231798732</v>
          </cell>
          <cell r="FP122">
            <v>74011.738322809426</v>
          </cell>
          <cell r="FQ122">
            <v>74132.36075535581</v>
          </cell>
          <cell r="FR122">
            <v>73838.095222810312</v>
          </cell>
          <cell r="FS122">
            <v>74846.25722848947</v>
          </cell>
          <cell r="FT122">
            <v>74235.325713424798</v>
          </cell>
          <cell r="FU122">
            <v>69504.254252199185</v>
          </cell>
          <cell r="FV122">
            <v>63808.933953527536</v>
          </cell>
          <cell r="FW122">
            <v>52176.191323234067</v>
          </cell>
          <cell r="FX122">
            <v>53864.725612487397</v>
          </cell>
          <cell r="FY122">
            <v>65593.072115044677</v>
          </cell>
          <cell r="FZ122">
            <v>57515.363803823857</v>
          </cell>
          <cell r="GA122">
            <v>60080.181411892569</v>
          </cell>
          <cell r="GB122">
            <v>66355.346172185818</v>
          </cell>
        </row>
        <row r="123">
          <cell r="B123">
            <v>1121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FN123">
            <v>1121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</row>
        <row r="124">
          <cell r="B124">
            <v>1122</v>
          </cell>
          <cell r="C124">
            <v>439.88274473527946</v>
          </cell>
          <cell r="D124">
            <v>276.28032200805978</v>
          </cell>
          <cell r="E124">
            <v>352.31966890850168</v>
          </cell>
          <cell r="F124">
            <v>430.12857717965431</v>
          </cell>
          <cell r="G124">
            <v>356.40107366303914</v>
          </cell>
          <cell r="H124">
            <v>367.66558134018004</v>
          </cell>
          <cell r="I124">
            <v>371.31027777696556</v>
          </cell>
          <cell r="J124">
            <v>373.81308983545983</v>
          </cell>
          <cell r="K124">
            <v>408.16348187439399</v>
          </cell>
          <cell r="L124">
            <v>412.20470446720975</v>
          </cell>
          <cell r="M124">
            <v>464.42973489744446</v>
          </cell>
          <cell r="N124">
            <v>387.64650563394463</v>
          </cell>
          <cell r="O124">
            <v>415.57936046511634</v>
          </cell>
          <cell r="P124">
            <v>395.67383720930235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FN124">
            <v>1122</v>
          </cell>
          <cell r="FO124">
            <v>431.20915815875207</v>
          </cell>
          <cell r="FP124">
            <v>272.60703735046707</v>
          </cell>
          <cell r="FQ124">
            <v>349.61477794864373</v>
          </cell>
          <cell r="FR124">
            <v>425.09807686363956</v>
          </cell>
          <cell r="FS124">
            <v>354.93855500689625</v>
          </cell>
          <cell r="FT124">
            <v>365.21178188196109</v>
          </cell>
          <cell r="FU124">
            <v>345.24991791036626</v>
          </cell>
          <cell r="FV124">
            <v>344.3882292742237</v>
          </cell>
          <cell r="FW124">
            <v>381.06277526310805</v>
          </cell>
          <cell r="FX124">
            <v>372.33500117545026</v>
          </cell>
          <cell r="FY124">
            <v>469.95463683722238</v>
          </cell>
          <cell r="FZ124">
            <v>380.6085937080565</v>
          </cell>
          <cell r="GA124">
            <v>342.72034529262504</v>
          </cell>
          <cell r="GB124">
            <v>329.67813677923766</v>
          </cell>
        </row>
        <row r="125">
          <cell r="B125">
            <v>1123</v>
          </cell>
          <cell r="C125">
            <v>183.22650817160468</v>
          </cell>
          <cell r="D125">
            <v>186.84572519338843</v>
          </cell>
          <cell r="E125">
            <v>153.99272511332771</v>
          </cell>
          <cell r="F125">
            <v>210.19463414746454</v>
          </cell>
          <cell r="G125">
            <v>210.19463414746454</v>
          </cell>
          <cell r="H125">
            <v>210.19463414746454</v>
          </cell>
          <cell r="I125">
            <v>98.357267441860472</v>
          </cell>
          <cell r="J125">
            <v>178.84496877075463</v>
          </cell>
          <cell r="K125">
            <v>115.86453488372094</v>
          </cell>
          <cell r="L125">
            <v>107.76802325581396</v>
          </cell>
          <cell r="M125">
            <v>310.5261627906977</v>
          </cell>
          <cell r="N125">
            <v>401.89011627906979</v>
          </cell>
          <cell r="O125">
            <v>304.44185764975339</v>
          </cell>
          <cell r="P125">
            <v>321.03063855986915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FN125">
            <v>1123</v>
          </cell>
          <cell r="FO125">
            <v>182.73044237186093</v>
          </cell>
          <cell r="FP125">
            <v>186.38442503757707</v>
          </cell>
          <cell r="FQ125">
            <v>152.94917957079375</v>
          </cell>
          <cell r="FR125">
            <v>208.3902079132296</v>
          </cell>
          <cell r="FS125">
            <v>209.65485796051712</v>
          </cell>
          <cell r="FT125">
            <v>208.97019998170492</v>
          </cell>
          <cell r="FU125">
            <v>102.76677768745118</v>
          </cell>
          <cell r="FV125">
            <v>185.18290587877931</v>
          </cell>
          <cell r="FW125">
            <v>109.71480253583012</v>
          </cell>
          <cell r="FX125">
            <v>102.82405940934039</v>
          </cell>
          <cell r="FY125">
            <v>347.27289894758036</v>
          </cell>
          <cell r="FZ125">
            <v>433.05507868234736</v>
          </cell>
          <cell r="GA125">
            <v>297.79523917029735</v>
          </cell>
          <cell r="GB125">
            <v>311.20773809269605</v>
          </cell>
        </row>
        <row r="126">
          <cell r="B126">
            <v>1124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70.393604651162789</v>
          </cell>
          <cell r="J126">
            <v>104.70784883720931</v>
          </cell>
          <cell r="K126">
            <v>109.04389534883721</v>
          </cell>
          <cell r="L126">
            <v>123.64447674418605</v>
          </cell>
          <cell r="M126">
            <v>139.3098403135852</v>
          </cell>
          <cell r="N126">
            <v>116.27802601809955</v>
          </cell>
          <cell r="O126">
            <v>304.44185764975339</v>
          </cell>
          <cell r="P126">
            <v>321.03063855986915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FN126">
            <v>1124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65.453039363017609</v>
          </cell>
          <cell r="FV126">
            <v>96.465724803890865</v>
          </cell>
          <cell r="FW126">
            <v>101.80374098218564</v>
          </cell>
          <cell r="FX126">
            <v>111.68520372272131</v>
          </cell>
          <cell r="FY126">
            <v>140.96708391610483</v>
          </cell>
          <cell r="FZ126">
            <v>114.16694157869981</v>
          </cell>
          <cell r="GA126">
            <v>251.0673736503087</v>
          </cell>
          <cell r="GB126">
            <v>267.48491514105677</v>
          </cell>
        </row>
        <row r="127">
          <cell r="B127">
            <v>1125</v>
          </cell>
          <cell r="C127">
            <v>43781.598837209305</v>
          </cell>
          <cell r="D127">
            <v>44862.156976744191</v>
          </cell>
          <cell r="E127">
            <v>46108.990988372097</v>
          </cell>
          <cell r="F127">
            <v>56179.833139534887</v>
          </cell>
          <cell r="G127">
            <v>75833.222965116278</v>
          </cell>
          <cell r="H127">
            <v>130024.0194767442</v>
          </cell>
          <cell r="I127">
            <v>32574.952325581398</v>
          </cell>
          <cell r="J127">
            <v>35895.222383720931</v>
          </cell>
          <cell r="K127">
            <v>41459.799418604656</v>
          </cell>
          <cell r="L127">
            <v>37757.324127906977</v>
          </cell>
          <cell r="M127">
            <v>22676.784362790699</v>
          </cell>
          <cell r="N127">
            <v>13609.653603118406</v>
          </cell>
          <cell r="O127">
            <v>6464.1198337781661</v>
          </cell>
          <cell r="P127">
            <v>12157.927395511821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18119.769092434686</v>
          </cell>
          <cell r="AB127">
            <v>19975.0529700273</v>
          </cell>
          <cell r="AC127">
            <v>19009.365000000002</v>
          </cell>
          <cell r="AD127">
            <v>25325.245999999999</v>
          </cell>
          <cell r="FN127">
            <v>1125</v>
          </cell>
          <cell r="FO127">
            <v>43663.064930418375</v>
          </cell>
          <cell r="FP127">
            <v>44751.397578946962</v>
          </cell>
          <cell r="FQ127">
            <v>45796.529266682039</v>
          </cell>
          <cell r="FR127">
            <v>55697.554582981444</v>
          </cell>
          <cell r="FS127">
            <v>75638.484559437813</v>
          </cell>
          <cell r="FT127">
            <v>129266.59837290656</v>
          </cell>
          <cell r="FU127">
            <v>34035.338423783913</v>
          </cell>
          <cell r="FV127">
            <v>37167.28311604265</v>
          </cell>
          <cell r="FW127">
            <v>39259.241069343283</v>
          </cell>
          <cell r="FX127">
            <v>36025.16982286932</v>
          </cell>
          <cell r="FY127">
            <v>25360.287113016791</v>
          </cell>
          <cell r="FZ127">
            <v>14665.027511762362</v>
          </cell>
          <cell r="GA127">
            <v>6322.994238657021</v>
          </cell>
          <cell r="GB127">
            <v>11785.91894414104</v>
          </cell>
        </row>
        <row r="128">
          <cell r="B128">
            <v>1126</v>
          </cell>
          <cell r="C128">
            <v>652.19127906976746</v>
          </cell>
          <cell r="D128">
            <v>653.9084302325582</v>
          </cell>
          <cell r="E128">
            <v>442.43023255813955</v>
          </cell>
          <cell r="F128">
            <v>653.9084302325582</v>
          </cell>
          <cell r="G128">
            <v>968.34558027333424</v>
          </cell>
          <cell r="H128">
            <v>964.08923554668274</v>
          </cell>
          <cell r="I128">
            <v>453.12132122093033</v>
          </cell>
          <cell r="J128">
            <v>567.78456976744189</v>
          </cell>
          <cell r="K128">
            <v>769.61285755813958</v>
          </cell>
          <cell r="L128">
            <v>995.85490988372101</v>
          </cell>
          <cell r="M128">
            <v>693.25408245196218</v>
          </cell>
          <cell r="N128">
            <v>610.32703403982555</v>
          </cell>
          <cell r="O128">
            <v>272.11380051795135</v>
          </cell>
          <cell r="P128">
            <v>291.17661892332615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FN128">
            <v>1126</v>
          </cell>
          <cell r="FO128">
            <v>650.42554226854736</v>
          </cell>
          <cell r="FP128">
            <v>652.29400710117295</v>
          </cell>
          <cell r="FQ128">
            <v>439.43206432175992</v>
          </cell>
          <cell r="FR128">
            <v>648.29492096727779</v>
          </cell>
          <cell r="FS128">
            <v>965.85888556256134</v>
          </cell>
          <cell r="FT128">
            <v>958.47318448223803</v>
          </cell>
          <cell r="FU128">
            <v>473.43545926467317</v>
          </cell>
          <cell r="FV128">
            <v>587.90581175052273</v>
          </cell>
          <cell r="FW128">
            <v>728.76417948570077</v>
          </cell>
          <cell r="FX128">
            <v>950.16908841225131</v>
          </cell>
          <cell r="FY128">
            <v>775.29169444768536</v>
          </cell>
          <cell r="FZ128">
            <v>657.65544123147481</v>
          </cell>
          <cell r="GA128">
            <v>266.17297283742136</v>
          </cell>
          <cell r="GB128">
            <v>282.26719221289574</v>
          </cell>
        </row>
        <row r="129">
          <cell r="B129">
            <v>1127</v>
          </cell>
          <cell r="C129">
            <v>4235.5920764700531</v>
          </cell>
          <cell r="D129">
            <v>4462.262433687396</v>
          </cell>
          <cell r="E129">
            <v>4571.4612919088895</v>
          </cell>
          <cell r="F129">
            <v>4690.5873190596094</v>
          </cell>
          <cell r="G129">
            <v>4566.4977074442759</v>
          </cell>
          <cell r="H129">
            <v>5055.1660074324327</v>
          </cell>
          <cell r="I129">
            <v>4627.029767996989</v>
          </cell>
          <cell r="J129">
            <v>5104.6639491279075</v>
          </cell>
          <cell r="K129">
            <v>5021.8810988372097</v>
          </cell>
          <cell r="L129">
            <v>5972.5096046511635</v>
          </cell>
          <cell r="M129">
            <v>6686.778268936484</v>
          </cell>
          <cell r="N129">
            <v>5488.9813088631545</v>
          </cell>
          <cell r="O129">
            <v>5320.8022500869347</v>
          </cell>
          <cell r="P129">
            <v>5226.1127401697313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FN129">
            <v>1127</v>
          </cell>
          <cell r="FO129">
            <v>4152.0748778124307</v>
          </cell>
          <cell r="FP129">
            <v>4402.9344293739432</v>
          </cell>
          <cell r="FQ129">
            <v>4536.3644596481954</v>
          </cell>
          <cell r="FR129">
            <v>4635.7293016138892</v>
          </cell>
          <cell r="FS129">
            <v>4547.7587400732482</v>
          </cell>
          <cell r="FT129">
            <v>5021.4278381835475</v>
          </cell>
          <cell r="FU129">
            <v>4302.2823314611796</v>
          </cell>
          <cell r="FV129">
            <v>4702.8480978393063</v>
          </cell>
          <cell r="FW129">
            <v>4688.4447863298819</v>
          </cell>
          <cell r="FX129">
            <v>5394.8301573668168</v>
          </cell>
          <cell r="FY129">
            <v>6766.3248428376355</v>
          </cell>
          <cell r="FZ129">
            <v>5389.3261682823077</v>
          </cell>
          <cell r="GA129">
            <v>4387.9637870914876</v>
          </cell>
          <cell r="GB129">
            <v>4354.432739170471</v>
          </cell>
        </row>
        <row r="130">
          <cell r="B130">
            <v>1128</v>
          </cell>
          <cell r="C130">
            <v>8052.7578488372101</v>
          </cell>
          <cell r="D130">
            <v>8765.7497093023267</v>
          </cell>
          <cell r="E130">
            <v>8903.1122093023259</v>
          </cell>
          <cell r="F130">
            <v>8915.1802325581393</v>
          </cell>
          <cell r="G130">
            <v>8891.4464373860137</v>
          </cell>
          <cell r="H130">
            <v>9018.7130314297647</v>
          </cell>
          <cell r="I130">
            <v>7020.9408052325589</v>
          </cell>
          <cell r="J130">
            <v>6486.0555087209314</v>
          </cell>
          <cell r="K130">
            <v>7109.4950101744189</v>
          </cell>
          <cell r="L130">
            <v>7551.8056656976751</v>
          </cell>
          <cell r="M130">
            <v>7323.789196496291</v>
          </cell>
          <cell r="N130">
            <v>6783.5785208476773</v>
          </cell>
          <cell r="O130">
            <v>6288.5562120349205</v>
          </cell>
          <cell r="P130">
            <v>6692.3795819868501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FN130">
            <v>1128</v>
          </cell>
          <cell r="FO130">
            <v>8030.9558846875416</v>
          </cell>
          <cell r="FP130">
            <v>8744.1081025568728</v>
          </cell>
          <cell r="FQ130">
            <v>8842.7794692078842</v>
          </cell>
          <cell r="FR130">
            <v>8838.6474268573293</v>
          </cell>
          <cell r="FS130">
            <v>8868.6133566373755</v>
          </cell>
          <cell r="FT130">
            <v>8966.1768645972807</v>
          </cell>
          <cell r="FU130">
            <v>7335.7005705204556</v>
          </cell>
          <cell r="FV130">
            <v>6715.9093993613951</v>
          </cell>
          <cell r="FW130">
            <v>6732.1449307466128</v>
          </cell>
          <cell r="FX130">
            <v>7205.3591683152581</v>
          </cell>
          <cell r="FY130">
            <v>8190.4644771027561</v>
          </cell>
          <cell r="FZ130">
            <v>7309.6177564458412</v>
          </cell>
          <cell r="GA130">
            <v>6151.2635471869226</v>
          </cell>
          <cell r="GB130">
            <v>6487.606047543848</v>
          </cell>
        </row>
        <row r="131">
          <cell r="B131">
            <v>1129</v>
          </cell>
          <cell r="C131">
            <v>745.45226018199821</v>
          </cell>
          <cell r="D131">
            <v>785.34560379330048</v>
          </cell>
          <cell r="E131">
            <v>804.56429487611763</v>
          </cell>
          <cell r="F131">
            <v>825.53013969373637</v>
          </cell>
          <cell r="G131">
            <v>803.69071800871689</v>
          </cell>
          <cell r="H131">
            <v>829.45722239816473</v>
          </cell>
          <cell r="I131">
            <v>879.65978652785418</v>
          </cell>
          <cell r="J131">
            <v>849.17873403828412</v>
          </cell>
          <cell r="K131">
            <v>927.21137446342368</v>
          </cell>
          <cell r="L131">
            <v>936.39168510167553</v>
          </cell>
          <cell r="M131">
            <v>1055.0295456575438</v>
          </cell>
          <cell r="N131">
            <v>880.60364353076113</v>
          </cell>
          <cell r="O131">
            <v>956.16466186098694</v>
          </cell>
          <cell r="P131">
            <v>990.06119344837794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FN131">
            <v>1129</v>
          </cell>
          <cell r="FO131">
            <v>730.75346875464254</v>
          </cell>
          <cell r="FP131">
            <v>774.9040423518104</v>
          </cell>
          <cell r="FQ131">
            <v>798.38735137881872</v>
          </cell>
          <cell r="FR131">
            <v>815.87528333464707</v>
          </cell>
          <cell r="FS131">
            <v>800.39271259931695</v>
          </cell>
          <cell r="FT131">
            <v>823.92142632087769</v>
          </cell>
          <cell r="FU131">
            <v>817.92098755267011</v>
          </cell>
          <cell r="FV131">
            <v>782.33525926418781</v>
          </cell>
          <cell r="FW131">
            <v>865.64760273503271</v>
          </cell>
          <cell r="FX131">
            <v>845.82100930570277</v>
          </cell>
          <cell r="FY131">
            <v>1067.5802812055456</v>
          </cell>
          <cell r="FZ131">
            <v>864.61585363787856</v>
          </cell>
          <cell r="GA131">
            <v>788.53069772965875</v>
          </cell>
          <cell r="GB131">
            <v>824.92573139434217</v>
          </cell>
        </row>
        <row r="132">
          <cell r="B132">
            <v>1130</v>
          </cell>
          <cell r="C132">
            <v>14695.763372093024</v>
          </cell>
          <cell r="D132">
            <v>15411.98808139535</v>
          </cell>
          <cell r="E132">
            <v>16182.029651162791</v>
          </cell>
          <cell r="F132">
            <v>16258.591569767443</v>
          </cell>
          <cell r="G132">
            <v>22057.927426115239</v>
          </cell>
          <cell r="H132">
            <v>20260.931563916605</v>
          </cell>
          <cell r="I132">
            <v>20994.97307267442</v>
          </cell>
          <cell r="J132">
            <v>20309.993559593022</v>
          </cell>
          <cell r="K132">
            <v>20551.173292151165</v>
          </cell>
          <cell r="L132">
            <v>23197.453077034887</v>
          </cell>
          <cell r="M132">
            <v>26136.496905799489</v>
          </cell>
          <cell r="N132">
            <v>21815.402705175344</v>
          </cell>
          <cell r="O132">
            <v>23687.293715162319</v>
          </cell>
          <cell r="P132">
            <v>24527.020523380776</v>
          </cell>
          <cell r="Q132">
            <v>0</v>
          </cell>
          <cell r="R132">
            <v>1021.408696</v>
          </cell>
          <cell r="S132">
            <v>2279.6</v>
          </cell>
          <cell r="T132">
            <v>6121.7935200000002</v>
          </cell>
          <cell r="U132">
            <v>7530.4639999999999</v>
          </cell>
          <cell r="V132">
            <v>7530.4639999999999</v>
          </cell>
          <cell r="W132">
            <v>7530.4639999999999</v>
          </cell>
          <cell r="X132">
            <v>7530.4639999999999</v>
          </cell>
          <cell r="Y132">
            <v>8554.6993999999995</v>
          </cell>
          <cell r="Z132">
            <v>8780.9802799999998</v>
          </cell>
          <cell r="AA132">
            <v>9848.9284000000007</v>
          </cell>
          <cell r="AB132">
            <v>9599.4511999999995</v>
          </cell>
          <cell r="AC132">
            <v>10074.42532</v>
          </cell>
          <cell r="AD132">
            <v>9760.1574400000009</v>
          </cell>
          <cell r="FN132">
            <v>1130</v>
          </cell>
          <cell r="FO132">
            <v>14405.993024332014</v>
          </cell>
          <cell r="FP132">
            <v>15207.078014145827</v>
          </cell>
          <cell r="FQ132">
            <v>16057.794107200156</v>
          </cell>
          <cell r="FR132">
            <v>16068.441799747608</v>
          </cell>
          <cell r="FS132">
            <v>21967.411059133021</v>
          </cell>
          <cell r="FT132">
            <v>20125.71014146708</v>
          </cell>
          <cell r="FU132">
            <v>19521.443826624018</v>
          </cell>
          <cell r="FV132">
            <v>18711.283549856122</v>
          </cell>
          <cell r="FW132">
            <v>19186.643287284936</v>
          </cell>
          <cell r="FX132">
            <v>20953.724266367066</v>
          </cell>
          <cell r="FY132">
            <v>26447.419251212486</v>
          </cell>
          <cell r="FZ132">
            <v>21419.333398125309</v>
          </cell>
          <cell r="GA132">
            <v>19534.457803733232</v>
          </cell>
          <cell r="GB132">
            <v>20436.080595889835</v>
          </cell>
        </row>
        <row r="133">
          <cell r="B133">
            <v>1131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FN133">
            <v>1131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</row>
        <row r="134">
          <cell r="B134">
            <v>1132</v>
          </cell>
          <cell r="C134">
            <v>563.96424418604659</v>
          </cell>
          <cell r="D134">
            <v>598.54709302325591</v>
          </cell>
          <cell r="E134">
            <v>674.52383720930243</v>
          </cell>
          <cell r="F134">
            <v>596.22558139534885</v>
          </cell>
          <cell r="G134">
            <v>380.27703488372094</v>
          </cell>
          <cell r="H134">
            <v>601.94302325581396</v>
          </cell>
          <cell r="I134">
            <v>677.36337209302326</v>
          </cell>
          <cell r="J134">
            <v>698.55436046511636</v>
          </cell>
          <cell r="K134">
            <v>771.4709302325582</v>
          </cell>
          <cell r="L134">
            <v>910.52180232558146</v>
          </cell>
          <cell r="M134">
            <v>985.7063776744186</v>
          </cell>
          <cell r="N134">
            <v>822.74153477911648</v>
          </cell>
          <cell r="O134">
            <v>893.33764081068466</v>
          </cell>
          <cell r="P134">
            <v>925.0069220211077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FN134">
            <v>1132</v>
          </cell>
          <cell r="FO134">
            <v>552.84402463536321</v>
          </cell>
          <cell r="FP134">
            <v>590.58911093582765</v>
          </cell>
          <cell r="FQ134">
            <v>669.34526334446957</v>
          </cell>
          <cell r="FR134">
            <v>589.25252000219086</v>
          </cell>
          <cell r="FS134">
            <v>378.71653942195371</v>
          </cell>
          <cell r="FT134">
            <v>597.92565655273609</v>
          </cell>
          <cell r="FU134">
            <v>629.82271864577183</v>
          </cell>
          <cell r="FV134">
            <v>643.5673490146155</v>
          </cell>
          <cell r="FW134">
            <v>720.24780942969733</v>
          </cell>
          <cell r="FX134">
            <v>822.45334093739564</v>
          </cell>
          <cell r="FY134">
            <v>997.43243797774403</v>
          </cell>
          <cell r="FZ134">
            <v>807.80425977369373</v>
          </cell>
          <cell r="GA134">
            <v>736.7184558416883</v>
          </cell>
          <cell r="GB134">
            <v>770.72206924437717</v>
          </cell>
        </row>
        <row r="135">
          <cell r="B135">
            <v>1133</v>
          </cell>
          <cell r="C135">
            <v>969.3247612244362</v>
          </cell>
          <cell r="D135">
            <v>1021.1987816493375</v>
          </cell>
          <cell r="E135">
            <v>1046.189185649655</v>
          </cell>
          <cell r="F135">
            <v>1073.4514445590921</v>
          </cell>
          <cell r="G135">
            <v>1045.0532581950949</v>
          </cell>
          <cell r="H135">
            <v>1090.8689988623437</v>
          </cell>
          <cell r="I135">
            <v>998.48023255813962</v>
          </cell>
          <cell r="J135">
            <v>795.20406976744187</v>
          </cell>
          <cell r="K135">
            <v>722.93023255813955</v>
          </cell>
          <cell r="L135">
            <v>581.43313953488382</v>
          </cell>
          <cell r="M135">
            <v>887.05008249765422</v>
          </cell>
          <cell r="N135">
            <v>740.39588545821607</v>
          </cell>
          <cell r="O135">
            <v>803.92624611902534</v>
          </cell>
          <cell r="P135">
            <v>807.83370455063562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FN135">
            <v>1133</v>
          </cell>
          <cell r="FO135">
            <v>950.21166270471247</v>
          </cell>
          <cell r="FP135">
            <v>1007.621434592114</v>
          </cell>
          <cell r="FQ135">
            <v>1038.157196747838</v>
          </cell>
          <cell r="FR135">
            <v>1060.8970640376008</v>
          </cell>
          <cell r="FS135">
            <v>1040.7648034183894</v>
          </cell>
          <cell r="FT135">
            <v>1083.5885410380372</v>
          </cell>
          <cell r="FU135">
            <v>928.40203721181865</v>
          </cell>
          <cell r="FV135">
            <v>732.60923425503688</v>
          </cell>
          <cell r="FW135">
            <v>674.93005370084541</v>
          </cell>
          <cell r="FX135">
            <v>525.19514296176112</v>
          </cell>
          <cell r="FY135">
            <v>897.60251778165605</v>
          </cell>
          <cell r="FZ135">
            <v>726.95363599533698</v>
          </cell>
          <cell r="GA135">
            <v>662.98258977864589</v>
          </cell>
          <cell r="GB135">
            <v>673.0925461792483</v>
          </cell>
        </row>
        <row r="136">
          <cell r="B136">
            <v>1134</v>
          </cell>
          <cell r="C136">
            <v>0</v>
          </cell>
          <cell r="D136">
            <v>0</v>
          </cell>
          <cell r="E136">
            <v>0</v>
          </cell>
          <cell r="F136">
            <v>2.2159883720930234</v>
          </cell>
          <cell r="G136">
            <v>104.06511627906977</v>
          </cell>
          <cell r="H136">
            <v>191.82209302325583</v>
          </cell>
          <cell r="I136">
            <v>209.41569767441862</v>
          </cell>
          <cell r="J136">
            <v>255.39505813953491</v>
          </cell>
          <cell r="K136">
            <v>271.3386627906977</v>
          </cell>
          <cell r="L136">
            <v>316.48343023255819</v>
          </cell>
          <cell r="M136">
            <v>356.58087840681895</v>
          </cell>
          <cell r="N136">
            <v>297.62808257918556</v>
          </cell>
          <cell r="O136">
            <v>323.16633826160165</v>
          </cell>
          <cell r="P136">
            <v>334.62275202567616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FN136">
            <v>1134</v>
          </cell>
          <cell r="FO136">
            <v>0</v>
          </cell>
          <cell r="FP136">
            <v>0</v>
          </cell>
          <cell r="FQ136">
            <v>0</v>
          </cell>
          <cell r="FR136">
            <v>2.1900716327794134</v>
          </cell>
          <cell r="FS136">
            <v>103.63807723441271</v>
          </cell>
          <cell r="FT136">
            <v>190.54187270396687</v>
          </cell>
          <cell r="FU136">
            <v>194.71788624893358</v>
          </cell>
          <cell r="FV136">
            <v>235.2915246407683</v>
          </cell>
          <cell r="FW136">
            <v>253.32267209299911</v>
          </cell>
          <cell r="FX136">
            <v>285.8721821721079</v>
          </cell>
          <cell r="FY136">
            <v>360.82279971108807</v>
          </cell>
          <cell r="FZ136">
            <v>292.2244991560932</v>
          </cell>
          <cell r="GA136">
            <v>266.50909446516221</v>
          </cell>
          <cell r="GB136">
            <v>278.80995668007796</v>
          </cell>
        </row>
        <row r="137">
          <cell r="B137">
            <v>1135</v>
          </cell>
          <cell r="C137">
            <v>717.0976744186047</v>
          </cell>
          <cell r="D137">
            <v>722.3450581395349</v>
          </cell>
          <cell r="E137">
            <v>875.39215116279081</v>
          </cell>
          <cell r="F137">
            <v>947.32063953488375</v>
          </cell>
          <cell r="G137">
            <v>991.63544293162647</v>
          </cell>
          <cell r="H137">
            <v>985.36853524729588</v>
          </cell>
          <cell r="I137">
            <v>3383.1975566860465</v>
          </cell>
          <cell r="J137">
            <v>3380.2930770348839</v>
          </cell>
          <cell r="K137">
            <v>3409.0734418604657</v>
          </cell>
          <cell r="L137">
            <v>3842.7995406976747</v>
          </cell>
          <cell r="M137">
            <v>3962.2846933456403</v>
          </cell>
          <cell r="N137">
            <v>2889.4056382940412</v>
          </cell>
          <cell r="O137">
            <v>3137.3337884924872</v>
          </cell>
          <cell r="P137">
            <v>3248.5538932544068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FN137">
            <v>1135</v>
          </cell>
          <cell r="FO137">
            <v>702.95797733492088</v>
          </cell>
          <cell r="FP137">
            <v>712.74112036985741</v>
          </cell>
          <cell r="FQ137">
            <v>868.67143550321248</v>
          </cell>
          <cell r="FR137">
            <v>936.24140176883054</v>
          </cell>
          <cell r="FS137">
            <v>987.56619218421929</v>
          </cell>
          <cell r="FT137">
            <v>978.79218733590767</v>
          </cell>
          <cell r="FU137">
            <v>3145.7483097788622</v>
          </cell>
          <cell r="FV137">
            <v>3114.2118317482509</v>
          </cell>
          <cell r="FW137">
            <v>3182.7222290084096</v>
          </cell>
          <cell r="FX137">
            <v>3471.1121828462956</v>
          </cell>
          <cell r="FY137">
            <v>4009.4204229152629</v>
          </cell>
          <cell r="FZ137">
            <v>2836.9470655868736</v>
          </cell>
          <cell r="GA137">
            <v>2587.2991336407313</v>
          </cell>
          <cell r="GB137">
            <v>2706.717235359004</v>
          </cell>
        </row>
        <row r="138">
          <cell r="B138">
            <v>1136</v>
          </cell>
          <cell r="C138">
            <v>415.97190464851718</v>
          </cell>
          <cell r="D138">
            <v>438.23290110822302</v>
          </cell>
          <cell r="E138">
            <v>448.95717677494258</v>
          </cell>
          <cell r="F138">
            <v>460.65638659318211</v>
          </cell>
          <cell r="G138">
            <v>448.46970969918254</v>
          </cell>
          <cell r="H138">
            <v>468.13088175483512</v>
          </cell>
          <cell r="I138">
            <v>428.4835595930233</v>
          </cell>
          <cell r="J138">
            <v>387.98589244186047</v>
          </cell>
          <cell r="K138">
            <v>509.19527616279072</v>
          </cell>
          <cell r="L138">
            <v>585.14348954295508</v>
          </cell>
          <cell r="M138">
            <v>659.27931627237933</v>
          </cell>
          <cell r="N138">
            <v>448.12823228393898</v>
          </cell>
          <cell r="O138">
            <v>486.58029391535962</v>
          </cell>
          <cell r="P138">
            <v>503.82981689020255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FN138">
            <v>1136</v>
          </cell>
          <cell r="FO138">
            <v>407.76979085443509</v>
          </cell>
          <cell r="FP138">
            <v>432.4063761483809</v>
          </cell>
          <cell r="FQ138">
            <v>445.51036322466854</v>
          </cell>
          <cell r="FR138">
            <v>455.2688531409155</v>
          </cell>
          <cell r="FS138">
            <v>446.62938045884425</v>
          </cell>
          <cell r="FT138">
            <v>465.00657705424703</v>
          </cell>
          <cell r="FU138">
            <v>398.41050094576724</v>
          </cell>
          <cell r="FV138">
            <v>357.44541353606922</v>
          </cell>
          <cell r="FW138">
            <v>475.38639222302879</v>
          </cell>
          <cell r="FX138">
            <v>528.54661653701351</v>
          </cell>
          <cell r="FY138">
            <v>667.12216805303262</v>
          </cell>
          <cell r="FZ138">
            <v>439.99224502626851</v>
          </cell>
          <cell r="GA138">
            <v>401.27345630596335</v>
          </cell>
          <cell r="GB138">
            <v>419.79443588614754</v>
          </cell>
        </row>
        <row r="139">
          <cell r="B139">
            <v>1137</v>
          </cell>
          <cell r="C139">
            <v>179.87877906976746</v>
          </cell>
          <cell r="D139">
            <v>238.54011627906979</v>
          </cell>
          <cell r="E139">
            <v>470.0869186046512</v>
          </cell>
          <cell r="F139">
            <v>448.5218023255814</v>
          </cell>
          <cell r="G139">
            <v>207.49709302325584</v>
          </cell>
          <cell r="H139">
            <v>350.99912790697675</v>
          </cell>
          <cell r="I139">
            <v>855.45784883720933</v>
          </cell>
          <cell r="J139">
            <v>769.97441860465119</v>
          </cell>
          <cell r="K139">
            <v>758.58750000000009</v>
          </cell>
          <cell r="L139">
            <v>663.4247093023256</v>
          </cell>
          <cell r="M139">
            <v>664.52115348837219</v>
          </cell>
          <cell r="N139">
            <v>554.6572144578314</v>
          </cell>
          <cell r="O139">
            <v>602.25009492855145</v>
          </cell>
          <cell r="P139">
            <v>623.60017214906134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FN139">
            <v>1137</v>
          </cell>
          <cell r="FO139">
            <v>176.33193804857532</v>
          </cell>
          <cell r="FP139">
            <v>235.36860647706976</v>
          </cell>
          <cell r="FQ139">
            <v>466.47788405821092</v>
          </cell>
          <cell r="FR139">
            <v>443.27618697230076</v>
          </cell>
          <cell r="FS139">
            <v>206.64561306972223</v>
          </cell>
          <cell r="FT139">
            <v>348.65656033033815</v>
          </cell>
          <cell r="FU139">
            <v>795.4176594708498</v>
          </cell>
          <cell r="FV139">
            <v>709.36554609798395</v>
          </cell>
          <cell r="FW139">
            <v>708.21979639731637</v>
          </cell>
          <cell r="FX139">
            <v>599.25623662442683</v>
          </cell>
          <cell r="FY139">
            <v>672.42636268162528</v>
          </cell>
          <cell r="FZ139">
            <v>544.58714142046767</v>
          </cell>
          <cell r="GA139">
            <v>496.66412753372242</v>
          </cell>
          <cell r="GB139">
            <v>519.58791185014195</v>
          </cell>
        </row>
        <row r="140">
          <cell r="B140">
            <v>1138</v>
          </cell>
          <cell r="C140">
            <v>0</v>
          </cell>
          <cell r="D140">
            <v>0</v>
          </cell>
          <cell r="E140">
            <v>11.137500000000001</v>
          </cell>
          <cell r="F140">
            <v>612.84069767441861</v>
          </cell>
          <cell r="G140">
            <v>12.106395348837211</v>
          </cell>
          <cell r="H140">
            <v>98.290116279069778</v>
          </cell>
          <cell r="I140">
            <v>127.32819767441862</v>
          </cell>
          <cell r="J140">
            <v>124.06656976744188</v>
          </cell>
          <cell r="K140">
            <v>142.29331395348839</v>
          </cell>
          <cell r="L140">
            <v>135.83720930232559</v>
          </cell>
          <cell r="M140">
            <v>99.430242808359395</v>
          </cell>
          <cell r="N140">
            <v>122.33982558139536</v>
          </cell>
          <cell r="O140">
            <v>172.43520361817173</v>
          </cell>
          <cell r="P140">
            <v>231.6206748267746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FN140">
            <v>1138</v>
          </cell>
          <cell r="FO140">
            <v>0</v>
          </cell>
          <cell r="FP140">
            <v>0</v>
          </cell>
          <cell r="FQ140">
            <v>11.062025730216032</v>
          </cell>
          <cell r="FR140">
            <v>607.57973639072213</v>
          </cell>
          <cell r="FS140">
            <v>12.075306334859389</v>
          </cell>
          <cell r="FT140">
            <v>97.717552773741929</v>
          </cell>
          <cell r="FU140">
            <v>133.03652006686232</v>
          </cell>
          <cell r="FV140">
            <v>128.46326105710472</v>
          </cell>
          <cell r="FW140">
            <v>134.74082348186525</v>
          </cell>
          <cell r="FX140">
            <v>129.60554399468219</v>
          </cell>
          <cell r="FY140">
            <v>111.19651997372749</v>
          </cell>
          <cell r="FZ140">
            <v>131.82678709208898</v>
          </cell>
          <cell r="GA140">
            <v>168.67057342006061</v>
          </cell>
          <cell r="GB140">
            <v>224.53354181925459</v>
          </cell>
        </row>
        <row r="141">
          <cell r="B141">
            <v>1139</v>
          </cell>
          <cell r="C141">
            <v>11789.461046511629</v>
          </cell>
          <cell r="D141">
            <v>12090.845058139535</v>
          </cell>
          <cell r="E141">
            <v>12158.55261627907</v>
          </cell>
          <cell r="F141">
            <v>12039.129069767443</v>
          </cell>
          <cell r="G141">
            <v>12543.769588887819</v>
          </cell>
          <cell r="H141">
            <v>12609.235622073989</v>
          </cell>
          <cell r="I141">
            <v>9210.8318372093017</v>
          </cell>
          <cell r="J141">
            <v>7608.5013924418608</v>
          </cell>
          <cell r="K141">
            <v>8007.9950755813952</v>
          </cell>
          <cell r="L141">
            <v>7943.8560261627917</v>
          </cell>
          <cell r="M141">
            <v>9183.8615531365595</v>
          </cell>
          <cell r="N141">
            <v>8532.2990710798713</v>
          </cell>
          <cell r="O141">
            <v>6396.5508491971132</v>
          </cell>
          <cell r="P141">
            <v>8632.0509949141087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FN141">
            <v>1139</v>
          </cell>
          <cell r="FO141">
            <v>11757.542365743515</v>
          </cell>
          <cell r="FP141">
            <v>12060.994181415232</v>
          </cell>
          <cell r="FQ141">
            <v>12076.159091669091</v>
          </cell>
          <cell r="FR141">
            <v>11935.778570745721</v>
          </cell>
          <cell r="FS141">
            <v>12511.557405422245</v>
          </cell>
          <cell r="FT141">
            <v>12535.783799850264</v>
          </cell>
          <cell r="FU141">
            <v>9623.76784501976</v>
          </cell>
          <cell r="FV141">
            <v>7878.1327029733093</v>
          </cell>
          <cell r="FW141">
            <v>7582.9553823959313</v>
          </cell>
          <cell r="FX141">
            <v>7579.4238336773333</v>
          </cell>
          <cell r="FY141">
            <v>10270.652225978884</v>
          </cell>
          <cell r="FZ141">
            <v>9193.9445532471382</v>
          </cell>
          <cell r="GA141">
            <v>6256.9004298780792</v>
          </cell>
          <cell r="GB141">
            <v>8367.9273644376644</v>
          </cell>
        </row>
        <row r="142">
          <cell r="B142">
            <v>1140</v>
          </cell>
          <cell r="C142">
            <v>183.5625</v>
          </cell>
          <cell r="D142">
            <v>183.5625</v>
          </cell>
          <cell r="E142">
            <v>183.5625</v>
          </cell>
          <cell r="F142">
            <v>183.5625</v>
          </cell>
          <cell r="G142">
            <v>200.20606354489939</v>
          </cell>
          <cell r="H142">
            <v>208.98321343219391</v>
          </cell>
          <cell r="I142">
            <v>677.2045116279071</v>
          </cell>
          <cell r="J142">
            <v>658.88634593023266</v>
          </cell>
          <cell r="K142">
            <v>673.53129505813968</v>
          </cell>
          <cell r="L142">
            <v>667.04386918604655</v>
          </cell>
          <cell r="M142">
            <v>751.55621460328325</v>
          </cell>
          <cell r="N142">
            <v>627.30294485294121</v>
          </cell>
          <cell r="O142">
            <v>681.1292600889193</v>
          </cell>
          <cell r="P142">
            <v>705.27564449384408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FN142">
            <v>1140</v>
          </cell>
          <cell r="FO142">
            <v>179.94302354858348</v>
          </cell>
          <cell r="FP142">
            <v>181.12194502287176</v>
          </cell>
          <cell r="FQ142">
            <v>182.15322146509124</v>
          </cell>
          <cell r="FR142">
            <v>181.41567399668432</v>
          </cell>
          <cell r="FS142">
            <v>199.38450288011816</v>
          </cell>
          <cell r="FT142">
            <v>207.58845982477828</v>
          </cell>
          <cell r="FU142">
            <v>629.6750077801612</v>
          </cell>
          <cell r="FV142">
            <v>607.02181956163145</v>
          </cell>
          <cell r="FW142">
            <v>628.81104243517916</v>
          </cell>
          <cell r="FX142">
            <v>602.52534026384581</v>
          </cell>
          <cell r="FY142">
            <v>760.49680146908918</v>
          </cell>
          <cell r="FZ142">
            <v>615.91395304581727</v>
          </cell>
          <cell r="GA142">
            <v>561.71426546622081</v>
          </cell>
          <cell r="GB142">
            <v>587.64047184022434</v>
          </cell>
        </row>
        <row r="143">
          <cell r="B143">
            <v>1141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FN143">
            <v>1141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</row>
        <row r="144">
          <cell r="B144">
            <v>1142</v>
          </cell>
          <cell r="C144">
            <v>442.99064131774259</v>
          </cell>
          <cell r="D144">
            <v>442.99064131774259</v>
          </cell>
          <cell r="E144">
            <v>442.99064131774259</v>
          </cell>
          <cell r="F144">
            <v>442.99064131774259</v>
          </cell>
          <cell r="G144">
            <v>668.58197526048946</v>
          </cell>
          <cell r="H144">
            <v>697.54097096757869</v>
          </cell>
          <cell r="I144">
            <v>618.65985590801051</v>
          </cell>
          <cell r="J144">
            <v>575.75557434351867</v>
          </cell>
          <cell r="K144">
            <v>628.66284333724741</v>
          </cell>
          <cell r="L144">
            <v>634.88722792474493</v>
          </cell>
          <cell r="M144">
            <v>715.3254287477896</v>
          </cell>
          <cell r="N144">
            <v>597.06212158533708</v>
          </cell>
          <cell r="O144">
            <v>648.29359472858573</v>
          </cell>
          <cell r="P144">
            <v>671.27593782088422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FN144">
            <v>1142</v>
          </cell>
          <cell r="FO144">
            <v>434.25577338748735</v>
          </cell>
          <cell r="FP144">
            <v>437.10085982920737</v>
          </cell>
          <cell r="FQ144">
            <v>439.58963511018618</v>
          </cell>
          <cell r="FR144">
            <v>437.80971477770078</v>
          </cell>
          <cell r="FS144">
            <v>665.83839875571209</v>
          </cell>
          <cell r="FT144">
            <v>692.88558372570867</v>
          </cell>
          <cell r="FU144">
            <v>575.2393005263857</v>
          </cell>
          <cell r="FV144">
            <v>530.43472295260142</v>
          </cell>
          <cell r="FW144">
            <v>586.9217076617573</v>
          </cell>
          <cell r="FX144">
            <v>573.47898797317782</v>
          </cell>
          <cell r="FY144">
            <v>723.83501061109098</v>
          </cell>
          <cell r="FZ144">
            <v>586.22216671684282</v>
          </cell>
          <cell r="GA144">
            <v>534.63532064660387</v>
          </cell>
          <cell r="GB144">
            <v>559.31168460971367</v>
          </cell>
        </row>
        <row r="145">
          <cell r="B145">
            <v>1143</v>
          </cell>
          <cell r="C145">
            <v>167.75234623280386</v>
          </cell>
          <cell r="D145">
            <v>191.27711621736213</v>
          </cell>
          <cell r="E145">
            <v>224.52212699844119</v>
          </cell>
          <cell r="F145">
            <v>225.40458513176495</v>
          </cell>
          <cell r="G145">
            <v>126.0811046511628</v>
          </cell>
          <cell r="H145">
            <v>119.70174418604653</v>
          </cell>
          <cell r="I145">
            <v>203.42965116279072</v>
          </cell>
          <cell r="J145">
            <v>181.64776045586765</v>
          </cell>
          <cell r="K145">
            <v>369.28032207489332</v>
          </cell>
          <cell r="L145">
            <v>241.13127276548056</v>
          </cell>
          <cell r="M145">
            <v>111.49011627906978</v>
          </cell>
          <cell r="N145">
            <v>100.23750000000001</v>
          </cell>
          <cell r="O145">
            <v>205.37708086019677</v>
          </cell>
          <cell r="P145">
            <v>208.34936608175954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FN145">
            <v>1143</v>
          </cell>
          <cell r="FO145">
            <v>164.44461362478475</v>
          </cell>
          <cell r="FP145">
            <v>188.73399157047064</v>
          </cell>
          <cell r="FQ145">
            <v>222.79838596096911</v>
          </cell>
          <cell r="FR145">
            <v>222.76840168129192</v>
          </cell>
          <cell r="FS145">
            <v>125.56372133959127</v>
          </cell>
          <cell r="FT145">
            <v>118.90285495099512</v>
          </cell>
          <cell r="FU145">
            <v>189.15196957374644</v>
          </cell>
          <cell r="FV145">
            <v>167.34927768998216</v>
          </cell>
          <cell r="FW145">
            <v>344.76132880309297</v>
          </cell>
          <cell r="FX145">
            <v>217.80831648833117</v>
          </cell>
          <cell r="FY145">
            <v>112.81641370021211</v>
          </cell>
          <cell r="FZ145">
            <v>98.417639156633143</v>
          </cell>
          <cell r="GA145">
            <v>169.37054811581837</v>
          </cell>
          <cell r="GB145">
            <v>173.59811124594344</v>
          </cell>
        </row>
        <row r="146">
          <cell r="B146">
            <v>1144</v>
          </cell>
          <cell r="C146">
            <v>633.77363372093032</v>
          </cell>
          <cell r="D146">
            <v>712.92758720930237</v>
          </cell>
          <cell r="E146">
            <v>746.02255813953491</v>
          </cell>
          <cell r="F146">
            <v>857.69302325581407</v>
          </cell>
          <cell r="G146">
            <v>819.1085702647016</v>
          </cell>
          <cell r="H146">
            <v>849.76771204017973</v>
          </cell>
          <cell r="I146">
            <v>777.79849241581189</v>
          </cell>
          <cell r="J146">
            <v>709.36874260903585</v>
          </cell>
          <cell r="K146">
            <v>774.55397841635261</v>
          </cell>
          <cell r="L146">
            <v>782.22282968780166</v>
          </cell>
          <cell r="M146">
            <v>881.32798458037382</v>
          </cell>
          <cell r="N146">
            <v>735.61981042284208</v>
          </cell>
          <cell r="O146">
            <v>299.86351744186049</v>
          </cell>
          <cell r="P146">
            <v>374.52122093023257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FN146">
            <v>1144</v>
          </cell>
          <cell r="FO146">
            <v>621.27691602106472</v>
          </cell>
          <cell r="FP146">
            <v>703.44885941198174</v>
          </cell>
          <cell r="FQ146">
            <v>740.29506163156736</v>
          </cell>
          <cell r="FR146">
            <v>847.66201101100353</v>
          </cell>
          <cell r="FS146">
            <v>815.74729653702684</v>
          </cell>
          <cell r="FT146">
            <v>844.09636378991502</v>
          </cell>
          <cell r="FU146">
            <v>723.2088141084696</v>
          </cell>
          <cell r="FV146">
            <v>653.53047234686301</v>
          </cell>
          <cell r="FW146">
            <v>723.12615340057744</v>
          </cell>
          <cell r="FX146">
            <v>706.56383843974322</v>
          </cell>
          <cell r="FY146">
            <v>891.81234922309829</v>
          </cell>
          <cell r="FZ146">
            <v>722.26427293843278</v>
          </cell>
          <cell r="GA146">
            <v>247.29170410030974</v>
          </cell>
          <cell r="GB146">
            <v>312.05363278859085</v>
          </cell>
        </row>
        <row r="147">
          <cell r="B147">
            <v>1145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FN147">
            <v>1145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</row>
        <row r="148">
          <cell r="B148">
            <v>1146</v>
          </cell>
          <cell r="C148">
            <v>3823.884593023256</v>
          </cell>
          <cell r="D148">
            <v>3865.0098837209307</v>
          </cell>
          <cell r="E148">
            <v>3911.0755813953492</v>
          </cell>
          <cell r="F148">
            <v>4144.2052325581399</v>
          </cell>
          <cell r="G148">
            <v>4399.872348660213</v>
          </cell>
          <cell r="H148">
            <v>4345.8095716954558</v>
          </cell>
          <cell r="I148">
            <v>3977.7507256372501</v>
          </cell>
          <cell r="J148">
            <v>3627.7931343032183</v>
          </cell>
          <cell r="K148">
            <v>3317.5544063436537</v>
          </cell>
          <cell r="L148">
            <v>3350.4014796737893</v>
          </cell>
          <cell r="M148">
            <v>4892.1996687341816</v>
          </cell>
          <cell r="N148">
            <v>4083.3821866877674</v>
          </cell>
          <cell r="O148">
            <v>3043.754429807771</v>
          </cell>
          <cell r="P148">
            <v>3052.3174270090376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FN148">
            <v>1146</v>
          </cell>
          <cell r="FO148">
            <v>3813.5318422794098</v>
          </cell>
          <cell r="FP148">
            <v>3855.4676281529878</v>
          </cell>
          <cell r="FQ148">
            <v>3884.5718261921411</v>
          </cell>
          <cell r="FR148">
            <v>4108.6290977437975</v>
          </cell>
          <cell r="FS148">
            <v>4388.573552527534</v>
          </cell>
          <cell r="FT148">
            <v>4320.4941884600494</v>
          </cell>
          <cell r="FU148">
            <v>4156.0795165369291</v>
          </cell>
          <cell r="FV148">
            <v>3756.3554577734958</v>
          </cell>
          <cell r="FW148">
            <v>3141.4688451401817</v>
          </cell>
          <cell r="FX148">
            <v>3196.6985232099833</v>
          </cell>
          <cell r="FY148">
            <v>5471.1279266244346</v>
          </cell>
          <cell r="FZ148">
            <v>4400.0320548272721</v>
          </cell>
          <cell r="GA148">
            <v>2977.3027447593863</v>
          </cell>
          <cell r="GB148">
            <v>2958.9225709472348</v>
          </cell>
        </row>
        <row r="149">
          <cell r="B149">
            <v>1147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FN149">
            <v>1147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</row>
        <row r="150">
          <cell r="B150">
            <v>1148</v>
          </cell>
          <cell r="C150">
            <v>1871.1287790697677</v>
          </cell>
          <cell r="D150">
            <v>1871.1287790697677</v>
          </cell>
          <cell r="E150">
            <v>1871.1287790697677</v>
          </cell>
          <cell r="F150">
            <v>1871.1287790697677</v>
          </cell>
          <cell r="G150">
            <v>3247.3483113608318</v>
          </cell>
          <cell r="H150">
            <v>3469.1693516676264</v>
          </cell>
          <cell r="I150">
            <v>2402.6302325581396</v>
          </cell>
          <cell r="J150">
            <v>2191.2497949572717</v>
          </cell>
          <cell r="K150">
            <v>2739.8537790697678</v>
          </cell>
          <cell r="L150">
            <v>3233.9328488372093</v>
          </cell>
          <cell r="M150">
            <v>3511.0758380323659</v>
          </cell>
          <cell r="N150">
            <v>2930.5967670859172</v>
          </cell>
          <cell r="O150">
            <v>3182.0593605728404</v>
          </cell>
          <cell r="P150">
            <v>3189.6945100945936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FN150">
            <v>1148</v>
          </cell>
          <cell r="FO150">
            <v>1834.2339527658614</v>
          </cell>
          <cell r="FP150">
            <v>1846.2511888505965</v>
          </cell>
          <cell r="FQ150">
            <v>1856.7634178200944</v>
          </cell>
          <cell r="FR150">
            <v>1849.2452902392097</v>
          </cell>
          <cell r="FS150">
            <v>3234.0225729180529</v>
          </cell>
          <cell r="FT150">
            <v>3446.0161213745914</v>
          </cell>
          <cell r="FU150">
            <v>2234.0019660267021</v>
          </cell>
          <cell r="FV150">
            <v>2018.7646107176406</v>
          </cell>
          <cell r="FW150">
            <v>2557.9365407038849</v>
          </cell>
          <cell r="FX150">
            <v>2921.1369448815071</v>
          </cell>
          <cell r="FY150">
            <v>3552.8439425499114</v>
          </cell>
          <cell r="FZ150">
            <v>2877.3903492870181</v>
          </cell>
          <cell r="GA150">
            <v>2624.183456985455</v>
          </cell>
          <cell r="GB150">
            <v>2657.6751963175448</v>
          </cell>
        </row>
        <row r="151">
          <cell r="B151">
            <v>1149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FN151">
            <v>1149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</row>
        <row r="152">
          <cell r="B152">
            <v>1150</v>
          </cell>
          <cell r="C152">
            <v>1093.5183139534884</v>
          </cell>
          <cell r="D152">
            <v>1149.7813953488373</v>
          </cell>
          <cell r="E152">
            <v>1149.7813953488373</v>
          </cell>
          <cell r="F152">
            <v>1149.2250000000001</v>
          </cell>
          <cell r="G152">
            <v>1118.8222222222223</v>
          </cell>
          <cell r="H152">
            <v>948.73423244744151</v>
          </cell>
          <cell r="I152">
            <v>865.26576755255849</v>
          </cell>
          <cell r="J152">
            <v>1049.6131355349739</v>
          </cell>
          <cell r="K152">
            <v>1146.0640723138636</v>
          </cell>
          <cell r="L152">
            <v>1278.5722535167777</v>
          </cell>
          <cell r="M152">
            <v>1440.5633082609847</v>
          </cell>
          <cell r="N152">
            <v>1416.1994378212939</v>
          </cell>
          <cell r="O152">
            <v>1537.717753656802</v>
          </cell>
          <cell r="P152">
            <v>1592.2306430035719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FN152">
            <v>1150</v>
          </cell>
          <cell r="FO152">
            <v>1071.9563729985148</v>
          </cell>
          <cell r="FP152">
            <v>1134.4944783204244</v>
          </cell>
          <cell r="FQ152">
            <v>1140.9540899879787</v>
          </cell>
          <cell r="FR152">
            <v>1135.7844219208146</v>
          </cell>
          <cell r="FS152">
            <v>1114.231050944062</v>
          </cell>
          <cell r="FT152">
            <v>942.40238181000223</v>
          </cell>
          <cell r="FU152">
            <v>804.53721078415822</v>
          </cell>
          <cell r="FV152">
            <v>966.99237934381733</v>
          </cell>
          <cell r="FW152">
            <v>1069.9692045445036</v>
          </cell>
          <cell r="FX152">
            <v>1154.9048236394817</v>
          </cell>
          <cell r="FY152">
            <v>1457.7003914797012</v>
          </cell>
          <cell r="FZ152">
            <v>1390.4876442980205</v>
          </cell>
          <cell r="GA152">
            <v>1268.1264028753319</v>
          </cell>
          <cell r="GB152">
            <v>1326.6574191776865</v>
          </cell>
        </row>
        <row r="153">
          <cell r="B153">
            <v>1151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FN153">
            <v>1151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</row>
        <row r="154">
          <cell r="B154">
            <v>1152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FN154">
            <v>1152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B155">
            <v>1153</v>
          </cell>
          <cell r="C155">
            <v>145.40777813077844</v>
          </cell>
          <cell r="D155">
            <v>153.18936625730839</v>
          </cell>
          <cell r="E155">
            <v>156.93816053724251</v>
          </cell>
          <cell r="F155">
            <v>161.02775429717065</v>
          </cell>
          <cell r="G155">
            <v>156.7677607972455</v>
          </cell>
          <cell r="H155">
            <v>154.92044822283958</v>
          </cell>
          <cell r="I155">
            <v>157.29028188339586</v>
          </cell>
          <cell r="J155">
            <v>125.94870838148387</v>
          </cell>
          <cell r="K155">
            <v>137.52237347599859</v>
          </cell>
          <cell r="L155">
            <v>138.88398113417679</v>
          </cell>
          <cell r="M155">
            <v>156.48014163986434</v>
          </cell>
          <cell r="N155">
            <v>130.60959613447847</v>
          </cell>
          <cell r="O155">
            <v>154.08793604651163</v>
          </cell>
          <cell r="P155">
            <v>220.97049418604652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FN155">
            <v>1153</v>
          </cell>
          <cell r="FO155">
            <v>145.01410242049391</v>
          </cell>
          <cell r="FP155">
            <v>152.81115969973263</v>
          </cell>
          <cell r="FQ155">
            <v>155.87465498682386</v>
          </cell>
          <cell r="FR155">
            <v>159.64540357507798</v>
          </cell>
          <cell r="FS155">
            <v>156.36518389749429</v>
          </cell>
          <cell r="FT155">
            <v>154.01799944935777</v>
          </cell>
          <cell r="FU155">
            <v>164.34185140678323</v>
          </cell>
          <cell r="FV155">
            <v>130.41209920564506</v>
          </cell>
          <cell r="FW155">
            <v>130.22310981803093</v>
          </cell>
          <cell r="FX155">
            <v>132.5125421781909</v>
          </cell>
          <cell r="FY155">
            <v>174.99753298285228</v>
          </cell>
          <cell r="FZ155">
            <v>140.73784509647035</v>
          </cell>
          <cell r="GA155">
            <v>150.72386603624963</v>
          </cell>
          <cell r="GB155">
            <v>214.20923557126545</v>
          </cell>
        </row>
        <row r="156">
          <cell r="B156">
            <v>1154</v>
          </cell>
          <cell r="C156">
            <v>244.75639534883723</v>
          </cell>
          <cell r="D156">
            <v>244.75639534883723</v>
          </cell>
          <cell r="E156">
            <v>247.57674418604654</v>
          </cell>
          <cell r="F156">
            <v>247.57674418604654</v>
          </cell>
          <cell r="G156">
            <v>254.18099526408099</v>
          </cell>
          <cell r="H156">
            <v>246.83270302382167</v>
          </cell>
          <cell r="I156">
            <v>223.8236511627907</v>
          </cell>
          <cell r="J156">
            <v>217.41368895348839</v>
          </cell>
          <cell r="K156">
            <v>254.84230813953491</v>
          </cell>
          <cell r="L156">
            <v>300.28820058139536</v>
          </cell>
          <cell r="M156">
            <v>225.20025929815844</v>
          </cell>
          <cell r="N156">
            <v>327.25484611722317</v>
          </cell>
          <cell r="O156">
            <v>275.89836984373324</v>
          </cell>
          <cell r="P156">
            <v>424.56839285558215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FN156">
            <v>1154</v>
          </cell>
          <cell r="FO156">
            <v>239.93030064377103</v>
          </cell>
          <cell r="FP156">
            <v>241.50223701664754</v>
          </cell>
          <cell r="FQ156">
            <v>245.67600415840474</v>
          </cell>
          <cell r="FR156">
            <v>244.6812497782299</v>
          </cell>
          <cell r="FS156">
            <v>253.13794440065359</v>
          </cell>
          <cell r="FT156">
            <v>245.18534198789655</v>
          </cell>
          <cell r="FU156">
            <v>208.11461953867237</v>
          </cell>
          <cell r="FV156">
            <v>200.29987551165232</v>
          </cell>
          <cell r="FW156">
            <v>237.92162088619116</v>
          </cell>
          <cell r="FX156">
            <v>271.24340480529827</v>
          </cell>
          <cell r="FY156">
            <v>227.8792637975358</v>
          </cell>
          <cell r="FZ156">
            <v>321.3133743102569</v>
          </cell>
          <cell r="GA156">
            <v>227.52810551681296</v>
          </cell>
          <cell r="GB156">
            <v>353.75327739433612</v>
          </cell>
        </row>
        <row r="157">
          <cell r="B157">
            <v>1155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FN157">
            <v>1155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B158">
            <v>1156</v>
          </cell>
          <cell r="C158">
            <v>80911.107558139542</v>
          </cell>
          <cell r="D158">
            <v>87400.471220930238</v>
          </cell>
          <cell r="E158">
            <v>91328.564825581401</v>
          </cell>
          <cell r="F158">
            <v>90737.701744186052</v>
          </cell>
          <cell r="G158">
            <v>92165.409824049246</v>
          </cell>
          <cell r="H158">
            <v>90634.364173674316</v>
          </cell>
          <cell r="I158">
            <v>82958.284736542584</v>
          </cell>
          <cell r="J158">
            <v>75659.71740287634</v>
          </cell>
          <cell r="K158">
            <v>82612.231975032541</v>
          </cell>
          <cell r="L158">
            <v>91919.462873546508</v>
          </cell>
          <cell r="M158">
            <v>104477.4498462942</v>
          </cell>
          <cell r="N158">
            <v>92277.526492543329</v>
          </cell>
          <cell r="O158">
            <v>100195.48586279365</v>
          </cell>
          <cell r="P158">
            <v>103747.46763636387</v>
          </cell>
          <cell r="Q158">
            <v>16356.808240816441</v>
          </cell>
          <cell r="R158">
            <v>18038.203773893132</v>
          </cell>
          <cell r="S158">
            <v>17705.032660213419</v>
          </cell>
          <cell r="T158">
            <v>17952.970290206955</v>
          </cell>
          <cell r="U158">
            <v>18690.352356094947</v>
          </cell>
          <cell r="V158">
            <v>19447.112829549293</v>
          </cell>
          <cell r="W158">
            <v>17339.324936134308</v>
          </cell>
          <cell r="X158">
            <v>16444.302139856256</v>
          </cell>
          <cell r="Y158">
            <v>17725.599389858264</v>
          </cell>
          <cell r="Z158">
            <v>19419.679949858248</v>
          </cell>
          <cell r="AA158">
            <v>19749.535981915262</v>
          </cell>
          <cell r="AB158">
            <v>18644.112817003719</v>
          </cell>
          <cell r="AC158">
            <v>18511.417325422542</v>
          </cell>
          <cell r="AD158">
            <v>19345.180964796156</v>
          </cell>
          <cell r="AE158">
            <v>16603.54333657134</v>
          </cell>
          <cell r="FN158">
            <v>1156</v>
          </cell>
          <cell r="FO158">
            <v>80692.049553489953</v>
          </cell>
          <cell r="FP158">
            <v>87184.689720173541</v>
          </cell>
          <cell r="FQ158">
            <v>90709.668597466589</v>
          </cell>
          <cell r="FR158">
            <v>89958.75945517153</v>
          </cell>
          <cell r="FS158">
            <v>91928.730644844458</v>
          </cell>
          <cell r="FT158">
            <v>90106.39726083538</v>
          </cell>
          <cell r="FU158">
            <v>86677.434485376813</v>
          </cell>
          <cell r="FV158">
            <v>78340.958780848858</v>
          </cell>
          <cell r="FW158">
            <v>78227.429362065785</v>
          </cell>
          <cell r="FX158">
            <v>87702.567290750652</v>
          </cell>
          <cell r="FY158">
            <v>116840.99837741567</v>
          </cell>
          <cell r="FZ158">
            <v>99433.277597929075</v>
          </cell>
          <cell r="GA158">
            <v>98008.003586096063</v>
          </cell>
          <cell r="GB158">
            <v>100573.00100948704</v>
          </cell>
        </row>
        <row r="159">
          <cell r="B159">
            <v>1157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FN159">
            <v>1157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B160">
            <v>1158</v>
          </cell>
          <cell r="C160">
            <v>302.26269358070056</v>
          </cell>
          <cell r="D160">
            <v>318.43847054185528</v>
          </cell>
          <cell r="E160">
            <v>326.23118061073274</v>
          </cell>
          <cell r="F160">
            <v>334.73231886768997</v>
          </cell>
          <cell r="G160">
            <v>325.8769665166929</v>
          </cell>
          <cell r="H160">
            <v>376.32771508778313</v>
          </cell>
          <cell r="I160">
            <v>344.45546153644017</v>
          </cell>
          <cell r="J160">
            <v>314.15069586467143</v>
          </cell>
          <cell r="K160">
            <v>343.01859764683047</v>
          </cell>
          <cell r="L160">
            <v>346.414821385908</v>
          </cell>
          <cell r="M160">
            <v>390.30448201398684</v>
          </cell>
          <cell r="N160">
            <v>325.77623097151377</v>
          </cell>
          <cell r="O160">
            <v>478.06351744186048</v>
          </cell>
          <cell r="P160">
            <v>155.38779069767443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FN160">
            <v>1158</v>
          </cell>
          <cell r="FO160">
            <v>296.30269248267086</v>
          </cell>
          <cell r="FP160">
            <v>314.20467227592388</v>
          </cell>
          <cell r="FQ160">
            <v>323.72658081364642</v>
          </cell>
          <cell r="FR160">
            <v>330.81751030768828</v>
          </cell>
          <cell r="FS160">
            <v>324.539705833835</v>
          </cell>
          <cell r="FT160">
            <v>373.81610456381412</v>
          </cell>
          <cell r="FU160">
            <v>320.2799031883161</v>
          </cell>
          <cell r="FV160">
            <v>289.42218669153868</v>
          </cell>
          <cell r="FW160">
            <v>320.24329610747765</v>
          </cell>
          <cell r="FX160">
            <v>312.9085173703441</v>
          </cell>
          <cell r="FY160">
            <v>394.94758263341475</v>
          </cell>
          <cell r="FZ160">
            <v>319.86160414577796</v>
          </cell>
          <cell r="GA160">
            <v>394.2498337408029</v>
          </cell>
          <cell r="GB160">
            <v>129.47016582335482</v>
          </cell>
        </row>
        <row r="161">
          <cell r="B161">
            <v>1159</v>
          </cell>
          <cell r="C161">
            <v>518.205523255814</v>
          </cell>
          <cell r="D161">
            <v>518.205523255814</v>
          </cell>
          <cell r="E161">
            <v>518.205523255814</v>
          </cell>
          <cell r="F161">
            <v>526.47470930232566</v>
          </cell>
          <cell r="G161">
            <v>555.40051359786742</v>
          </cell>
          <cell r="H161">
            <v>562.50908539686327</v>
          </cell>
          <cell r="I161">
            <v>324.72599563953491</v>
          </cell>
          <cell r="J161">
            <v>268.26050145348842</v>
          </cell>
          <cell r="K161">
            <v>314.78134011627907</v>
          </cell>
          <cell r="L161">
            <v>442.59811046511629</v>
          </cell>
          <cell r="M161">
            <v>498.67388916657904</v>
          </cell>
          <cell r="N161">
            <v>416.22914309954757</v>
          </cell>
          <cell r="O161">
            <v>451.94407358202682</v>
          </cell>
          <cell r="P161">
            <v>467.96572463958756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FN161">
            <v>1159</v>
          </cell>
          <cell r="FO161">
            <v>507.98757193994936</v>
          </cell>
          <cell r="FP161">
            <v>511.31572240347589</v>
          </cell>
          <cell r="FQ161">
            <v>514.22706403568134</v>
          </cell>
          <cell r="FR161">
            <v>520.31740813232477</v>
          </cell>
          <cell r="FS161">
            <v>553.12138574783125</v>
          </cell>
          <cell r="FT161">
            <v>558.75490072730895</v>
          </cell>
          <cell r="FU161">
            <v>301.93514709348636</v>
          </cell>
          <cell r="FV161">
            <v>247.14425896762296</v>
          </cell>
          <cell r="FW161">
            <v>293.88089918015459</v>
          </cell>
          <cell r="FX161">
            <v>399.78866372542899</v>
          </cell>
          <cell r="FY161">
            <v>504.60616294353997</v>
          </cell>
          <cell r="FZ161">
            <v>408.67229940936176</v>
          </cell>
          <cell r="GA161">
            <v>372.70962825881065</v>
          </cell>
          <cell r="GB161">
            <v>389.91222989079125</v>
          </cell>
        </row>
        <row r="162">
          <cell r="B162">
            <v>1160</v>
          </cell>
          <cell r="C162">
            <v>2547.4561046511631</v>
          </cell>
          <cell r="D162">
            <v>2367.8267441860467</v>
          </cell>
          <cell r="E162">
            <v>2501.1218023255815</v>
          </cell>
          <cell r="F162">
            <v>1998.3226744186047</v>
          </cell>
          <cell r="G162">
            <v>1091.7148255813954</v>
          </cell>
          <cell r="H162">
            <v>1645.9229651162791</v>
          </cell>
          <cell r="I162">
            <v>3161.7741279069769</v>
          </cell>
          <cell r="J162">
            <v>2796.6252906976747</v>
          </cell>
          <cell r="K162">
            <v>3050.917151162791</v>
          </cell>
          <cell r="L162">
            <v>3222.4404069767443</v>
          </cell>
          <cell r="M162">
            <v>3630.7133997158799</v>
          </cell>
          <cell r="N162">
            <v>3030.4548925339373</v>
          </cell>
          <cell r="O162">
            <v>3290.4859057666008</v>
          </cell>
          <cell r="P162">
            <v>3407.1353322634964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FN162">
            <v>1160</v>
          </cell>
          <cell r="FO162">
            <v>2497.2254890199629</v>
          </cell>
          <cell r="FP162">
            <v>2336.3453068254712</v>
          </cell>
          <cell r="FQ162">
            <v>2481.9197470626063</v>
          </cell>
          <cell r="FR162">
            <v>1974.9516096289162</v>
          </cell>
          <cell r="FS162">
            <v>1087.2348915475543</v>
          </cell>
          <cell r="FT162">
            <v>1634.9380780747706</v>
          </cell>
          <cell r="FU162">
            <v>2939.8654533519129</v>
          </cell>
          <cell r="FV162">
            <v>2576.4877100232607</v>
          </cell>
          <cell r="FW162">
            <v>2848.3463326532428</v>
          </cell>
          <cell r="FX162">
            <v>2910.7560872463282</v>
          </cell>
          <cell r="FY162">
            <v>3673.9047244687995</v>
          </cell>
          <cell r="FZ162">
            <v>2975.4355016222321</v>
          </cell>
          <cell r="GA162">
            <v>2713.6007537590544</v>
          </cell>
          <cell r="GB162">
            <v>2838.8483707128726</v>
          </cell>
        </row>
        <row r="163">
          <cell r="B163">
            <v>1161</v>
          </cell>
          <cell r="C163">
            <v>3877.2505813953489</v>
          </cell>
          <cell r="D163">
            <v>3896.6956395348839</v>
          </cell>
          <cell r="E163">
            <v>3901.6168604651166</v>
          </cell>
          <cell r="F163">
            <v>3865.8444767441865</v>
          </cell>
          <cell r="G163">
            <v>3763.5734588409009</v>
          </cell>
          <cell r="H163">
            <v>3928.5707010582014</v>
          </cell>
          <cell r="I163">
            <v>3202.7809927325588</v>
          </cell>
          <cell r="J163">
            <v>2987.2029287790697</v>
          </cell>
          <cell r="K163">
            <v>3065.8595319767446</v>
          </cell>
          <cell r="L163">
            <v>3771.4328197674422</v>
          </cell>
          <cell r="M163">
            <v>4264.6207271441854</v>
          </cell>
          <cell r="N163">
            <v>3597.8852032070499</v>
          </cell>
          <cell r="O163">
            <v>3906.6051043643511</v>
          </cell>
          <cell r="P163">
            <v>4045.0962749769719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FN163">
            <v>1161</v>
          </cell>
          <cell r="FO163">
            <v>3866.7533480547158</v>
          </cell>
          <cell r="FP163">
            <v>3887.0751555564225</v>
          </cell>
          <cell r="FQ163">
            <v>3875.1772031344385</v>
          </cell>
          <cell r="FR163">
            <v>3832.6579436074007</v>
          </cell>
          <cell r="FS163">
            <v>3753.908667257856</v>
          </cell>
          <cell r="FT163">
            <v>3905.6858343322356</v>
          </cell>
          <cell r="FU163">
            <v>3346.3666775441607</v>
          </cell>
          <cell r="FV163">
            <v>3093.0639122981361</v>
          </cell>
          <cell r="FW163">
            <v>2903.1331588306525</v>
          </cell>
          <cell r="FX163">
            <v>3598.4146373138806</v>
          </cell>
          <cell r="FY163">
            <v>4769.2831725277892</v>
          </cell>
          <cell r="FZ163">
            <v>3876.8867325987194</v>
          </cell>
          <cell r="GA163">
            <v>3821.3155391282926</v>
          </cell>
          <cell r="GB163">
            <v>3921.3243562981838</v>
          </cell>
        </row>
        <row r="164">
          <cell r="B164">
            <v>1162</v>
          </cell>
          <cell r="C164">
            <v>357.60426641000629</v>
          </cell>
          <cell r="D164">
            <v>376.74168222960429</v>
          </cell>
          <cell r="E164">
            <v>385.96116722298729</v>
          </cell>
          <cell r="F164">
            <v>396.01878721576867</v>
          </cell>
          <cell r="G164">
            <v>385.542099723288</v>
          </cell>
          <cell r="H164">
            <v>401.62628490205879</v>
          </cell>
          <cell r="I164">
            <v>220.41889534883722</v>
          </cell>
          <cell r="J164">
            <v>238.53052325581396</v>
          </cell>
          <cell r="K164">
            <v>260.44954431175364</v>
          </cell>
          <cell r="L164">
            <v>263.02825267127594</v>
          </cell>
          <cell r="M164">
            <v>296.35309916356431</v>
          </cell>
          <cell r="N164">
            <v>247.35764033264036</v>
          </cell>
          <cell r="O164">
            <v>390.39287790697676</v>
          </cell>
          <cell r="P164">
            <v>355.52703488372094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FN164">
            <v>1162</v>
          </cell>
          <cell r="FO164">
            <v>356.63609183647611</v>
          </cell>
          <cell r="FP164">
            <v>375.81155125372419</v>
          </cell>
          <cell r="FQ164">
            <v>383.34566668326801</v>
          </cell>
          <cell r="FR164">
            <v>392.61914434762241</v>
          </cell>
          <cell r="FS164">
            <v>384.55203427589726</v>
          </cell>
          <cell r="FT164">
            <v>399.28671544969978</v>
          </cell>
          <cell r="FU164">
            <v>230.30061942110268</v>
          </cell>
          <cell r="FV164">
            <v>246.98360675673922</v>
          </cell>
          <cell r="FW164">
            <v>246.62568536082583</v>
          </cell>
          <cell r="FX164">
            <v>250.96157340481972</v>
          </cell>
          <cell r="FY164">
            <v>331.42263741557343</v>
          </cell>
          <cell r="FZ164">
            <v>266.53923064519535</v>
          </cell>
          <cell r="GA164">
            <v>381.86976437529631</v>
          </cell>
          <cell r="GB164">
            <v>344.6486131457886</v>
          </cell>
        </row>
        <row r="165">
          <cell r="B165">
            <v>1163</v>
          </cell>
          <cell r="C165">
            <v>424.92948268653572</v>
          </cell>
          <cell r="D165">
            <v>447.6698495334324</v>
          </cell>
          <cell r="E165">
            <v>458.62506275894464</v>
          </cell>
          <cell r="F165">
            <v>470.57620445950346</v>
          </cell>
          <cell r="G165">
            <v>458.12709852142137</v>
          </cell>
          <cell r="H165">
            <v>465.71767350530206</v>
          </cell>
          <cell r="I165">
            <v>426.27473274331192</v>
          </cell>
          <cell r="J165">
            <v>388.77160874010815</v>
          </cell>
          <cell r="K165">
            <v>424.4965673810911</v>
          </cell>
          <cell r="L165">
            <v>428.69950369179497</v>
          </cell>
          <cell r="M165">
            <v>483.01437293781424</v>
          </cell>
          <cell r="N165">
            <v>403.15858303444065</v>
          </cell>
          <cell r="O165">
            <v>167.23517441860466</v>
          </cell>
          <cell r="P165">
            <v>272.0389534883721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FN165">
            <v>1163</v>
          </cell>
          <cell r="FO165">
            <v>416.55074380415766</v>
          </cell>
          <cell r="FP165">
            <v>441.71785563822471</v>
          </cell>
          <cell r="FQ165">
            <v>455.10402520215945</v>
          </cell>
          <cell r="FR165">
            <v>465.07265535619933</v>
          </cell>
          <cell r="FS165">
            <v>456.24713945848748</v>
          </cell>
          <cell r="FT165">
            <v>462.60947455242547</v>
          </cell>
          <cell r="FU165">
            <v>396.35670029929236</v>
          </cell>
          <cell r="FV165">
            <v>358.16928183288172</v>
          </cell>
          <cell r="FW165">
            <v>396.31139785719643</v>
          </cell>
          <cell r="FX165">
            <v>387.23437282772926</v>
          </cell>
          <cell r="FY165">
            <v>488.76035956499265</v>
          </cell>
          <cell r="FZ165">
            <v>395.8390417556613</v>
          </cell>
          <cell r="GA165">
            <v>137.91564782637363</v>
          </cell>
          <cell r="GB165">
            <v>226.66470937268153</v>
          </cell>
        </row>
        <row r="166">
          <cell r="B166">
            <v>1164</v>
          </cell>
          <cell r="C166">
            <v>43311.137790697678</v>
          </cell>
          <cell r="D166">
            <v>45483.871220930239</v>
          </cell>
          <cell r="E166">
            <v>46918.38313953489</v>
          </cell>
          <cell r="F166">
            <v>46392.733430232562</v>
          </cell>
          <cell r="G166">
            <v>46277.24835191801</v>
          </cell>
          <cell r="H166">
            <v>45822.521060119427</v>
          </cell>
          <cell r="I166">
            <v>40868.030515988379</v>
          </cell>
          <cell r="J166">
            <v>37497.71394331396</v>
          </cell>
          <cell r="K166">
            <v>41413.031223837206</v>
          </cell>
          <cell r="L166">
            <v>42011.198385174423</v>
          </cell>
          <cell r="M166">
            <v>58099.656000569266</v>
          </cell>
          <cell r="N166">
            <v>47651.389953997023</v>
          </cell>
          <cell r="O166">
            <v>43158.418592150258</v>
          </cell>
          <cell r="P166">
            <v>44781.295305309563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293.64900879435743</v>
          </cell>
          <cell r="AA166">
            <v>1024.1514922381887</v>
          </cell>
          <cell r="AB166">
            <v>1813.5328378514466</v>
          </cell>
          <cell r="AC166">
            <v>4946.6761960064705</v>
          </cell>
          <cell r="AD166">
            <v>6281.2230738458102</v>
          </cell>
          <cell r="AE166">
            <v>5391.0356125929202</v>
          </cell>
          <cell r="FN166">
            <v>1164</v>
          </cell>
          <cell r="FO166">
            <v>43193.877605911359</v>
          </cell>
          <cell r="FP166">
            <v>45371.576883666683</v>
          </cell>
          <cell r="FQ166">
            <v>46600.436499184638</v>
          </cell>
          <cell r="FR166">
            <v>45994.472715258024</v>
          </cell>
          <cell r="FS166">
            <v>46158.409178124952</v>
          </cell>
          <cell r="FT166">
            <v>45555.593882959001</v>
          </cell>
          <cell r="FU166">
            <v>42700.208289571674</v>
          </cell>
          <cell r="FV166">
            <v>38826.564032309507</v>
          </cell>
          <cell r="FW166">
            <v>39214.955186186562</v>
          </cell>
          <cell r="FX166">
            <v>40083.8934231979</v>
          </cell>
          <cell r="FY166">
            <v>64974.995297817426</v>
          </cell>
          <cell r="FZ166">
            <v>51346.563625172908</v>
          </cell>
          <cell r="GA166">
            <v>42216.1777821211</v>
          </cell>
          <cell r="GB166">
            <v>43411.076535697925</v>
          </cell>
        </row>
        <row r="167">
          <cell r="B167">
            <v>1165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FN167">
            <v>1165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</row>
        <row r="168">
          <cell r="B168">
            <v>1166</v>
          </cell>
          <cell r="C168">
            <v>2885.9555232558141</v>
          </cell>
          <cell r="D168">
            <v>3264.6880813953489</v>
          </cell>
          <cell r="E168">
            <v>3315.5023255813958</v>
          </cell>
          <cell r="F168">
            <v>3273.197093023256</v>
          </cell>
          <cell r="G168">
            <v>3497.762801888141</v>
          </cell>
          <cell r="H168">
            <v>3530.0998023467682</v>
          </cell>
          <cell r="I168">
            <v>3058.2514491279071</v>
          </cell>
          <cell r="J168">
            <v>3207.7010624999998</v>
          </cell>
          <cell r="K168">
            <v>3270.6267863372095</v>
          </cell>
          <cell r="L168">
            <v>3729.7555944767446</v>
          </cell>
          <cell r="M168">
            <v>4466.3142028504353</v>
          </cell>
          <cell r="N168">
            <v>4173.2491418446216</v>
          </cell>
          <cell r="O168">
            <v>4531.3386832859806</v>
          </cell>
          <cell r="P168">
            <v>4691.9769822503285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FN168">
            <v>1166</v>
          </cell>
          <cell r="FO168">
            <v>2878.1421132369537</v>
          </cell>
          <cell r="FP168">
            <v>3256.6279498667072</v>
          </cell>
          <cell r="FQ168">
            <v>3293.0345260760932</v>
          </cell>
          <cell r="FR168">
            <v>3245.0981706676594</v>
          </cell>
          <cell r="FS168">
            <v>3488.7806074771975</v>
          </cell>
          <cell r="FT168">
            <v>3509.5361241916812</v>
          </cell>
          <cell r="FU168">
            <v>3195.3576482859248</v>
          </cell>
          <cell r="FV168">
            <v>3321.3760947651144</v>
          </cell>
          <cell r="FW168">
            <v>3097.0319985447104</v>
          </cell>
          <cell r="FX168">
            <v>3558.6493956416393</v>
          </cell>
          <cell r="FY168">
            <v>4994.8444501278773</v>
          </cell>
          <cell r="FZ168">
            <v>4496.8678309760207</v>
          </cell>
          <cell r="GA168">
            <v>4432.4098445858435</v>
          </cell>
          <cell r="GB168">
            <v>4548.411797638465</v>
          </cell>
        </row>
        <row r="169">
          <cell r="B169">
            <v>1167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FN169">
            <v>1167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</row>
        <row r="170">
          <cell r="B170">
            <v>1168</v>
          </cell>
          <cell r="C170">
            <v>10231.429360465117</v>
          </cell>
          <cell r="D170">
            <v>10419.078488372093</v>
          </cell>
          <cell r="E170">
            <v>11362.226162790699</v>
          </cell>
          <cell r="F170">
            <v>11216.383430232559</v>
          </cell>
          <cell r="G170">
            <v>10925.827025421006</v>
          </cell>
          <cell r="H170">
            <v>12717.623177192279</v>
          </cell>
          <cell r="I170">
            <v>11640.531870272836</v>
          </cell>
          <cell r="J170">
            <v>10996.440348837212</v>
          </cell>
          <cell r="K170">
            <v>11110.439808139536</v>
          </cell>
          <cell r="L170">
            <v>11631.483859011631</v>
          </cell>
          <cell r="M170">
            <v>13105.156022144327</v>
          </cell>
          <cell r="N170">
            <v>10938.507068014709</v>
          </cell>
          <cell r="O170">
            <v>11877.095886200414</v>
          </cell>
          <cell r="P170">
            <v>12298.145075666898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FN170">
            <v>1168</v>
          </cell>
          <cell r="FO170">
            <v>10203.728880666269</v>
          </cell>
          <cell r="FP170">
            <v>10393.355007007334</v>
          </cell>
          <cell r="FQ170">
            <v>11285.229015966281</v>
          </cell>
          <cell r="FR170">
            <v>11120.095831851002</v>
          </cell>
          <cell r="FS170">
            <v>10897.769690489746</v>
          </cell>
          <cell r="FT170">
            <v>12643.539971459795</v>
          </cell>
          <cell r="FU170">
            <v>12162.395133467233</v>
          </cell>
          <cell r="FV170">
            <v>11386.133991449045</v>
          </cell>
          <cell r="FW170">
            <v>10520.731912138572</v>
          </cell>
          <cell r="FX170">
            <v>11097.878120106217</v>
          </cell>
          <cell r="FY170">
            <v>14655.980939158198</v>
          </cell>
          <cell r="FZ170">
            <v>11786.744304299333</v>
          </cell>
          <cell r="GA170">
            <v>11617.793418369885</v>
          </cell>
          <cell r="GB170">
            <v>11921.846241539881</v>
          </cell>
        </row>
        <row r="171">
          <cell r="B171">
            <v>1169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FN171">
            <v>1169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</row>
        <row r="172">
          <cell r="B172">
            <v>1170</v>
          </cell>
          <cell r="C172">
            <v>860.56133720930234</v>
          </cell>
          <cell r="D172">
            <v>860.56133720930234</v>
          </cell>
          <cell r="E172">
            <v>892.19912790697686</v>
          </cell>
          <cell r="F172">
            <v>915.74040697674423</v>
          </cell>
          <cell r="G172">
            <v>1001.5471326474257</v>
          </cell>
          <cell r="H172">
            <v>1059.2757957838946</v>
          </cell>
          <cell r="I172">
            <v>1283.4477994186047</v>
          </cell>
          <cell r="J172">
            <v>1342.7860203488372</v>
          </cell>
          <cell r="K172">
            <v>1380.397722383721</v>
          </cell>
          <cell r="L172">
            <v>1501.2919752906978</v>
          </cell>
          <cell r="M172">
            <v>2691.0261328020347</v>
          </cell>
          <cell r="N172">
            <v>1624.6542580892444</v>
          </cell>
          <cell r="O172">
            <v>1764.0592345251298</v>
          </cell>
          <cell r="P172">
            <v>1826.5960463842187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FN172">
            <v>1170</v>
          </cell>
          <cell r="FO172">
            <v>843.59283059695736</v>
          </cell>
          <cell r="FP172">
            <v>849.11974508318565</v>
          </cell>
          <cell r="FQ172">
            <v>885.34937874893183</v>
          </cell>
          <cell r="FR172">
            <v>905.03051079432907</v>
          </cell>
          <cell r="FS172">
            <v>997.43720853454784</v>
          </cell>
          <cell r="FT172">
            <v>1052.206190942657</v>
          </cell>
          <cell r="FU172">
            <v>1193.3691952843706</v>
          </cell>
          <cell r="FV172">
            <v>1237.0880325396536</v>
          </cell>
          <cell r="FW172">
            <v>1288.7438744955828</v>
          </cell>
          <cell r="FX172">
            <v>1356.0824108183422</v>
          </cell>
          <cell r="FY172">
            <v>2723.0388451327685</v>
          </cell>
          <cell r="FZ172">
            <v>1595.1578653389679</v>
          </cell>
          <cell r="GA172">
            <v>1454.7858904649443</v>
          </cell>
          <cell r="GB172">
            <v>1521.9322699411314</v>
          </cell>
        </row>
        <row r="173">
          <cell r="B173">
            <v>1171</v>
          </cell>
          <cell r="C173">
            <v>59695.791279069774</v>
          </cell>
          <cell r="D173">
            <v>61172.445348837216</v>
          </cell>
          <cell r="E173">
            <v>64233.195348837216</v>
          </cell>
          <cell r="F173">
            <v>64339.879360465122</v>
          </cell>
          <cell r="G173">
            <v>60101.075027061175</v>
          </cell>
          <cell r="H173">
            <v>59773.447231245176</v>
          </cell>
          <cell r="I173">
            <v>59288.833648255815</v>
          </cell>
          <cell r="J173">
            <v>53773.065915697676</v>
          </cell>
          <cell r="K173">
            <v>54985.376027616287</v>
          </cell>
          <cell r="L173">
            <v>57180.505329941858</v>
          </cell>
          <cell r="M173">
            <v>64425.094240522725</v>
          </cell>
          <cell r="N173">
            <v>53773.82363984728</v>
          </cell>
          <cell r="O173">
            <v>58387.936815038673</v>
          </cell>
          <cell r="P173">
            <v>60457.819360918926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FN173">
            <v>1171</v>
          </cell>
          <cell r="FO173">
            <v>58518.712568639981</v>
          </cell>
          <cell r="FP173">
            <v>60359.127182222524</v>
          </cell>
          <cell r="FQ173">
            <v>63740.05288545978</v>
          </cell>
          <cell r="FR173">
            <v>63587.40254160919</v>
          </cell>
          <cell r="FS173">
            <v>59854.445737822767</v>
          </cell>
          <cell r="FT173">
            <v>59374.519347113965</v>
          </cell>
          <cell r="FU173">
            <v>55127.655158409179</v>
          </cell>
          <cell r="FV173">
            <v>49540.295556542987</v>
          </cell>
          <cell r="FW173">
            <v>51334.528732820247</v>
          </cell>
          <cell r="FX173">
            <v>51649.831475735511</v>
          </cell>
          <cell r="FY173">
            <v>65191.501516789045</v>
          </cell>
          <cell r="FZ173">
            <v>52797.533568364328</v>
          </cell>
          <cell r="GA173">
            <v>48151.414073543056</v>
          </cell>
          <cell r="GB173">
            <v>50373.866973924043</v>
          </cell>
        </row>
        <row r="174">
          <cell r="B174">
            <v>1172</v>
          </cell>
          <cell r="C174">
            <v>430.06163663782837</v>
          </cell>
          <cell r="D174">
            <v>453.07665391102461</v>
          </cell>
          <cell r="E174">
            <v>464.16418048059364</v>
          </cell>
          <cell r="F174">
            <v>476.25966401103256</v>
          </cell>
          <cell r="G174">
            <v>463.66020200015868</v>
          </cell>
          <cell r="H174">
            <v>483.98733404436854</v>
          </cell>
          <cell r="I174">
            <v>442.99708430232556</v>
          </cell>
          <cell r="J174">
            <v>408.86338081395354</v>
          </cell>
          <cell r="K174">
            <v>488.26219622093026</v>
          </cell>
          <cell r="L174">
            <v>510.16023837209303</v>
          </cell>
          <cell r="M174">
            <v>519.48024645239832</v>
          </cell>
          <cell r="N174">
            <v>378.21843594418607</v>
          </cell>
          <cell r="O174">
            <v>102.91512558040169</v>
          </cell>
          <cell r="P174">
            <v>105.15196400699536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FN174">
            <v>1172</v>
          </cell>
          <cell r="FO174">
            <v>421.58170219332976</v>
          </cell>
          <cell r="FP174">
            <v>447.05277385533151</v>
          </cell>
          <cell r="FQ174">
            <v>460.60061702822816</v>
          </cell>
          <cell r="FR174">
            <v>470.68964491111137</v>
          </cell>
          <cell r="FS174">
            <v>461.75753743024961</v>
          </cell>
          <cell r="FT174">
            <v>480.75720340844128</v>
          </cell>
          <cell r="FU174">
            <v>411.90539595507397</v>
          </cell>
          <cell r="FV174">
            <v>376.67952129650939</v>
          </cell>
          <cell r="FW174">
            <v>455.84319962574347</v>
          </cell>
          <cell r="FX174">
            <v>460.81597540100739</v>
          </cell>
          <cell r="FY174">
            <v>525.66003470806402</v>
          </cell>
          <cell r="FZ174">
            <v>371.35169523522706</v>
          </cell>
          <cell r="GA174">
            <v>84.872134495018514</v>
          </cell>
          <cell r="GB174">
            <v>87.613332781884225</v>
          </cell>
        </row>
        <row r="175">
          <cell r="B175">
            <v>1173</v>
          </cell>
          <cell r="C175">
            <v>600.59359858595042</v>
          </cell>
          <cell r="D175">
            <v>600.59359858595042</v>
          </cell>
          <cell r="E175">
            <v>600.59359858595042</v>
          </cell>
          <cell r="F175">
            <v>600.59359858595042</v>
          </cell>
          <cell r="G175">
            <v>619.90206798872157</v>
          </cell>
          <cell r="H175">
            <v>708.36642963744043</v>
          </cell>
          <cell r="I175">
            <v>639.1994030161095</v>
          </cell>
          <cell r="J175">
            <v>583.16661308842731</v>
          </cell>
          <cell r="K175">
            <v>636.75489645330981</v>
          </cell>
          <cell r="L175">
            <v>643.05940037859011</v>
          </cell>
          <cell r="M175">
            <v>724.53298956682784</v>
          </cell>
          <cell r="N175">
            <v>604.74741498650224</v>
          </cell>
          <cell r="O175">
            <v>656.63833190996309</v>
          </cell>
          <cell r="P175">
            <v>679.91650024945955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FN175">
            <v>1173</v>
          </cell>
          <cell r="FO175">
            <v>588.75112320588448</v>
          </cell>
          <cell r="FP175">
            <v>592.60840718650718</v>
          </cell>
          <cell r="FQ175">
            <v>595.98261504252071</v>
          </cell>
          <cell r="FR175">
            <v>593.56945174294458</v>
          </cell>
          <cell r="FS175">
            <v>617.35825315085651</v>
          </cell>
          <cell r="FT175">
            <v>703.63879330300585</v>
          </cell>
          <cell r="FU175">
            <v>594.33728239600362</v>
          </cell>
          <cell r="FV175">
            <v>537.26239854728215</v>
          </cell>
          <cell r="FW175">
            <v>594.47647518731492</v>
          </cell>
          <cell r="FX175">
            <v>580.86072284236457</v>
          </cell>
          <cell r="FY175">
            <v>733.15210548190771</v>
          </cell>
          <cell r="FZ175">
            <v>593.76792985707198</v>
          </cell>
          <cell r="GA175">
            <v>541.5170657000084</v>
          </cell>
          <cell r="GB175">
            <v>566.51106009096532</v>
          </cell>
        </row>
        <row r="176">
          <cell r="B176">
            <v>1174</v>
          </cell>
          <cell r="C176">
            <v>362.59709302325587</v>
          </cell>
          <cell r="D176">
            <v>362.59709302325587</v>
          </cell>
          <cell r="E176">
            <v>381.85029069767444</v>
          </cell>
          <cell r="F176">
            <v>360.87994186046512</v>
          </cell>
          <cell r="G176">
            <v>503.71782151597796</v>
          </cell>
          <cell r="H176">
            <v>508.54424983453572</v>
          </cell>
          <cell r="I176">
            <v>320.62905523255819</v>
          </cell>
          <cell r="J176">
            <v>294.09566424418608</v>
          </cell>
          <cell r="K176">
            <v>295.17320058139535</v>
          </cell>
          <cell r="L176">
            <v>521.47189970930231</v>
          </cell>
          <cell r="M176">
            <v>324.26630675952043</v>
          </cell>
          <cell r="N176">
            <v>269.9499256829215</v>
          </cell>
          <cell r="O176">
            <v>293.11323125475195</v>
          </cell>
          <cell r="P176">
            <v>303.50424683837684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FN176">
            <v>1174</v>
          </cell>
          <cell r="FO176">
            <v>355.44742117007365</v>
          </cell>
          <cell r="FP176">
            <v>357.77618385024863</v>
          </cell>
          <cell r="FQ176">
            <v>378.91868201818426</v>
          </cell>
          <cell r="FR176">
            <v>356.65932793735391</v>
          </cell>
          <cell r="FS176">
            <v>501.65077748654471</v>
          </cell>
          <cell r="FT176">
            <v>505.15022638481344</v>
          </cell>
          <cell r="FU176">
            <v>298.12574987544866</v>
          </cell>
          <cell r="FV176">
            <v>270.94579564044517</v>
          </cell>
          <cell r="FW176">
            <v>275.57467532446816</v>
          </cell>
          <cell r="FX176">
            <v>471.03353815961282</v>
          </cell>
          <cell r="FY176">
            <v>328.12381073181859</v>
          </cell>
          <cell r="FZ176">
            <v>265.04885273696675</v>
          </cell>
          <cell r="GA176">
            <v>241.72487226756272</v>
          </cell>
          <cell r="GB176">
            <v>252.88180615624873</v>
          </cell>
        </row>
        <row r="177">
          <cell r="B177">
            <v>1175</v>
          </cell>
          <cell r="C177">
            <v>2308.4869605001977</v>
          </cell>
          <cell r="D177">
            <v>2239.0109676215134</v>
          </cell>
          <cell r="E177">
            <v>2638.9255145723037</v>
          </cell>
          <cell r="F177">
            <v>3131.8048829513923</v>
          </cell>
          <cell r="G177">
            <v>3617.7771618395095</v>
          </cell>
          <cell r="H177">
            <v>3968.4326346669586</v>
          </cell>
          <cell r="I177">
            <v>8865.2695000092353</v>
          </cell>
          <cell r="J177">
            <v>5588.194930010286</v>
          </cell>
          <cell r="K177">
            <v>7832.5979651162797</v>
          </cell>
          <cell r="L177">
            <v>9408.923546511629</v>
          </cell>
          <cell r="M177">
            <v>8288.3529069767446</v>
          </cell>
          <cell r="N177">
            <v>8256.7151162790706</v>
          </cell>
          <cell r="O177">
            <v>6044.1130813953496</v>
          </cell>
          <cell r="P177">
            <v>5438.4863372093023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FN177">
            <v>1175</v>
          </cell>
          <cell r="FO177">
            <v>2262.9683268362819</v>
          </cell>
          <cell r="FP177">
            <v>2209.2422002486928</v>
          </cell>
          <cell r="FQ177">
            <v>2618.6654882438875</v>
          </cell>
          <cell r="FR177">
            <v>3095.1773573945325</v>
          </cell>
          <cell r="FS177">
            <v>3602.9313407016066</v>
          </cell>
          <cell r="FT177">
            <v>3941.947322080915</v>
          </cell>
          <cell r="FU177">
            <v>8243.0618011870629</v>
          </cell>
          <cell r="FV177">
            <v>5148.3177264673686</v>
          </cell>
          <cell r="FW177">
            <v>7312.5393393862742</v>
          </cell>
          <cell r="FX177">
            <v>8498.8636029233112</v>
          </cell>
          <cell r="FY177">
            <v>8386.9519707585496</v>
          </cell>
          <cell r="FZ177">
            <v>8106.8104145960533</v>
          </cell>
          <cell r="GA177">
            <v>4984.4643870791142</v>
          </cell>
          <cell r="GB177">
            <v>4531.3838670664354</v>
          </cell>
        </row>
        <row r="178">
          <cell r="B178">
            <v>1176</v>
          </cell>
          <cell r="C178">
            <v>805.8331395348838</v>
          </cell>
          <cell r="D178">
            <v>810.43779069767447</v>
          </cell>
          <cell r="E178">
            <v>848.31104651162798</v>
          </cell>
          <cell r="F178">
            <v>853.01162790697686</v>
          </cell>
          <cell r="G178">
            <v>653.84921590988108</v>
          </cell>
          <cell r="H178">
            <v>739.65688710085885</v>
          </cell>
          <cell r="I178">
            <v>1155.6627534741024</v>
          </cell>
          <cell r="J178">
            <v>1053.9889731153644</v>
          </cell>
          <cell r="K178">
            <v>1150.8420138881277</v>
          </cell>
          <cell r="L178">
            <v>1162.2364892731587</v>
          </cell>
          <cell r="M178">
            <v>1309.4881711720204</v>
          </cell>
          <cell r="N178">
            <v>1317.5602977401165</v>
          </cell>
          <cell r="O178">
            <v>815.79069119366045</v>
          </cell>
          <cell r="P178">
            <v>778.42294931908714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FN178">
            <v>1176</v>
          </cell>
          <cell r="FO178">
            <v>803.6514341429488</v>
          </cell>
          <cell r="FP178">
            <v>808.43691495520125</v>
          </cell>
          <cell r="FQ178">
            <v>842.56239045909012</v>
          </cell>
          <cell r="FR178">
            <v>845.68890739250844</v>
          </cell>
          <cell r="FS178">
            <v>652.17014242623168</v>
          </cell>
          <cell r="FT178">
            <v>735.34820830332922</v>
          </cell>
          <cell r="FU178">
            <v>1207.4729235248699</v>
          </cell>
          <cell r="FV178">
            <v>1091.3404058678245</v>
          </cell>
          <cell r="FW178">
            <v>1089.7588673737753</v>
          </cell>
          <cell r="FX178">
            <v>1108.9177495354984</v>
          </cell>
          <cell r="FY178">
            <v>1464.4490797607461</v>
          </cell>
          <cell r="FZ178">
            <v>1419.7318005461445</v>
          </cell>
          <cell r="GA178">
            <v>797.98023133996287</v>
          </cell>
          <cell r="GB178">
            <v>754.60475181985134</v>
          </cell>
        </row>
        <row r="179">
          <cell r="B179">
            <v>1177</v>
          </cell>
          <cell r="C179">
            <v>242.50203488372094</v>
          </cell>
          <cell r="D179">
            <v>365.46540697674419</v>
          </cell>
          <cell r="E179">
            <v>376.32470930232563</v>
          </cell>
          <cell r="F179">
            <v>394.69534883720934</v>
          </cell>
          <cell r="G179">
            <v>374.70348837209303</v>
          </cell>
          <cell r="H179">
            <v>329.50116279069772</v>
          </cell>
          <cell r="I179">
            <v>570.22848837209301</v>
          </cell>
          <cell r="J179">
            <v>567.27383720930231</v>
          </cell>
          <cell r="K179">
            <v>589.37616279069766</v>
          </cell>
          <cell r="L179">
            <v>582.88168604651162</v>
          </cell>
          <cell r="M179">
            <v>454.08945488372098</v>
          </cell>
          <cell r="N179">
            <v>150.5787275734196</v>
          </cell>
          <cell r="O179">
            <v>316.87173838621015</v>
          </cell>
          <cell r="P179">
            <v>386.87255724162389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FN179">
            <v>1177</v>
          </cell>
          <cell r="FO179">
            <v>241.84548705625582</v>
          </cell>
          <cell r="FP179">
            <v>364.5631158003871</v>
          </cell>
          <cell r="FQ179">
            <v>373.77451108582665</v>
          </cell>
          <cell r="FR179">
            <v>391.30706709128845</v>
          </cell>
          <cell r="FS179">
            <v>373.7412562912898</v>
          </cell>
          <cell r="FT179">
            <v>327.58173947613579</v>
          </cell>
          <cell r="FU179">
            <v>595.79272401223761</v>
          </cell>
          <cell r="FV179">
            <v>587.37697976887262</v>
          </cell>
          <cell r="FW179">
            <v>558.09389287931197</v>
          </cell>
          <cell r="FX179">
            <v>556.14141657209643</v>
          </cell>
          <cell r="FY179">
            <v>507.82504109093458</v>
          </cell>
          <cell r="FZ179">
            <v>162.25550237695907</v>
          </cell>
          <cell r="GA179">
            <v>309.95374896046519</v>
          </cell>
          <cell r="GB179">
            <v>375.03502472350414</v>
          </cell>
        </row>
        <row r="180">
          <cell r="B180">
            <v>1178</v>
          </cell>
          <cell r="C180">
            <v>2814.4683139534886</v>
          </cell>
          <cell r="D180">
            <v>2855.5072674418607</v>
          </cell>
          <cell r="E180">
            <v>2986.2313953488374</v>
          </cell>
          <cell r="F180">
            <v>3045.9863372093027</v>
          </cell>
          <cell r="G180">
            <v>3177.444798605306</v>
          </cell>
          <cell r="H180">
            <v>3157.2404447807726</v>
          </cell>
          <cell r="I180">
            <v>2889.8448638968753</v>
          </cell>
          <cell r="J180">
            <v>2635.5998853515302</v>
          </cell>
          <cell r="K180">
            <v>2877.7901450865356</v>
          </cell>
          <cell r="L180">
            <v>2906.283116820066</v>
          </cell>
          <cell r="M180">
            <v>3274.499982299531</v>
          </cell>
          <cell r="N180">
            <v>2733.13351936246</v>
          </cell>
          <cell r="O180">
            <v>2967.6525943999764</v>
          </cell>
          <cell r="P180">
            <v>3072.8574131083951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FN180">
            <v>1178</v>
          </cell>
          <cell r="FO180">
            <v>2758.9727645596163</v>
          </cell>
          <cell r="FP180">
            <v>2817.5418743262671</v>
          </cell>
          <cell r="FQ180">
            <v>2963.3049708027788</v>
          </cell>
          <cell r="FR180">
            <v>3010.3624887954638</v>
          </cell>
          <cell r="FS180">
            <v>3164.4059144934749</v>
          </cell>
          <cell r="FT180">
            <v>3136.1690274764101</v>
          </cell>
          <cell r="FU180">
            <v>2687.021506669385</v>
          </cell>
          <cell r="FV180">
            <v>2428.1374897574792</v>
          </cell>
          <cell r="FW180">
            <v>2686.7143877632961</v>
          </cell>
          <cell r="FX180">
            <v>2625.1784998816552</v>
          </cell>
          <cell r="FY180">
            <v>3313.4537571003721</v>
          </cell>
          <cell r="FZ180">
            <v>2683.5121434145244</v>
          </cell>
          <cell r="GA180">
            <v>2447.3663002007711</v>
          </cell>
          <cell r="GB180">
            <v>2560.3257311298089</v>
          </cell>
        </row>
        <row r="181">
          <cell r="B181">
            <v>1179</v>
          </cell>
          <cell r="C181">
            <v>108.40116279069768</v>
          </cell>
          <cell r="D181">
            <v>61.318604651162794</v>
          </cell>
          <cell r="E181">
            <v>53.893604651162796</v>
          </cell>
          <cell r="F181">
            <v>127.20348837209303</v>
          </cell>
          <cell r="G181">
            <v>197.58750000000001</v>
          </cell>
          <cell r="H181">
            <v>224.53430232558142</v>
          </cell>
          <cell r="I181">
            <v>419.4165697674419</v>
          </cell>
          <cell r="J181">
            <v>456.31133720930239</v>
          </cell>
          <cell r="K181">
            <v>500.17063953488378</v>
          </cell>
          <cell r="L181">
            <v>382.46424418604653</v>
          </cell>
          <cell r="M181">
            <v>321.18522418604647</v>
          </cell>
          <cell r="N181">
            <v>101.1700825883913</v>
          </cell>
          <cell r="O181">
            <v>188.96300664102569</v>
          </cell>
          <cell r="P181">
            <v>236.64584404787882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FN181">
            <v>1179</v>
          </cell>
          <cell r="FO181">
            <v>106.26371393253166</v>
          </cell>
          <cell r="FP181">
            <v>60.503343223736422</v>
          </cell>
          <cell r="FQ181">
            <v>53.47984312468683</v>
          </cell>
          <cell r="FR181">
            <v>125.71580021928582</v>
          </cell>
          <cell r="FS181">
            <v>196.77668480800133</v>
          </cell>
          <cell r="FT181">
            <v>223.03576077760795</v>
          </cell>
          <cell r="FU181">
            <v>389.97987653181968</v>
          </cell>
          <cell r="FV181">
            <v>420.39259108993832</v>
          </cell>
          <cell r="FW181">
            <v>466.96096164952735</v>
          </cell>
          <cell r="FX181">
            <v>345.4711294298375</v>
          </cell>
          <cell r="FY181">
            <v>325.00607529611881</v>
          </cell>
          <cell r="FZ181">
            <v>99.333290251962268</v>
          </cell>
          <cell r="GA181">
            <v>155.83417523686427</v>
          </cell>
          <cell r="GB181">
            <v>197.17492946339428</v>
          </cell>
        </row>
        <row r="182">
          <cell r="B182">
            <v>1180</v>
          </cell>
          <cell r="C182">
            <v>570.74003173942515</v>
          </cell>
          <cell r="D182">
            <v>601.28354125048031</v>
          </cell>
          <cell r="E182">
            <v>615.99793269376232</v>
          </cell>
          <cell r="F182">
            <v>632.04999608643368</v>
          </cell>
          <cell r="G182">
            <v>615.32909671906771</v>
          </cell>
          <cell r="H182">
            <v>677.88820019819605</v>
          </cell>
          <cell r="I182">
            <v>620.47594027165678</v>
          </cell>
          <cell r="J182">
            <v>565.88723411199646</v>
          </cell>
          <cell r="K182">
            <v>617.88768265201782</v>
          </cell>
          <cell r="L182">
            <v>624.00538248025555</v>
          </cell>
          <cell r="M182">
            <v>703.06488795286714</v>
          </cell>
          <cell r="N182">
            <v>586.82859121634897</v>
          </cell>
          <cell r="O182">
            <v>172.03648255813954</v>
          </cell>
          <cell r="P182">
            <v>196.74331395348838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FN182">
            <v>1180</v>
          </cell>
          <cell r="FO182">
            <v>559.48620753915782</v>
          </cell>
          <cell r="FP182">
            <v>593.28917671924899</v>
          </cell>
          <cell r="FQ182">
            <v>611.26868426832948</v>
          </cell>
          <cell r="FR182">
            <v>624.65795595299721</v>
          </cell>
          <cell r="FS182">
            <v>612.80404741332393</v>
          </cell>
          <cell r="FT182">
            <v>673.36397551467769</v>
          </cell>
          <cell r="FU182">
            <v>576.92792326320046</v>
          </cell>
          <cell r="FV182">
            <v>521.34317343060525</v>
          </cell>
          <cell r="FW182">
            <v>576.86198204455206</v>
          </cell>
          <cell r="FX182">
            <v>563.64966799585727</v>
          </cell>
          <cell r="FY182">
            <v>711.42861721343718</v>
          </cell>
          <cell r="FZ182">
            <v>576.17443109740373</v>
          </cell>
          <cell r="GA182">
            <v>141.87519476247755</v>
          </cell>
          <cell r="GB182">
            <v>163.92786954384388</v>
          </cell>
        </row>
        <row r="183">
          <cell r="B183">
            <v>1181</v>
          </cell>
          <cell r="C183">
            <v>2139.8293604651162</v>
          </cell>
          <cell r="D183">
            <v>2280.674127906977</v>
          </cell>
          <cell r="E183">
            <v>2352.2093023255816</v>
          </cell>
          <cell r="F183">
            <v>1645.3281976744188</v>
          </cell>
          <cell r="G183">
            <v>821.70959302325582</v>
          </cell>
          <cell r="H183">
            <v>1326.7343023255814</v>
          </cell>
          <cell r="I183">
            <v>2112.8441860465118</v>
          </cell>
          <cell r="J183">
            <v>2470.6543604651165</v>
          </cell>
          <cell r="K183">
            <v>2474.798546511628</v>
          </cell>
          <cell r="L183">
            <v>2309.6162790697676</v>
          </cell>
          <cell r="M183">
            <v>2475.3412967441859</v>
          </cell>
          <cell r="N183">
            <v>2066.0981238554218</v>
          </cell>
          <cell r="O183">
            <v>2243.3816036088542</v>
          </cell>
          <cell r="P183">
            <v>2322.9106412552537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FN183">
            <v>1181</v>
          </cell>
          <cell r="FO183">
            <v>2097.6363091596854</v>
          </cell>
          <cell r="FP183">
            <v>2250.3514280414215</v>
          </cell>
          <cell r="FQ183">
            <v>2334.1505044808137</v>
          </cell>
          <cell r="FR183">
            <v>1626.0855236056084</v>
          </cell>
          <cell r="FS183">
            <v>818.3376458027368</v>
          </cell>
          <cell r="FT183">
            <v>1317.8796798711753</v>
          </cell>
          <cell r="FU183">
            <v>1964.5545126227726</v>
          </cell>
          <cell r="FV183">
            <v>2276.1757238724394</v>
          </cell>
          <cell r="FW183">
            <v>2310.4800998366559</v>
          </cell>
          <cell r="FX183">
            <v>2086.2231087192476</v>
          </cell>
          <cell r="FY183">
            <v>2504.7882009890536</v>
          </cell>
          <cell r="FZ183">
            <v>2028.587101791242</v>
          </cell>
          <cell r="GA183">
            <v>1850.0738750631165</v>
          </cell>
          <cell r="GB183">
            <v>1935.4649716417789</v>
          </cell>
        </row>
        <row r="184">
          <cell r="B184">
            <v>1182</v>
          </cell>
          <cell r="C184">
            <v>0</v>
          </cell>
          <cell r="D184">
            <v>0</v>
          </cell>
          <cell r="E184">
            <v>0</v>
          </cell>
          <cell r="F184">
            <v>1.659593023255814</v>
          </cell>
          <cell r="G184">
            <v>8.5377906976744189</v>
          </cell>
          <cell r="H184">
            <v>9.084593023255815</v>
          </cell>
          <cell r="I184">
            <v>6.8781976744186055</v>
          </cell>
          <cell r="J184">
            <v>20.759302325581398</v>
          </cell>
          <cell r="K184">
            <v>46.574127906976749</v>
          </cell>
          <cell r="L184">
            <v>46.765988372093027</v>
          </cell>
          <cell r="M184">
            <v>56.377972726389338</v>
          </cell>
          <cell r="N184">
            <v>47.057116459041161</v>
          </cell>
          <cell r="O184">
            <v>51.09489629955231</v>
          </cell>
          <cell r="P184">
            <v>52.906236788753567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FN184">
            <v>1182</v>
          </cell>
          <cell r="FO184">
            <v>0</v>
          </cell>
          <cell r="FP184">
            <v>0</v>
          </cell>
          <cell r="FQ184">
            <v>0</v>
          </cell>
          <cell r="FR184">
            <v>1.6401835171897772</v>
          </cell>
          <cell r="FS184">
            <v>8.5027552303306884</v>
          </cell>
          <cell r="FT184">
            <v>9.0239624650258357</v>
          </cell>
          <cell r="FU184">
            <v>6.3954523335082634</v>
          </cell>
          <cell r="FV184">
            <v>19.125224780175888</v>
          </cell>
          <cell r="FW184">
            <v>43.481759696358871</v>
          </cell>
          <cell r="FX184">
            <v>42.242638540481522</v>
          </cell>
          <cell r="FY184">
            <v>57.048650651319264</v>
          </cell>
          <cell r="FZ184">
            <v>46.20277149188253</v>
          </cell>
          <cell r="GA184">
            <v>42.136983133317393</v>
          </cell>
          <cell r="GB184">
            <v>44.081836927951848</v>
          </cell>
        </row>
        <row r="185">
          <cell r="B185">
            <v>1183</v>
          </cell>
          <cell r="C185">
            <v>2783.1279069767443</v>
          </cell>
          <cell r="D185">
            <v>2783.1279069767443</v>
          </cell>
          <cell r="E185">
            <v>2929.4886627906981</v>
          </cell>
          <cell r="F185">
            <v>2918.9363372093026</v>
          </cell>
          <cell r="G185">
            <v>2853.0009505709841</v>
          </cell>
          <cell r="H185">
            <v>2779.4773360575796</v>
          </cell>
          <cell r="I185">
            <v>2544.0755762526333</v>
          </cell>
          <cell r="J185">
            <v>2320.2509521757993</v>
          </cell>
          <cell r="K185">
            <v>2533.4632018351972</v>
          </cell>
          <cell r="L185">
            <v>2558.5469959127731</v>
          </cell>
          <cell r="M185">
            <v>2882.7067962999117</v>
          </cell>
          <cell r="N185">
            <v>2406.114708825964</v>
          </cell>
          <cell r="O185">
            <v>2612.5736293106297</v>
          </cell>
          <cell r="P185">
            <v>2705.1907151355263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FN185">
            <v>1183</v>
          </cell>
          <cell r="FO185">
            <v>2728.2503262040786</v>
          </cell>
          <cell r="FP185">
            <v>2746.1248335529426</v>
          </cell>
          <cell r="FQ185">
            <v>2906.9978736004791</v>
          </cell>
          <cell r="FR185">
            <v>2884.7983818494445</v>
          </cell>
          <cell r="FS185">
            <v>2841.293446232351</v>
          </cell>
          <cell r="FT185">
            <v>2760.9271090918428</v>
          </cell>
          <cell r="FU185">
            <v>2365.5199880747223</v>
          </cell>
          <cell r="FV185">
            <v>2137.6113855279327</v>
          </cell>
          <cell r="FW185">
            <v>2365.2496158766344</v>
          </cell>
          <cell r="FX185">
            <v>2311.0764831322003</v>
          </cell>
          <cell r="FY185">
            <v>2916.9997607118589</v>
          </cell>
          <cell r="FZ185">
            <v>2362.4305193435703</v>
          </cell>
          <cell r="GA185">
            <v>2154.5394731288729</v>
          </cell>
          <cell r="GB185">
            <v>2253.9833335672629</v>
          </cell>
        </row>
        <row r="186">
          <cell r="B186">
            <v>1184</v>
          </cell>
          <cell r="C186">
            <v>2596.1629666256435</v>
          </cell>
          <cell r="D186">
            <v>2847.4358332210959</v>
          </cell>
          <cell r="E186">
            <v>2942.7352148012578</v>
          </cell>
          <cell r="F186">
            <v>3174.7345526734712</v>
          </cell>
          <cell r="G186">
            <v>3290.617146756726</v>
          </cell>
          <cell r="H186">
            <v>3465.34024429689</v>
          </cell>
          <cell r="I186">
            <v>3267.4477036046087</v>
          </cell>
          <cell r="J186">
            <v>3042.3370638356805</v>
          </cell>
          <cell r="K186">
            <v>1925.9409138558531</v>
          </cell>
          <cell r="L186">
            <v>1226.6425809020675</v>
          </cell>
          <cell r="M186">
            <v>1886.4644990026381</v>
          </cell>
          <cell r="N186">
            <v>1688.9655127951646</v>
          </cell>
          <cell r="O186">
            <v>1547.340661748749</v>
          </cell>
          <cell r="P186">
            <v>1473.9177267995092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FN186">
            <v>1184</v>
          </cell>
          <cell r="FO186">
            <v>2544.9719514578333</v>
          </cell>
          <cell r="FP186">
            <v>2809.5777538485609</v>
          </cell>
          <cell r="FQ186">
            <v>2920.1427268359075</v>
          </cell>
          <cell r="FR186">
            <v>3137.6049499969758</v>
          </cell>
          <cell r="FS186">
            <v>3277.1138513881338</v>
          </cell>
          <cell r="FT186">
            <v>3442.2125694598685</v>
          </cell>
          <cell r="FU186">
            <v>3038.1223439322939</v>
          </cell>
          <cell r="FV186">
            <v>2802.8581736688075</v>
          </cell>
          <cell r="FW186">
            <v>1798.0648005460853</v>
          </cell>
          <cell r="FX186">
            <v>1107.9979482338981</v>
          </cell>
          <cell r="FY186">
            <v>1908.9060667721164</v>
          </cell>
          <cell r="FZ186">
            <v>1658.3015177580482</v>
          </cell>
          <cell r="GA186">
            <v>1276.0622310172787</v>
          </cell>
          <cell r="GB186">
            <v>1228.0782913632775</v>
          </cell>
        </row>
        <row r="187">
          <cell r="B187">
            <v>1185</v>
          </cell>
          <cell r="C187">
            <v>202.09622093023256</v>
          </cell>
          <cell r="D187">
            <v>202.09622093023256</v>
          </cell>
          <cell r="E187">
            <v>202.09622093023256</v>
          </cell>
          <cell r="F187">
            <v>202.09622093023256</v>
          </cell>
          <cell r="G187">
            <v>342.57836117339394</v>
          </cell>
          <cell r="H187">
            <v>302.15662931009194</v>
          </cell>
          <cell r="I187">
            <v>199.16353779069769</v>
          </cell>
          <cell r="J187">
            <v>150.49333430232559</v>
          </cell>
          <cell r="K187">
            <v>162.33222819767443</v>
          </cell>
          <cell r="L187">
            <v>289.8727674418605</v>
          </cell>
          <cell r="M187">
            <v>201.42741202630816</v>
          </cell>
          <cell r="N187">
            <v>158.0673276235465</v>
          </cell>
          <cell r="O187">
            <v>171.63044234344986</v>
          </cell>
          <cell r="P187">
            <v>177.71483025518219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FN187">
            <v>1185</v>
          </cell>
          <cell r="FO187">
            <v>198.11129747049949</v>
          </cell>
          <cell r="FP187">
            <v>199.40925089087219</v>
          </cell>
          <cell r="FQ187">
            <v>200.54465203057626</v>
          </cell>
          <cell r="FR187">
            <v>199.7326367435667</v>
          </cell>
          <cell r="FS187">
            <v>341.1725650593209</v>
          </cell>
          <cell r="FT187">
            <v>300.14003648517814</v>
          </cell>
          <cell r="FU187">
            <v>185.18527277146688</v>
          </cell>
          <cell r="FV187">
            <v>138.6471857921421</v>
          </cell>
          <cell r="FW187">
            <v>151.5539045962129</v>
          </cell>
          <cell r="FX187">
            <v>261.83538430426091</v>
          </cell>
          <cell r="FY187">
            <v>203.823612389479</v>
          </cell>
          <cell r="FZ187">
            <v>155.19753797239068</v>
          </cell>
          <cell r="GA187">
            <v>141.54034116814748</v>
          </cell>
          <cell r="GB187">
            <v>148.07320729061723</v>
          </cell>
        </row>
        <row r="188">
          <cell r="B188">
            <v>1186</v>
          </cell>
          <cell r="C188">
            <v>0</v>
          </cell>
          <cell r="D188">
            <v>84.066011076937798</v>
          </cell>
          <cell r="E188">
            <v>128.63104494411485</v>
          </cell>
          <cell r="F188">
            <v>157.72572510703824</v>
          </cell>
          <cell r="G188">
            <v>366.04324753570131</v>
          </cell>
          <cell r="H188">
            <v>379.0585102920457</v>
          </cell>
          <cell r="I188">
            <v>184.48425404779886</v>
          </cell>
          <cell r="J188">
            <v>219.00259894620831</v>
          </cell>
          <cell r="K188">
            <v>239.12716209261666</v>
          </cell>
          <cell r="L188">
            <v>241.49475775689996</v>
          </cell>
          <cell r="M188">
            <v>272.09137864917687</v>
          </cell>
          <cell r="N188">
            <v>227.10706102779352</v>
          </cell>
          <cell r="O188">
            <v>246.59419457227941</v>
          </cell>
          <cell r="P188">
            <v>255.33608625578708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FN188">
            <v>1186</v>
          </cell>
          <cell r="FO188">
            <v>0</v>
          </cell>
          <cell r="FP188">
            <v>82.948311537319753</v>
          </cell>
          <cell r="FQ188">
            <v>127.64349590461806</v>
          </cell>
          <cell r="FR188">
            <v>155.88106899235461</v>
          </cell>
          <cell r="FS188">
            <v>364.54116149265468</v>
          </cell>
          <cell r="FT188">
            <v>376.52867444557489</v>
          </cell>
          <cell r="FU188">
            <v>171.53625250313218</v>
          </cell>
          <cell r="FV188">
            <v>201.76371376062801</v>
          </cell>
          <cell r="FW188">
            <v>223.24990861344409</v>
          </cell>
          <cell r="FX188">
            <v>218.1366440965333</v>
          </cell>
          <cell r="FY188">
            <v>275.32820452990484</v>
          </cell>
          <cell r="FZ188">
            <v>222.98382124610893</v>
          </cell>
          <cell r="GA188">
            <v>203.36151298847372</v>
          </cell>
          <cell r="GB188">
            <v>212.74776660247565</v>
          </cell>
        </row>
        <row r="189">
          <cell r="B189">
            <v>1187</v>
          </cell>
          <cell r="C189">
            <v>575.85</v>
          </cell>
          <cell r="D189">
            <v>575.85</v>
          </cell>
          <cell r="E189">
            <v>575.85</v>
          </cell>
          <cell r="F189">
            <v>575.85</v>
          </cell>
          <cell r="G189">
            <v>637.96144565381724</v>
          </cell>
          <cell r="H189">
            <v>650.86332914231104</v>
          </cell>
          <cell r="I189">
            <v>702.78646656976753</v>
          </cell>
          <cell r="J189">
            <v>657.68352470930233</v>
          </cell>
          <cell r="K189">
            <v>736.39979651162798</v>
          </cell>
          <cell r="L189">
            <v>769.51395348837218</v>
          </cell>
          <cell r="M189">
            <v>627.89428371104646</v>
          </cell>
          <cell r="N189">
            <v>637.91494936460765</v>
          </cell>
          <cell r="O189">
            <v>329.80653310455818</v>
          </cell>
          <cell r="P189">
            <v>614.31814955095115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FN189">
            <v>1187</v>
          </cell>
          <cell r="FO189">
            <v>564.4954176939832</v>
          </cell>
          <cell r="FP189">
            <v>568.19378708298643</v>
          </cell>
          <cell r="FQ189">
            <v>571.4289823938592</v>
          </cell>
          <cell r="FR189">
            <v>569.11523797611528</v>
          </cell>
          <cell r="FS189">
            <v>635.34352279915504</v>
          </cell>
          <cell r="FT189">
            <v>646.5194684017913</v>
          </cell>
          <cell r="FU189">
            <v>653.46149679560722</v>
          </cell>
          <cell r="FV189">
            <v>605.91367893821985</v>
          </cell>
          <cell r="FW189">
            <v>687.50528311169148</v>
          </cell>
          <cell r="FX189">
            <v>695.08420372579826</v>
          </cell>
          <cell r="FY189">
            <v>635.36377604838924</v>
          </cell>
          <cell r="FZ189">
            <v>626.33329142474474</v>
          </cell>
          <cell r="GA189">
            <v>271.98513607329545</v>
          </cell>
          <cell r="GB189">
            <v>511.85406738554309</v>
          </cell>
        </row>
        <row r="190">
          <cell r="B190">
            <v>1188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FN190">
            <v>1188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</row>
        <row r="191">
          <cell r="B191">
            <v>1189</v>
          </cell>
          <cell r="C191">
            <v>18894.504941860465</v>
          </cell>
          <cell r="D191">
            <v>19867.266279069769</v>
          </cell>
          <cell r="E191">
            <v>22264.217441860466</v>
          </cell>
          <cell r="F191">
            <v>22113.357558139538</v>
          </cell>
          <cell r="G191">
            <v>22391.285232564125</v>
          </cell>
          <cell r="H191">
            <v>22103.76183924179</v>
          </cell>
          <cell r="I191">
            <v>19763.666856104654</v>
          </cell>
          <cell r="J191">
            <v>18717.496011627907</v>
          </cell>
          <cell r="K191">
            <v>19527.635890988375</v>
          </cell>
          <cell r="L191">
            <v>23630.164281976744</v>
          </cell>
          <cell r="M191">
            <v>24370.091379876667</v>
          </cell>
          <cell r="N191">
            <v>23915.064439113667</v>
          </cell>
          <cell r="O191">
            <v>30557.516737746595</v>
          </cell>
          <cell r="P191">
            <v>31820.074271210869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FN191">
            <v>1189</v>
          </cell>
          <cell r="FO191">
            <v>18843.350129173818</v>
          </cell>
          <cell r="FP191">
            <v>19818.216331469441</v>
          </cell>
          <cell r="FQ191">
            <v>22113.341971266891</v>
          </cell>
          <cell r="FR191">
            <v>21923.524346331997</v>
          </cell>
          <cell r="FS191">
            <v>22333.784799155314</v>
          </cell>
          <cell r="FT191">
            <v>21975.002124239771</v>
          </cell>
          <cell r="FU191">
            <v>20649.702974828149</v>
          </cell>
          <cell r="FV191">
            <v>19380.809681320578</v>
          </cell>
          <cell r="FW191">
            <v>18491.169173738232</v>
          </cell>
          <cell r="FX191">
            <v>22546.107301373071</v>
          </cell>
          <cell r="FY191">
            <v>27253.975011476021</v>
          </cell>
          <cell r="FZ191">
            <v>25769.581517108687</v>
          </cell>
          <cell r="GA191">
            <v>29890.380631682441</v>
          </cell>
          <cell r="GB191">
            <v>30846.443144205932</v>
          </cell>
        </row>
        <row r="192">
          <cell r="B192">
            <v>1190</v>
          </cell>
          <cell r="C192">
            <v>1444.0251065212419</v>
          </cell>
          <cell r="D192">
            <v>1595.4755067204571</v>
          </cell>
          <cell r="E192">
            <v>1724.0378908506307</v>
          </cell>
          <cell r="F192">
            <v>1895.9835008034049</v>
          </cell>
          <cell r="G192">
            <v>2389.7328332238944</v>
          </cell>
          <cell r="H192">
            <v>2485.6162449569165</v>
          </cell>
          <cell r="I192">
            <v>2228.5099410527205</v>
          </cell>
          <cell r="J192">
            <v>2142.0944589703809</v>
          </cell>
          <cell r="K192">
            <v>1707.241230234757</v>
          </cell>
          <cell r="L192">
            <v>1604.2499357140925</v>
          </cell>
          <cell r="M192">
            <v>1807.5033212344301</v>
          </cell>
          <cell r="N192">
            <v>1508.6724508563148</v>
          </cell>
          <cell r="O192">
            <v>1706.7827674093426</v>
          </cell>
          <cell r="P192">
            <v>1767.2890988980046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FN192">
            <v>1190</v>
          </cell>
          <cell r="FO192">
            <v>1415.5518896697179</v>
          </cell>
          <cell r="FP192">
            <v>1574.2628642209661</v>
          </cell>
          <cell r="FQ192">
            <v>1710.801801818583</v>
          </cell>
          <cell r="FR192">
            <v>1873.809327530638</v>
          </cell>
          <cell r="FS192">
            <v>2379.9263845062578</v>
          </cell>
          <cell r="FT192">
            <v>2469.0272464083355</v>
          </cell>
          <cell r="FU192">
            <v>2072.1022828057485</v>
          </cell>
          <cell r="FV192">
            <v>1973.4785584626054</v>
          </cell>
          <cell r="FW192">
            <v>1593.8860533266939</v>
          </cell>
          <cell r="FX192">
            <v>1449.0819615265659</v>
          </cell>
          <cell r="FY192">
            <v>1829.0055590440923</v>
          </cell>
          <cell r="FZ192">
            <v>1481.2817645484986</v>
          </cell>
          <cell r="GA192">
            <v>1407.551084181267</v>
          </cell>
          <cell r="GB192">
            <v>1472.5173172537834</v>
          </cell>
        </row>
        <row r="193">
          <cell r="B193">
            <v>1191</v>
          </cell>
          <cell r="C193">
            <v>51391.912371432532</v>
          </cell>
          <cell r="D193">
            <v>53910.060228612638</v>
          </cell>
          <cell r="E193">
            <v>48727.511002748033</v>
          </cell>
          <cell r="F193">
            <v>53351.218667627938</v>
          </cell>
          <cell r="G193">
            <v>61805.447018024628</v>
          </cell>
          <cell r="H193">
            <v>64688.501319080628</v>
          </cell>
          <cell r="I193">
            <v>58603.735028967261</v>
          </cell>
          <cell r="J193">
            <v>51586.622304568373</v>
          </cell>
          <cell r="K193">
            <v>67250.18828633774</v>
          </cell>
          <cell r="L193">
            <v>74210.668281881342</v>
          </cell>
          <cell r="M193">
            <v>83612.924896780343</v>
          </cell>
          <cell r="N193">
            <v>69789.369040351463</v>
          </cell>
          <cell r="O193">
            <v>75777.711051031176</v>
          </cell>
          <cell r="P193">
            <v>78464.070083859449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FN193">
            <v>1191</v>
          </cell>
          <cell r="FO193">
            <v>51252.77437024867</v>
          </cell>
          <cell r="FP193">
            <v>53776.962620104227</v>
          </cell>
          <cell r="FQ193">
            <v>48397.304644829041</v>
          </cell>
          <cell r="FR193">
            <v>52893.22249192759</v>
          </cell>
          <cell r="FS193">
            <v>61646.731698486234</v>
          </cell>
          <cell r="FT193">
            <v>64311.675281307937</v>
          </cell>
          <cell r="FU193">
            <v>61231.032195319138</v>
          </cell>
          <cell r="FV193">
            <v>53414.757420859336</v>
          </cell>
          <cell r="FW193">
            <v>63680.755597367912</v>
          </cell>
          <cell r="FX193">
            <v>70806.181033030647</v>
          </cell>
          <cell r="FY193">
            <v>93507.428029381699</v>
          </cell>
          <cell r="FZ193">
            <v>75201.253966580203</v>
          </cell>
          <cell r="GA193">
            <v>74123.321150473843</v>
          </cell>
          <cell r="GB193">
            <v>76063.225248174669</v>
          </cell>
        </row>
        <row r="194">
          <cell r="B194">
            <v>1192</v>
          </cell>
          <cell r="C194">
            <v>6018.5572674418609</v>
          </cell>
          <cell r="D194">
            <v>6034.3665697674423</v>
          </cell>
          <cell r="E194">
            <v>6054.4831395348838</v>
          </cell>
          <cell r="F194">
            <v>6052.9002906976748</v>
          </cell>
          <cell r="G194">
            <v>5892.77065337763</v>
          </cell>
          <cell r="H194">
            <v>6151.1131349206353</v>
          </cell>
          <cell r="I194">
            <v>6442.3977078488379</v>
          </cell>
          <cell r="J194">
            <v>5785.6545392441867</v>
          </cell>
          <cell r="K194">
            <v>5467.7796889534884</v>
          </cell>
          <cell r="L194">
            <v>5885.7868517441857</v>
          </cell>
          <cell r="M194">
            <v>6631.4974030963904</v>
          </cell>
          <cell r="N194">
            <v>5535.1253424773759</v>
          </cell>
          <cell r="O194">
            <v>6010.0719436362206</v>
          </cell>
          <cell r="P194">
            <v>6223.1321011654227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FN194">
            <v>1192</v>
          </cell>
          <cell r="FO194">
            <v>5899.883647824523</v>
          </cell>
          <cell r="FP194">
            <v>5954.1366569820848</v>
          </cell>
          <cell r="FQ194">
            <v>6008.0005892944282</v>
          </cell>
          <cell r="FR194">
            <v>5982.109558715124</v>
          </cell>
          <cell r="FS194">
            <v>5868.5892250548741</v>
          </cell>
          <cell r="FT194">
            <v>6110.0606164257188</v>
          </cell>
          <cell r="FU194">
            <v>5990.2389265852007</v>
          </cell>
          <cell r="FV194">
            <v>5330.2342163558733</v>
          </cell>
          <cell r="FW194">
            <v>5104.7371833256157</v>
          </cell>
          <cell r="FX194">
            <v>5316.495495108913</v>
          </cell>
          <cell r="FY194">
            <v>6710.3863503643543</v>
          </cell>
          <cell r="FZ194">
            <v>5434.63243439505</v>
          </cell>
          <cell r="GA194">
            <v>4956.3913122423237</v>
          </cell>
          <cell r="GB194">
            <v>5185.1560631693055</v>
          </cell>
        </row>
        <row r="195">
          <cell r="B195">
            <v>1193</v>
          </cell>
          <cell r="C195">
            <v>3159.7883720930236</v>
          </cell>
          <cell r="D195">
            <v>3271.9979651162794</v>
          </cell>
          <cell r="E195">
            <v>3373.2619186046513</v>
          </cell>
          <cell r="F195">
            <v>3694.0622093023258</v>
          </cell>
          <cell r="G195">
            <v>3823.8831084689018</v>
          </cell>
          <cell r="H195">
            <v>4197.5895029220137</v>
          </cell>
          <cell r="I195">
            <v>4200.8068997093023</v>
          </cell>
          <cell r="J195">
            <v>3866.1228183139538</v>
          </cell>
          <cell r="K195">
            <v>3991.2120043604655</v>
          </cell>
          <cell r="L195">
            <v>4439.0369694767442</v>
          </cell>
          <cell r="M195">
            <v>4538.2746834154796</v>
          </cell>
          <cell r="N195">
            <v>4940.8258681729558</v>
          </cell>
          <cell r="O195">
            <v>7204.4692221630348</v>
          </cell>
          <cell r="P195">
            <v>6061.7070726667152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FN195">
            <v>1193</v>
          </cell>
          <cell r="FO195">
            <v>3097.4838185799126</v>
          </cell>
          <cell r="FP195">
            <v>3228.4951204779791</v>
          </cell>
          <cell r="FQ195">
            <v>3347.36411478026</v>
          </cell>
          <cell r="FR195">
            <v>3650.8588926728617</v>
          </cell>
          <cell r="FS195">
            <v>3808.1915160514982</v>
          </cell>
          <cell r="FT195">
            <v>4169.574797790925</v>
          </cell>
          <cell r="FU195">
            <v>3905.9738555179542</v>
          </cell>
          <cell r="FV195">
            <v>3561.799272844813</v>
          </cell>
          <cell r="FW195">
            <v>3726.2087143628032</v>
          </cell>
          <cell r="FX195">
            <v>4009.6796987902144</v>
          </cell>
          <cell r="FY195">
            <v>4592.2624467252163</v>
          </cell>
          <cell r="FZ195">
            <v>4851.1227577463987</v>
          </cell>
          <cell r="GA195">
            <v>5941.3878896833767</v>
          </cell>
          <cell r="GB195">
            <v>5050.6556296800982</v>
          </cell>
        </row>
        <row r="196">
          <cell r="B196">
            <v>1194</v>
          </cell>
          <cell r="C196">
            <v>9693.4718023255828</v>
          </cell>
          <cell r="D196">
            <v>10124.92761627907</v>
          </cell>
          <cell r="E196">
            <v>10933.13023255814</v>
          </cell>
          <cell r="F196">
            <v>10878.440406976744</v>
          </cell>
          <cell r="G196">
            <v>11810.771202175631</v>
          </cell>
          <cell r="H196">
            <v>11906.6221871542</v>
          </cell>
          <cell r="I196">
            <v>10882.064123546514</v>
          </cell>
          <cell r="J196">
            <v>10150.775681686046</v>
          </cell>
          <cell r="K196">
            <v>10839.98269622093</v>
          </cell>
          <cell r="L196">
            <v>13979.781750000002</v>
          </cell>
          <cell r="M196">
            <v>19060.11971991236</v>
          </cell>
          <cell r="N196">
            <v>16854.146098680958</v>
          </cell>
          <cell r="O196">
            <v>16666.725033137005</v>
          </cell>
          <cell r="P196">
            <v>17202.64021802901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FN196">
            <v>1194</v>
          </cell>
          <cell r="FO196">
            <v>9667.2277839796625</v>
          </cell>
          <cell r="FP196">
            <v>10099.930358877895</v>
          </cell>
          <cell r="FQ196">
            <v>10859.040892871912</v>
          </cell>
          <cell r="FR196">
            <v>10785.053897194866</v>
          </cell>
          <cell r="FS196">
            <v>11780.44134589611</v>
          </cell>
          <cell r="FT196">
            <v>11837.263256733</v>
          </cell>
          <cell r="FU196">
            <v>11369.924090521677</v>
          </cell>
          <cell r="FV196">
            <v>10510.500522202288</v>
          </cell>
          <cell r="FW196">
            <v>10264.629830010161</v>
          </cell>
          <cell r="FX196">
            <v>13338.445540375666</v>
          </cell>
          <cell r="FY196">
            <v>21315.637207301341</v>
          </cell>
          <cell r="FZ196">
            <v>18161.117353331079</v>
          </cell>
          <cell r="GA196">
            <v>16302.854692007024</v>
          </cell>
          <cell r="GB196">
            <v>16676.273565324693</v>
          </cell>
        </row>
        <row r="197">
          <cell r="B197">
            <v>1195</v>
          </cell>
          <cell r="C197">
            <v>2291.7061956026209</v>
          </cell>
          <cell r="D197">
            <v>2427.3993256054077</v>
          </cell>
          <cell r="E197">
            <v>2450.4960285846055</v>
          </cell>
          <cell r="F197">
            <v>2608.6442864838345</v>
          </cell>
          <cell r="G197">
            <v>2947.0027667000354</v>
          </cell>
          <cell r="H197">
            <v>3141.4903413171883</v>
          </cell>
          <cell r="I197">
            <v>2647.6069458040051</v>
          </cell>
          <cell r="J197">
            <v>2256.7610062588005</v>
          </cell>
          <cell r="K197">
            <v>2464.1390446717714</v>
          </cell>
          <cell r="L197">
            <v>2488.5364609556505</v>
          </cell>
          <cell r="M197">
            <v>2656.519186046512</v>
          </cell>
          <cell r="N197">
            <v>2430.8912790697677</v>
          </cell>
          <cell r="O197">
            <v>2463.2005813953492</v>
          </cell>
          <cell r="P197">
            <v>2476.8130813953489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FN197">
            <v>1195</v>
          </cell>
          <cell r="FO197">
            <v>2246.5184442451869</v>
          </cell>
          <cell r="FP197">
            <v>2395.1258410669861</v>
          </cell>
          <cell r="FQ197">
            <v>2431.6826464778924</v>
          </cell>
          <cell r="FR197">
            <v>2578.1353024177838</v>
          </cell>
          <cell r="FS197">
            <v>2934.9095188270549</v>
          </cell>
          <cell r="FT197">
            <v>3120.5240401762831</v>
          </cell>
          <cell r="FU197">
            <v>2461.7850229473347</v>
          </cell>
          <cell r="FV197">
            <v>2079.1190784214705</v>
          </cell>
          <cell r="FW197">
            <v>2300.5283536996317</v>
          </cell>
          <cell r="FX197">
            <v>2247.8375818458917</v>
          </cell>
          <cell r="FY197">
            <v>2688.1214003347222</v>
          </cell>
          <cell r="FZ197">
            <v>2386.7572588352145</v>
          </cell>
          <cell r="GA197">
            <v>2031.3543791876302</v>
          </cell>
          <cell r="GB197">
            <v>2063.6975332612765</v>
          </cell>
        </row>
        <row r="198">
          <cell r="B198">
            <v>1196</v>
          </cell>
          <cell r="C198">
            <v>632.47502557835878</v>
          </cell>
          <cell r="D198">
            <v>662.2790140967769</v>
          </cell>
          <cell r="E198">
            <v>654.54144015449572</v>
          </cell>
          <cell r="F198">
            <v>701.8266142462171</v>
          </cell>
          <cell r="G198">
            <v>803.05296136064544</v>
          </cell>
          <cell r="H198">
            <v>832.65328999086455</v>
          </cell>
          <cell r="I198">
            <v>762.13353894686225</v>
          </cell>
          <cell r="J198">
            <v>695.08197238043374</v>
          </cell>
          <cell r="K198">
            <v>758.95436984241951</v>
          </cell>
          <cell r="L198">
            <v>766.46876954382958</v>
          </cell>
          <cell r="M198">
            <v>863.5779349158986</v>
          </cell>
          <cell r="N198">
            <v>720.8043405891068</v>
          </cell>
          <cell r="O198">
            <v>782.65363043917455</v>
          </cell>
          <cell r="P198">
            <v>810.39910625976574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FN198">
            <v>1196</v>
          </cell>
          <cell r="FO198">
            <v>620.00391377071867</v>
          </cell>
          <cell r="FP198">
            <v>653.4736843366054</v>
          </cell>
          <cell r="FQ198">
            <v>649.51627868732237</v>
          </cell>
          <cell r="FR198">
            <v>693.6185127805976</v>
          </cell>
          <cell r="FS198">
            <v>799.75757303369789</v>
          </cell>
          <cell r="FT198">
            <v>827.0961633639547</v>
          </cell>
          <cell r="FU198">
            <v>708.6433032058244</v>
          </cell>
          <cell r="FV198">
            <v>640.36829147395224</v>
          </cell>
          <cell r="FW198">
            <v>708.56230729434867</v>
          </cell>
          <cell r="FX198">
            <v>692.33355931227493</v>
          </cell>
          <cell r="FY198">
            <v>873.85114321686967</v>
          </cell>
          <cell r="FZ198">
            <v>707.71778520647069</v>
          </cell>
          <cell r="GA198">
            <v>645.43947073896072</v>
          </cell>
          <cell r="GB198">
            <v>675.23005636066807</v>
          </cell>
        </row>
        <row r="199">
          <cell r="B199">
            <v>1197</v>
          </cell>
          <cell r="C199">
            <v>10768.135452176775</v>
          </cell>
          <cell r="D199">
            <v>11283.556540510335</v>
          </cell>
          <cell r="E199">
            <v>10955.921863396024</v>
          </cell>
          <cell r="F199">
            <v>11566.213022419977</v>
          </cell>
          <cell r="G199">
            <v>11566.213022419977</v>
          </cell>
          <cell r="H199">
            <v>11566.213022419977</v>
          </cell>
          <cell r="I199">
            <v>10428.989527142279</v>
          </cell>
          <cell r="J199">
            <v>9511.4599214172085</v>
          </cell>
          <cell r="K199">
            <v>11308.3664003182</v>
          </cell>
          <cell r="L199">
            <v>11420.330424083728</v>
          </cell>
          <cell r="M199">
            <v>12364.902287692077</v>
          </cell>
          <cell r="N199">
            <v>10320.637987116479</v>
          </cell>
          <cell r="O199">
            <v>11206.209971576352</v>
          </cell>
          <cell r="P199">
            <v>11944.520203529864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FN199">
            <v>1197</v>
          </cell>
          <cell r="FO199">
            <v>10555.809880805622</v>
          </cell>
          <cell r="FP199">
            <v>11133.536029378429</v>
          </cell>
          <cell r="FQ199">
            <v>10871.809119713507</v>
          </cell>
          <cell r="FR199">
            <v>11430.942218871214</v>
          </cell>
          <cell r="FS199">
            <v>11518.750195912879</v>
          </cell>
          <cell r="FT199">
            <v>11489.020136578973</v>
          </cell>
          <cell r="FU199">
            <v>9697.0323571186291</v>
          </cell>
          <cell r="FV199">
            <v>8762.7612013036924</v>
          </cell>
          <cell r="FW199">
            <v>10557.528234540652</v>
          </cell>
          <cell r="FX199">
            <v>10315.721038097712</v>
          </cell>
          <cell r="FY199">
            <v>12511.996385036036</v>
          </cell>
          <cell r="FZ199">
            <v>10133.261756151842</v>
          </cell>
          <cell r="GA199">
            <v>9241.546901130776</v>
          </cell>
          <cell r="GB199">
            <v>9952.2556082945048</v>
          </cell>
        </row>
        <row r="200">
          <cell r="B200">
            <v>1198</v>
          </cell>
          <cell r="C200">
            <v>706.22446903788818</v>
          </cell>
          <cell r="D200">
            <v>923.5499031455181</v>
          </cell>
          <cell r="E200">
            <v>937.8660001443094</v>
          </cell>
          <cell r="F200">
            <v>945.96136279496193</v>
          </cell>
          <cell r="G200">
            <v>940.70299949947093</v>
          </cell>
          <cell r="H200">
            <v>973.85053519779979</v>
          </cell>
          <cell r="I200">
            <v>929.48553770880233</v>
          </cell>
          <cell r="J200">
            <v>877.95466511720713</v>
          </cell>
          <cell r="K200">
            <v>958.63158029013971</v>
          </cell>
          <cell r="L200">
            <v>968.12298207519052</v>
          </cell>
          <cell r="M200">
            <v>1090.7810974512329</v>
          </cell>
          <cell r="N200">
            <v>910.4444635352661</v>
          </cell>
          <cell r="O200">
            <v>988.56600130453114</v>
          </cell>
          <cell r="P200">
            <v>1023.6111771262574</v>
          </cell>
          <cell r="Q200">
            <v>1179.9716681115758</v>
          </cell>
          <cell r="R200">
            <v>1543.0826423835458</v>
          </cell>
          <cell r="S200">
            <v>1567.0022169623255</v>
          </cell>
          <cell r="T200">
            <v>1580.5280844303163</v>
          </cell>
          <cell r="U200">
            <v>1571.7423229885328</v>
          </cell>
          <cell r="V200">
            <v>1627.1257806659905</v>
          </cell>
          <cell r="W200">
            <v>1553</v>
          </cell>
          <cell r="X200">
            <v>1475</v>
          </cell>
          <cell r="Y200">
            <v>1590</v>
          </cell>
          <cell r="Z200">
            <v>1655</v>
          </cell>
          <cell r="AA200">
            <v>1864.683257918552</v>
          </cell>
          <cell r="AB200">
            <v>1556.3989441930619</v>
          </cell>
          <cell r="AC200">
            <v>1689.9472096530924</v>
          </cell>
          <cell r="AD200">
            <v>1749.8567119155357</v>
          </cell>
          <cell r="FN200">
            <v>1198</v>
          </cell>
          <cell r="FO200">
            <v>692.2991692893188</v>
          </cell>
          <cell r="FP200">
            <v>911.2708466239078</v>
          </cell>
          <cell r="FQ200">
            <v>930.66564918687448</v>
          </cell>
          <cell r="FR200">
            <v>934.89802223368088</v>
          </cell>
          <cell r="FS200">
            <v>936.84275387081072</v>
          </cell>
          <cell r="FT200">
            <v>967.35105839895414</v>
          </cell>
          <cell r="FU200">
            <v>864.24972536201665</v>
          </cell>
          <cell r="FV200">
            <v>808.84608036558234</v>
          </cell>
          <cell r="FW200">
            <v>894.981610708218</v>
          </cell>
          <cell r="FX200">
            <v>874.48315791267498</v>
          </cell>
          <cell r="FY200">
            <v>1103.7571369860661</v>
          </cell>
          <cell r="FZ200">
            <v>893.91489895865584</v>
          </cell>
          <cell r="GA200">
            <v>815.25146227775065</v>
          </cell>
          <cell r="GB200">
            <v>852.87980636151349</v>
          </cell>
        </row>
        <row r="201">
          <cell r="B201">
            <v>1199</v>
          </cell>
          <cell r="C201">
            <v>2884.4398255813958</v>
          </cell>
          <cell r="D201">
            <v>2954.4113372093025</v>
          </cell>
          <cell r="E201">
            <v>3001.4363372093026</v>
          </cell>
          <cell r="F201">
            <v>2956.1093023255817</v>
          </cell>
          <cell r="G201">
            <v>3658.6299906579493</v>
          </cell>
          <cell r="H201">
            <v>3230.2134846742179</v>
          </cell>
          <cell r="I201">
            <v>3151.6519055232561</v>
          </cell>
          <cell r="J201">
            <v>2892.1806758720932</v>
          </cell>
          <cell r="K201">
            <v>3168.0789505813955</v>
          </cell>
          <cell r="L201">
            <v>3494.844231104652</v>
          </cell>
          <cell r="M201">
            <v>3392.2666810264541</v>
          </cell>
          <cell r="N201">
            <v>2786.9942878281981</v>
          </cell>
          <cell r="O201">
            <v>3026.1349364229191</v>
          </cell>
          <cell r="P201">
            <v>3133.4129843906449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FN201">
            <v>1199</v>
          </cell>
          <cell r="FO201">
            <v>2876.6305191487827</v>
          </cell>
          <cell r="FP201">
            <v>2947.1172425289187</v>
          </cell>
          <cell r="FQ201">
            <v>2981.0968341023267</v>
          </cell>
          <cell r="FR201">
            <v>2930.7324357941552</v>
          </cell>
          <cell r="FS201">
            <v>3649.2346920870859</v>
          </cell>
          <cell r="FT201">
            <v>3211.3967162568197</v>
          </cell>
          <cell r="FU201">
            <v>3292.9453933293812</v>
          </cell>
          <cell r="FV201">
            <v>2994.674245328988</v>
          </cell>
          <cell r="FW201">
            <v>2999.9270857971032</v>
          </cell>
          <cell r="FX201">
            <v>3334.5148216412936</v>
          </cell>
          <cell r="FY201">
            <v>3793.6973610734799</v>
          </cell>
          <cell r="FZ201">
            <v>3003.1144875546393</v>
          </cell>
          <cell r="GA201">
            <v>2960.067922691529</v>
          </cell>
          <cell r="GB201">
            <v>3037.5367652039295</v>
          </cell>
        </row>
        <row r="202">
          <cell r="B202">
            <v>1200</v>
          </cell>
          <cell r="C202">
            <v>570.25660098474839</v>
          </cell>
          <cell r="D202">
            <v>566.77586579888145</v>
          </cell>
          <cell r="E202">
            <v>716.44978697097417</v>
          </cell>
          <cell r="F202">
            <v>701.42815262772478</v>
          </cell>
          <cell r="G202">
            <v>919.32641383011162</v>
          </cell>
          <cell r="H202">
            <v>971.08130395082446</v>
          </cell>
          <cell r="I202">
            <v>781.53688647749539</v>
          </cell>
          <cell r="J202">
            <v>584.97980361242139</v>
          </cell>
          <cell r="K202">
            <v>638.73470448491423</v>
          </cell>
          <cell r="L202">
            <v>645.0588104699134</v>
          </cell>
          <cell r="M202">
            <v>751.22965116279079</v>
          </cell>
          <cell r="N202">
            <v>659.33808139534892</v>
          </cell>
          <cell r="O202">
            <v>666.56162790697681</v>
          </cell>
          <cell r="P202">
            <v>742.65348837209308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FN202">
            <v>1200</v>
          </cell>
          <cell r="FO202">
            <v>568.71269339381331</v>
          </cell>
          <cell r="FP202">
            <v>565.37656273785319</v>
          </cell>
          <cell r="FQ202">
            <v>711.59470059534988</v>
          </cell>
          <cell r="FR202">
            <v>695.40670795495316</v>
          </cell>
          <cell r="FS202">
            <v>916.96559949139203</v>
          </cell>
          <cell r="FT202">
            <v>965.4245224106561</v>
          </cell>
          <cell r="FU202">
            <v>816.57440833897488</v>
          </cell>
          <cell r="FV202">
            <v>605.71041309080454</v>
          </cell>
          <cell r="FW202">
            <v>604.83263533292165</v>
          </cell>
          <cell r="FX202">
            <v>615.4661043826701</v>
          </cell>
          <cell r="FY202">
            <v>840.12791833750441</v>
          </cell>
          <cell r="FZ202">
            <v>710.46709822209436</v>
          </cell>
          <cell r="GA202">
            <v>652.00915845371333</v>
          </cell>
          <cell r="GB202">
            <v>719.92976539473761</v>
          </cell>
        </row>
        <row r="203">
          <cell r="B203">
            <v>1201</v>
          </cell>
          <cell r="C203">
            <v>1964.8813953488373</v>
          </cell>
          <cell r="D203">
            <v>2205.6566860465118</v>
          </cell>
          <cell r="E203">
            <v>2297.2988372093023</v>
          </cell>
          <cell r="F203">
            <v>3665.1488372093031</v>
          </cell>
          <cell r="G203">
            <v>2836.2636627906977</v>
          </cell>
          <cell r="H203">
            <v>3620.6327065965929</v>
          </cell>
          <cell r="I203">
            <v>3313.9911306127096</v>
          </cell>
          <cell r="J203">
            <v>2741.7052325581399</v>
          </cell>
          <cell r="K203">
            <v>3772.6674418604653</v>
          </cell>
          <cell r="L203">
            <v>3937.3796511627911</v>
          </cell>
          <cell r="M203">
            <v>3029.8508720930236</v>
          </cell>
          <cell r="N203">
            <v>3292.0857558139537</v>
          </cell>
          <cell r="O203">
            <v>3353.9799418604653</v>
          </cell>
          <cell r="P203">
            <v>3484.5601744186051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1121.5</v>
          </cell>
          <cell r="X203">
            <v>603.23344947735131</v>
          </cell>
          <cell r="Y203">
            <v>285.74374999999964</v>
          </cell>
          <cell r="Z203">
            <v>992.12284417549017</v>
          </cell>
          <cell r="AA203">
            <v>789.61054172767217</v>
          </cell>
          <cell r="AB203">
            <v>1554.054596100279</v>
          </cell>
          <cell r="AC203">
            <v>1250.0117812061726</v>
          </cell>
          <cell r="AD203">
            <v>1783.1888429752071</v>
          </cell>
          <cell r="AE203">
            <v>1638.6364049586773</v>
          </cell>
          <cell r="FN203">
            <v>1201</v>
          </cell>
          <cell r="FO203">
            <v>1959.561693137013</v>
          </cell>
          <cell r="FP203">
            <v>2200.2111786800119</v>
          </cell>
          <cell r="FQ203">
            <v>2281.7309851586683</v>
          </cell>
          <cell r="FR203">
            <v>3633.6851857176266</v>
          </cell>
          <cell r="FS203">
            <v>2828.9801867339079</v>
          </cell>
          <cell r="FT203">
            <v>3599.5416525570618</v>
          </cell>
          <cell r="FU203">
            <v>3462.562539968621</v>
          </cell>
          <cell r="FV203">
            <v>2838.8662287669254</v>
          </cell>
          <cell r="FW203">
            <v>3572.4258836621116</v>
          </cell>
          <cell r="FX203">
            <v>3756.7484949339942</v>
          </cell>
          <cell r="FY203">
            <v>3388.3943506550768</v>
          </cell>
          <cell r="FZ203">
            <v>3547.3737677666149</v>
          </cell>
          <cell r="GA203">
            <v>3280.7553687567847</v>
          </cell>
          <cell r="GB203">
            <v>3377.9395480549133</v>
          </cell>
        </row>
        <row r="204">
          <cell r="B204">
            <v>1202</v>
          </cell>
          <cell r="C204">
            <v>0</v>
          </cell>
          <cell r="D204">
            <v>6.4187687988233577</v>
          </cell>
          <cell r="E204">
            <v>299.75189833632857</v>
          </cell>
          <cell r="F204">
            <v>361.70452866677982</v>
          </cell>
          <cell r="G204">
            <v>215.56947583247378</v>
          </cell>
          <cell r="H204">
            <v>251.83409681051637</v>
          </cell>
          <cell r="I204">
            <v>418.99178050151613</v>
          </cell>
          <cell r="J204">
            <v>403.13744907519771</v>
          </cell>
          <cell r="K204">
            <v>440.18251196318886</v>
          </cell>
          <cell r="L204">
            <v>444.54075465589369</v>
          </cell>
          <cell r="M204">
            <v>500.86266022315624</v>
          </cell>
          <cell r="N204">
            <v>418.05604906176427</v>
          </cell>
          <cell r="O204">
            <v>453.92773891710408</v>
          </cell>
          <cell r="P204">
            <v>470.01971193632193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FN204">
            <v>1202</v>
          </cell>
          <cell r="FO204">
            <v>0</v>
          </cell>
          <cell r="FP204">
            <v>6.3334280667075733</v>
          </cell>
          <cell r="FQ204">
            <v>297.45058997474302</v>
          </cell>
          <cell r="FR204">
            <v>357.47427091991489</v>
          </cell>
          <cell r="FS204">
            <v>214.68487024792938</v>
          </cell>
          <cell r="FT204">
            <v>250.15335648105116</v>
          </cell>
          <cell r="FU204">
            <v>389.58490104105732</v>
          </cell>
          <cell r="FV204">
            <v>371.40430877432834</v>
          </cell>
          <cell r="FW204">
            <v>410.95584754590448</v>
          </cell>
          <cell r="FX204">
            <v>401.54340941177799</v>
          </cell>
          <cell r="FY204">
            <v>506.82097183651643</v>
          </cell>
          <cell r="FZ204">
            <v>410.46603700020887</v>
          </cell>
          <cell r="GA204">
            <v>374.34551909761893</v>
          </cell>
          <cell r="GB204">
            <v>391.62362609967789</v>
          </cell>
        </row>
        <row r="205">
          <cell r="B205">
            <v>1203</v>
          </cell>
          <cell r="C205">
            <v>1397.6474825129833</v>
          </cell>
          <cell r="D205">
            <v>1506.468074211753</v>
          </cell>
          <cell r="E205">
            <v>1575.2876862000894</v>
          </cell>
          <cell r="F205">
            <v>1611.6606670726853</v>
          </cell>
          <cell r="G205">
            <v>1702.8229945806515</v>
          </cell>
          <cell r="H205">
            <v>1777.475741806832</v>
          </cell>
          <cell r="I205">
            <v>1626.936317648253</v>
          </cell>
          <cell r="J205">
            <v>1483.8004717269807</v>
          </cell>
          <cell r="K205">
            <v>1620.1497042640547</v>
          </cell>
          <cell r="L205">
            <v>1636.1907904448869</v>
          </cell>
          <cell r="M205">
            <v>1843.4909810894878</v>
          </cell>
          <cell r="N205">
            <v>1538.7103436536756</v>
          </cell>
          <cell r="O205">
            <v>1931.7300642747796</v>
          </cell>
          <cell r="P205">
            <v>2059.2596107090644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FN205">
            <v>1203</v>
          </cell>
          <cell r="FO205">
            <v>1393.8635042933945</v>
          </cell>
          <cell r="FP205">
            <v>1502.7487814281506</v>
          </cell>
          <cell r="FQ205">
            <v>1564.6126076083381</v>
          </cell>
          <cell r="FR205">
            <v>1597.8252863544967</v>
          </cell>
          <cell r="FS205">
            <v>1698.4501745665291</v>
          </cell>
          <cell r="FT205">
            <v>1767.1215192268667</v>
          </cell>
          <cell r="FU205">
            <v>1699.8744192057627</v>
          </cell>
          <cell r="FV205">
            <v>1536.3836343135526</v>
          </cell>
          <cell r="FW205">
            <v>1534.1571522313077</v>
          </cell>
          <cell r="FX205">
            <v>1561.1289319315256</v>
          </cell>
          <cell r="FY205">
            <v>2061.6441829997184</v>
          </cell>
          <cell r="FZ205">
            <v>1658.0311432132305</v>
          </cell>
          <cell r="GA205">
            <v>1889.5562553194395</v>
          </cell>
          <cell r="GB205">
            <v>1996.250353141605</v>
          </cell>
        </row>
        <row r="206">
          <cell r="B206">
            <v>1204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FN206">
            <v>1204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</row>
        <row r="207">
          <cell r="B207">
            <v>1205</v>
          </cell>
          <cell r="C207">
            <v>149.15722900475984</v>
          </cell>
          <cell r="D207">
            <v>210.46438305164668</v>
          </cell>
          <cell r="E207">
            <v>234.32857176749579</v>
          </cell>
          <cell r="F207">
            <v>276.27601765973299</v>
          </cell>
          <cell r="G207">
            <v>351.86652678046312</v>
          </cell>
          <cell r="H207">
            <v>382.38213982961133</v>
          </cell>
          <cell r="I207">
            <v>322.43120507928057</v>
          </cell>
          <cell r="J207">
            <v>296.29664806082275</v>
          </cell>
          <cell r="K207">
            <v>262.65365064910804</v>
          </cell>
          <cell r="L207">
            <v>265.25418184365367</v>
          </cell>
          <cell r="M207">
            <v>298.86104651162793</v>
          </cell>
          <cell r="N207">
            <v>291.56075581395351</v>
          </cell>
          <cell r="O207">
            <v>265.33343023255816</v>
          </cell>
          <cell r="P207">
            <v>343.76598837209303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FN207">
            <v>1205</v>
          </cell>
          <cell r="FO207">
            <v>148.75340206491276</v>
          </cell>
          <cell r="FP207">
            <v>209.94477120291972</v>
          </cell>
          <cell r="FQ207">
            <v>232.74062313955662</v>
          </cell>
          <cell r="FR207">
            <v>273.9043125199841</v>
          </cell>
          <cell r="FS207">
            <v>350.96293962225457</v>
          </cell>
          <cell r="FT207">
            <v>380.15467213861797</v>
          </cell>
          <cell r="FU207">
            <v>336.8863006637086</v>
          </cell>
          <cell r="FV207">
            <v>306.79685689328443</v>
          </cell>
          <cell r="FW207">
            <v>248.71280452816637</v>
          </cell>
          <cell r="FX207">
            <v>253.08538589155566</v>
          </cell>
          <cell r="FY207">
            <v>334.2273677421353</v>
          </cell>
          <cell r="FZ207">
            <v>314.17011997881758</v>
          </cell>
          <cell r="GA207">
            <v>259.54063257255274</v>
          </cell>
          <cell r="GB207">
            <v>333.24743131807924</v>
          </cell>
        </row>
        <row r="208">
          <cell r="B208">
            <v>1206</v>
          </cell>
          <cell r="C208">
            <v>194.50813953488372</v>
          </cell>
          <cell r="D208">
            <v>200.2639534883721</v>
          </cell>
          <cell r="E208">
            <v>403.11802325581397</v>
          </cell>
          <cell r="F208">
            <v>403.11802325581397</v>
          </cell>
          <cell r="G208">
            <v>363.72183632840375</v>
          </cell>
          <cell r="H208">
            <v>351.0523671646846</v>
          </cell>
          <cell r="I208">
            <v>247.28737063953488</v>
          </cell>
          <cell r="J208">
            <v>235.73420494186047</v>
          </cell>
          <cell r="K208">
            <v>269.47310755813953</v>
          </cell>
          <cell r="L208">
            <v>239.59400581395352</v>
          </cell>
          <cell r="M208">
            <v>269.94980745554039</v>
          </cell>
          <cell r="N208">
            <v>225.31955147058827</v>
          </cell>
          <cell r="O208">
            <v>244.65330608755136</v>
          </cell>
          <cell r="P208">
            <v>253.3263922708619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FN208">
            <v>1206</v>
          </cell>
          <cell r="FO208">
            <v>190.6728374952223</v>
          </cell>
          <cell r="FP208">
            <v>197.60134435837321</v>
          </cell>
          <cell r="FQ208">
            <v>400.02313417329827</v>
          </cell>
          <cell r="FR208">
            <v>398.40342057427063</v>
          </cell>
          <cell r="FS208">
            <v>362.22927637113554</v>
          </cell>
          <cell r="FT208">
            <v>348.70944426933153</v>
          </cell>
          <cell r="FU208">
            <v>229.93154114859269</v>
          </cell>
          <cell r="FV208">
            <v>217.17828408584845</v>
          </cell>
          <cell r="FW208">
            <v>251.58098356402877</v>
          </cell>
          <cell r="FX208">
            <v>216.41973871131711</v>
          </cell>
          <cell r="FY208">
            <v>273.16115699409465</v>
          </cell>
          <cell r="FZ208">
            <v>221.22876479926958</v>
          </cell>
          <cell r="GA208">
            <v>201.76089939949279</v>
          </cell>
          <cell r="GB208">
            <v>211.07327588274657</v>
          </cell>
        </row>
        <row r="209">
          <cell r="B209">
            <v>1207</v>
          </cell>
          <cell r="C209">
            <v>190.71405134760988</v>
          </cell>
          <cell r="D209">
            <v>190.71405134760988</v>
          </cell>
          <cell r="E209">
            <v>190.71405134760988</v>
          </cell>
          <cell r="F209">
            <v>190.71405134760988</v>
          </cell>
          <cell r="G209">
            <v>190.71405134760988</v>
          </cell>
          <cell r="H209">
            <v>190.71405134760988</v>
          </cell>
          <cell r="I209">
            <v>190.71405134760988</v>
          </cell>
          <cell r="J209">
            <v>190.71405134760988</v>
          </cell>
          <cell r="K209">
            <v>190.71405134760988</v>
          </cell>
          <cell r="L209">
            <v>190.71405134760988</v>
          </cell>
          <cell r="M209">
            <v>214.87691758169618</v>
          </cell>
          <cell r="N209">
            <v>179.3517511542002</v>
          </cell>
          <cell r="O209">
            <v>194.74119571995755</v>
          </cell>
          <cell r="P209">
            <v>201.64487178683933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FN209">
            <v>1207</v>
          </cell>
          <cell r="FO209">
            <v>190.19771384083646</v>
          </cell>
          <cell r="FP209">
            <v>190.24320074874811</v>
          </cell>
          <cell r="FQ209">
            <v>189.42166043735145</v>
          </cell>
          <cell r="FR209">
            <v>189.0768571400383</v>
          </cell>
          <cell r="FS209">
            <v>190.22430096054012</v>
          </cell>
          <cell r="FT209">
            <v>189.60309624969514</v>
          </cell>
          <cell r="FU209">
            <v>199.26406077007064</v>
          </cell>
          <cell r="FV209">
            <v>197.4726069355342</v>
          </cell>
          <cell r="FW209">
            <v>180.59153739675563</v>
          </cell>
          <cell r="FX209">
            <v>181.96485704682067</v>
          </cell>
          <cell r="FY209">
            <v>240.30480850598175</v>
          </cell>
          <cell r="FZ209">
            <v>193.25975823193917</v>
          </cell>
          <cell r="GA209">
            <v>190.48957788995222</v>
          </cell>
          <cell r="GB209">
            <v>195.47493886653143</v>
          </cell>
        </row>
        <row r="210">
          <cell r="B210">
            <v>1208</v>
          </cell>
          <cell r="C210">
            <v>168.47267441860467</v>
          </cell>
          <cell r="D210">
            <v>165.45087209302326</v>
          </cell>
          <cell r="E210">
            <v>159.38808139534885</v>
          </cell>
          <cell r="F210">
            <v>107.76802325581397</v>
          </cell>
          <cell r="G210">
            <v>31.10058139534884</v>
          </cell>
          <cell r="H210">
            <v>34.985755813953489</v>
          </cell>
          <cell r="I210">
            <v>156.68284883720932</v>
          </cell>
          <cell r="J210">
            <v>136.67180232558141</v>
          </cell>
          <cell r="K210">
            <v>156.03052325581396</v>
          </cell>
          <cell r="L210">
            <v>141.68895348837211</v>
          </cell>
          <cell r="M210">
            <v>171.66796465116281</v>
          </cell>
          <cell r="N210">
            <v>143.28644706827311</v>
          </cell>
          <cell r="O210">
            <v>155.58127452320915</v>
          </cell>
          <cell r="P210">
            <v>161.09671113850754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FN210">
            <v>1208</v>
          </cell>
          <cell r="FO210">
            <v>165.15073841443549</v>
          </cell>
          <cell r="FP210">
            <v>163.25112024089205</v>
          </cell>
          <cell r="FQ210">
            <v>158.1643989883716</v>
          </cell>
          <cell r="FR210">
            <v>106.50763949196509</v>
          </cell>
          <cell r="FS210">
            <v>30.97295781655291</v>
          </cell>
          <cell r="FT210">
            <v>34.752260939756304</v>
          </cell>
          <cell r="FU210">
            <v>145.68608502537023</v>
          </cell>
          <cell r="FV210">
            <v>125.91362173898608</v>
          </cell>
          <cell r="FW210">
            <v>145.67061204145767</v>
          </cell>
          <cell r="FX210">
            <v>127.98436333187941</v>
          </cell>
          <cell r="FY210">
            <v>173.71014369275318</v>
          </cell>
          <cell r="FZ210">
            <v>140.68501153362084</v>
          </cell>
          <cell r="GA210">
            <v>128.30489961287833</v>
          </cell>
          <cell r="GB210">
            <v>134.22687722795337</v>
          </cell>
        </row>
        <row r="211">
          <cell r="B211">
            <v>1209</v>
          </cell>
          <cell r="C211">
            <v>121.8218023255814</v>
          </cell>
          <cell r="D211">
            <v>170.67906976744186</v>
          </cell>
          <cell r="E211">
            <v>224.1122093023256</v>
          </cell>
          <cell r="F211">
            <v>214.02034883720933</v>
          </cell>
          <cell r="G211">
            <v>183.22674418604652</v>
          </cell>
          <cell r="H211">
            <v>320.28226744186048</v>
          </cell>
          <cell r="I211">
            <v>196.58023255813956</v>
          </cell>
          <cell r="J211">
            <v>191.45755813953491</v>
          </cell>
          <cell r="K211">
            <v>219.66104651162792</v>
          </cell>
          <cell r="L211">
            <v>222.20319767441862</v>
          </cell>
          <cell r="M211">
            <v>204.89402232558146</v>
          </cell>
          <cell r="N211">
            <v>171.01930779116472</v>
          </cell>
          <cell r="O211">
            <v>185.69377926963676</v>
          </cell>
          <cell r="P211">
            <v>192.27671974596066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FN211">
            <v>1209</v>
          </cell>
          <cell r="FO211">
            <v>119.41972594948847</v>
          </cell>
          <cell r="FP211">
            <v>168.40980642001225</v>
          </cell>
          <cell r="FQ211">
            <v>222.39161535758876</v>
          </cell>
          <cell r="FR211">
            <v>211.51730791042738</v>
          </cell>
          <cell r="FS211">
            <v>182.47485943743385</v>
          </cell>
          <cell r="FT211">
            <v>318.14470413919491</v>
          </cell>
          <cell r="FU211">
            <v>182.78327645502276</v>
          </cell>
          <cell r="FV211">
            <v>176.38689286633567</v>
          </cell>
          <cell r="FW211">
            <v>205.07627879036571</v>
          </cell>
          <cell r="FX211">
            <v>200.71102287449713</v>
          </cell>
          <cell r="FY211">
            <v>207.3314618268345</v>
          </cell>
          <cell r="FZ211">
            <v>167.91436860464424</v>
          </cell>
          <cell r="GA211">
            <v>153.13810598956448</v>
          </cell>
          <cell r="GB211">
            <v>160.2062728204605</v>
          </cell>
        </row>
        <row r="212">
          <cell r="B212">
            <v>1210</v>
          </cell>
          <cell r="C212">
            <v>919.75988372093025</v>
          </cell>
          <cell r="D212">
            <v>822.50581395348843</v>
          </cell>
          <cell r="E212">
            <v>898.13720930232569</v>
          </cell>
          <cell r="F212">
            <v>809.78546511627917</v>
          </cell>
          <cell r="G212">
            <v>387.99941860465117</v>
          </cell>
          <cell r="H212">
            <v>534.32180232558142</v>
          </cell>
          <cell r="I212">
            <v>927.41511627906982</v>
          </cell>
          <cell r="J212">
            <v>961.4127906976745</v>
          </cell>
          <cell r="K212">
            <v>1059.5686046511628</v>
          </cell>
          <cell r="L212">
            <v>1095.197093023256</v>
          </cell>
          <cell r="M212">
            <v>564.8429804651164</v>
          </cell>
          <cell r="N212">
            <v>471.4586322891567</v>
          </cell>
          <cell r="O212">
            <v>441.53004109681751</v>
          </cell>
          <cell r="P212">
            <v>527.54939999669637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FN212">
            <v>1210</v>
          </cell>
          <cell r="FO212">
            <v>917.26973408677941</v>
          </cell>
          <cell r="FP212">
            <v>820.47514367864107</v>
          </cell>
          <cell r="FQ212">
            <v>892.0509017792815</v>
          </cell>
          <cell r="FR212">
            <v>802.83382173449411</v>
          </cell>
          <cell r="FS212">
            <v>387.0030428048517</v>
          </cell>
          <cell r="FT212">
            <v>531.20924965300117</v>
          </cell>
          <cell r="FU212">
            <v>968.99258750726904</v>
          </cell>
          <cell r="FV212">
            <v>995.48349363202931</v>
          </cell>
          <cell r="FW212">
            <v>1003.3299693399161</v>
          </cell>
          <cell r="FX212">
            <v>1044.9538513910234</v>
          </cell>
          <cell r="FY212">
            <v>631.68480721067476</v>
          </cell>
          <cell r="FZ212">
            <v>508.0183533542787</v>
          </cell>
          <cell r="GA212">
            <v>431.89049365401706</v>
          </cell>
          <cell r="GB212">
            <v>511.40743525796927</v>
          </cell>
        </row>
        <row r="213">
          <cell r="B213">
            <v>1211</v>
          </cell>
          <cell r="C213">
            <v>392.95901162790699</v>
          </cell>
          <cell r="D213">
            <v>457.85581395348839</v>
          </cell>
          <cell r="E213">
            <v>472.87848837209305</v>
          </cell>
          <cell r="F213">
            <v>472.87848837209305</v>
          </cell>
          <cell r="G213">
            <v>460.36847545219638</v>
          </cell>
          <cell r="H213">
            <v>480.5512962962963</v>
          </cell>
          <cell r="I213">
            <v>491.27469331395355</v>
          </cell>
          <cell r="J213">
            <v>520.38146075581392</v>
          </cell>
          <cell r="K213">
            <v>566.23870203488377</v>
          </cell>
          <cell r="L213">
            <v>538.8435798711763</v>
          </cell>
          <cell r="M213">
            <v>607.11335469648373</v>
          </cell>
          <cell r="N213">
            <v>326.22891736874999</v>
          </cell>
          <cell r="O213">
            <v>354.22129440039095</v>
          </cell>
          <cell r="P213">
            <v>366.77862241458502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FN213">
            <v>1211</v>
          </cell>
          <cell r="FO213">
            <v>385.21066493967209</v>
          </cell>
          <cell r="FP213">
            <v>451.76839258174147</v>
          </cell>
          <cell r="FQ213">
            <v>469.24802189183202</v>
          </cell>
          <cell r="FR213">
            <v>467.34801327371605</v>
          </cell>
          <cell r="FS213">
            <v>458.47931873016734</v>
          </cell>
          <cell r="FT213">
            <v>477.34409777039662</v>
          </cell>
          <cell r="FU213">
            <v>456.794647736532</v>
          </cell>
          <cell r="FV213">
            <v>479.41940689051961</v>
          </cell>
          <cell r="FW213">
            <v>528.64232309051488</v>
          </cell>
          <cell r="FX213">
            <v>486.72497613543885</v>
          </cell>
          <cell r="FY213">
            <v>614.33563505234497</v>
          </cell>
          <cell r="FZ213">
            <v>320.30607180004216</v>
          </cell>
          <cell r="GA213">
            <v>292.119522468664</v>
          </cell>
          <cell r="GB213">
            <v>305.60244695717051</v>
          </cell>
        </row>
        <row r="214">
          <cell r="B214">
            <v>1212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FN214">
            <v>1212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</row>
        <row r="215">
          <cell r="B215">
            <v>1213</v>
          </cell>
          <cell r="C215">
            <v>547.35691464037632</v>
          </cell>
          <cell r="D215">
            <v>597.57762516153491</v>
          </cell>
          <cell r="E215">
            <v>660.47558841361729</v>
          </cell>
          <cell r="F215">
            <v>701.01844012536776</v>
          </cell>
          <cell r="G215">
            <v>701.01844012536776</v>
          </cell>
          <cell r="H215">
            <v>701.01844012536776</v>
          </cell>
          <cell r="I215">
            <v>713.94156976744193</v>
          </cell>
          <cell r="J215">
            <v>694.97866166058702</v>
          </cell>
          <cell r="K215">
            <v>497.02412790697679</v>
          </cell>
          <cell r="L215">
            <v>598.15377906976744</v>
          </cell>
          <cell r="M215">
            <v>627.27819767441861</v>
          </cell>
          <cell r="N215">
            <v>580.77122093023263</v>
          </cell>
          <cell r="O215">
            <v>199.82775750007778</v>
          </cell>
          <cell r="P215">
            <v>203.54813650348362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FN215">
            <v>1213</v>
          </cell>
          <cell r="FO215">
            <v>545.87500545422267</v>
          </cell>
          <cell r="FP215">
            <v>596.10227617342673</v>
          </cell>
          <cell r="FQ215">
            <v>655.99981622545511</v>
          </cell>
          <cell r="FR215">
            <v>695.00051264983927</v>
          </cell>
          <cell r="FS215">
            <v>699.21823688932682</v>
          </cell>
          <cell r="FT215">
            <v>696.93483955012744</v>
          </cell>
          <cell r="FU215">
            <v>745.94868778242267</v>
          </cell>
          <cell r="FV215">
            <v>719.60742857138553</v>
          </cell>
          <cell r="FW215">
            <v>470.64361932305798</v>
          </cell>
          <cell r="FX215">
            <v>570.71288733760014</v>
          </cell>
          <cell r="FY215">
            <v>701.50842104675098</v>
          </cell>
          <cell r="FZ215">
            <v>625.80769366754168</v>
          </cell>
          <cell r="GA215">
            <v>195.46508912076351</v>
          </cell>
          <cell r="GB215">
            <v>197.31996745980086</v>
          </cell>
        </row>
        <row r="216">
          <cell r="B216">
            <v>1214</v>
          </cell>
          <cell r="C216">
            <v>19206.172674418605</v>
          </cell>
          <cell r="D216">
            <v>19901.503779069768</v>
          </cell>
          <cell r="E216">
            <v>20235.686337209303</v>
          </cell>
          <cell r="F216">
            <v>20158.922965116282</v>
          </cell>
          <cell r="G216">
            <v>18827.913000236767</v>
          </cell>
          <cell r="H216">
            <v>19653.339620899322</v>
          </cell>
          <cell r="I216">
            <v>17988.842964356652</v>
          </cell>
          <cell r="J216">
            <v>16406.206799119358</v>
          </cell>
          <cell r="K216">
            <v>17913.804180660056</v>
          </cell>
          <cell r="L216">
            <v>18091.168578488374</v>
          </cell>
          <cell r="M216">
            <v>19559.490014941577</v>
          </cell>
          <cell r="N216">
            <v>17344.980129866857</v>
          </cell>
          <cell r="O216">
            <v>19266.377542387978</v>
          </cell>
          <cell r="P216">
            <v>20363.759095353154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FN216">
            <v>1214</v>
          </cell>
          <cell r="FO216">
            <v>18827.466295300335</v>
          </cell>
          <cell r="FP216">
            <v>19636.903361771325</v>
          </cell>
          <cell r="FQ216">
            <v>20080.329342212088</v>
          </cell>
          <cell r="FR216">
            <v>19923.157490030961</v>
          </cell>
          <cell r="FS216">
            <v>18750.651240792362</v>
          </cell>
          <cell r="FT216">
            <v>19522.17326603366</v>
          </cell>
          <cell r="FU216">
            <v>16726.298539134823</v>
          </cell>
          <cell r="FV216">
            <v>15114.785068501573</v>
          </cell>
          <cell r="FW216">
            <v>16724.3867708451</v>
          </cell>
          <cell r="FX216">
            <v>16341.335266037884</v>
          </cell>
          <cell r="FY216">
            <v>19792.171637595391</v>
          </cell>
          <cell r="FZ216">
            <v>17030.073531365091</v>
          </cell>
          <cell r="GA216">
            <v>15888.612842743756</v>
          </cell>
          <cell r="GB216">
            <v>16967.222810908275</v>
          </cell>
        </row>
        <row r="217">
          <cell r="B217">
            <v>1215</v>
          </cell>
          <cell r="C217">
            <v>3013.3053364022749</v>
          </cell>
          <cell r="D217">
            <v>3110.0516832055405</v>
          </cell>
          <cell r="E217">
            <v>3057.0809395010042</v>
          </cell>
          <cell r="F217">
            <v>3238.8576656026944</v>
          </cell>
          <cell r="G217">
            <v>3238.8576656026944</v>
          </cell>
          <cell r="H217">
            <v>3238.8576656026944</v>
          </cell>
          <cell r="I217">
            <v>2833.894186046512</v>
          </cell>
          <cell r="J217">
            <v>2619.2598837209302</v>
          </cell>
          <cell r="K217">
            <v>3697.7843023255818</v>
          </cell>
          <cell r="L217">
            <v>3626.2107558139537</v>
          </cell>
          <cell r="M217">
            <v>3272.8613372093027</v>
          </cell>
          <cell r="N217">
            <v>3293.6014534883725</v>
          </cell>
          <cell r="O217">
            <v>4170.8143839537734</v>
          </cell>
          <cell r="P217">
            <v>4728.1914768421766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FN217">
            <v>1215</v>
          </cell>
          <cell r="FO217">
            <v>3005.1471406450619</v>
          </cell>
          <cell r="FP217">
            <v>3102.3733307864031</v>
          </cell>
          <cell r="FQ217">
            <v>3036.3643557452842</v>
          </cell>
          <cell r="FR217">
            <v>3211.0535317604085</v>
          </cell>
          <cell r="FS217">
            <v>3230.5403351061509</v>
          </cell>
          <cell r="FT217">
            <v>3219.9905427578069</v>
          </cell>
          <cell r="FU217">
            <v>2960.9420979425854</v>
          </cell>
          <cell r="FV217">
            <v>2712.0816417312112</v>
          </cell>
          <cell r="FW217">
            <v>3501.5173103391539</v>
          </cell>
          <cell r="FX217">
            <v>3459.8547780868539</v>
          </cell>
          <cell r="FY217">
            <v>3660.1619464579844</v>
          </cell>
          <cell r="FZ217">
            <v>3549.0070017006342</v>
          </cell>
          <cell r="GA217">
            <v>4079.7565636764416</v>
          </cell>
          <cell r="GB217">
            <v>4583.5182005620518</v>
          </cell>
        </row>
        <row r="218">
          <cell r="B218">
            <v>1216</v>
          </cell>
          <cell r="C218">
            <v>1537.704069767442</v>
          </cell>
          <cell r="D218">
            <v>1593.2380813953489</v>
          </cell>
          <cell r="E218">
            <v>1621.489534883721</v>
          </cell>
          <cell r="F218">
            <v>1645.6543604651165</v>
          </cell>
          <cell r="G218">
            <v>1831.9420349920254</v>
          </cell>
          <cell r="H218">
            <v>1897.1652138445338</v>
          </cell>
          <cell r="I218">
            <v>1694.1853212209303</v>
          </cell>
          <cell r="J218">
            <v>1611.6038284883721</v>
          </cell>
          <cell r="K218">
            <v>2033.6275901162792</v>
          </cell>
          <cell r="L218">
            <v>2177.4349229651161</v>
          </cell>
          <cell r="M218">
            <v>1851.8210507587937</v>
          </cell>
          <cell r="N218">
            <v>1718.1002904392442</v>
          </cell>
          <cell r="O218">
            <v>1865.5234909821465</v>
          </cell>
          <cell r="P218">
            <v>1931.6572631883082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FN218">
            <v>1216</v>
          </cell>
          <cell r="FO218">
            <v>1507.3836956726755</v>
          </cell>
          <cell r="FP218">
            <v>1572.0551865813229</v>
          </cell>
          <cell r="FQ218">
            <v>1609.0407482519697</v>
          </cell>
          <cell r="FR218">
            <v>1626.4078718112989</v>
          </cell>
          <cell r="FS218">
            <v>1824.4245228374987</v>
          </cell>
          <cell r="FT218">
            <v>1884.5035364666442</v>
          </cell>
          <cell r="FU218">
            <v>1575.2791616175384</v>
          </cell>
          <cell r="FV218">
            <v>1484.7457295542285</v>
          </cell>
          <cell r="FW218">
            <v>1898.601437303035</v>
          </cell>
          <cell r="FX218">
            <v>1966.8267387913227</v>
          </cell>
          <cell r="FY218">
            <v>1873.8504966505777</v>
          </cell>
          <cell r="FZ218">
            <v>1686.9073392628122</v>
          </cell>
          <cell r="GA218">
            <v>1538.4615209603794</v>
          </cell>
          <cell r="GB218">
            <v>1609.469991535319</v>
          </cell>
        </row>
        <row r="219">
          <cell r="B219">
            <v>1217</v>
          </cell>
          <cell r="C219">
            <v>16563.995058139535</v>
          </cell>
          <cell r="D219">
            <v>18505.85319767442</v>
          </cell>
          <cell r="E219">
            <v>18715.086627906978</v>
          </cell>
          <cell r="F219">
            <v>19492.888953488375</v>
          </cell>
          <cell r="G219">
            <v>18052.899743447048</v>
          </cell>
          <cell r="H219">
            <v>20079.228004735662</v>
          </cell>
          <cell r="I219">
            <v>18378.661662092309</v>
          </cell>
          <cell r="J219">
            <v>16771.675809593024</v>
          </cell>
          <cell r="K219">
            <v>15361.530122093023</v>
          </cell>
          <cell r="L219">
            <v>16180.182850290699</v>
          </cell>
          <cell r="M219">
            <v>15517.319136896946</v>
          </cell>
          <cell r="N219">
            <v>13318.129576846872</v>
          </cell>
          <cell r="O219">
            <v>14460.904127546644</v>
          </cell>
          <cell r="P219">
            <v>14973.550654963363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FN219">
            <v>1217</v>
          </cell>
          <cell r="FO219">
            <v>16519.149846944594</v>
          </cell>
          <cell r="FP219">
            <v>18460.164419112993</v>
          </cell>
          <cell r="FQ219">
            <v>18588.262161268591</v>
          </cell>
          <cell r="FR219">
            <v>19325.551284040419</v>
          </cell>
          <cell r="FS219">
            <v>18006.540208978506</v>
          </cell>
          <cell r="FT219">
            <v>19962.2616849683</v>
          </cell>
          <cell r="FU219">
            <v>19202.605830195036</v>
          </cell>
          <cell r="FV219">
            <v>17366.033186308679</v>
          </cell>
          <cell r="FW219">
            <v>14546.187456628204</v>
          </cell>
          <cell r="FX219">
            <v>15437.901080388667</v>
          </cell>
          <cell r="FY219">
            <v>17353.592213088708</v>
          </cell>
          <cell r="FZ219">
            <v>14350.89696955428</v>
          </cell>
          <cell r="GA219">
            <v>14145.191586091943</v>
          </cell>
          <cell r="GB219">
            <v>14515.389719347711</v>
          </cell>
        </row>
        <row r="220">
          <cell r="B220">
            <v>1218</v>
          </cell>
          <cell r="C220">
            <v>365.23594186046512</v>
          </cell>
          <cell r="D220">
            <v>363.46123255813956</v>
          </cell>
          <cell r="E220">
            <v>363.46123255813956</v>
          </cell>
          <cell r="F220">
            <v>377.83158139534891</v>
          </cell>
          <cell r="G220">
            <v>461.00730653226452</v>
          </cell>
          <cell r="H220">
            <v>481.21813410125145</v>
          </cell>
          <cell r="I220">
            <v>440.46241569767449</v>
          </cell>
          <cell r="J220">
            <v>429.83094767441867</v>
          </cell>
          <cell r="K220">
            <v>495.8874505813954</v>
          </cell>
          <cell r="L220">
            <v>620.98896366279075</v>
          </cell>
          <cell r="M220">
            <v>444.67968714876451</v>
          </cell>
          <cell r="N220">
            <v>380.82462705087204</v>
          </cell>
          <cell r="O220">
            <v>413.50163995740235</v>
          </cell>
          <cell r="P220">
            <v>428.16048686874302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FN220">
            <v>1218</v>
          </cell>
          <cell r="FO220">
            <v>358.034237314194</v>
          </cell>
          <cell r="FP220">
            <v>358.62883421908373</v>
          </cell>
          <cell r="FQ220">
            <v>360.67080361259963</v>
          </cell>
          <cell r="FR220">
            <v>373.41271227004597</v>
          </cell>
          <cell r="FS220">
            <v>459.11552831877043</v>
          </cell>
          <cell r="FT220">
            <v>478.00648510098711</v>
          </cell>
          <cell r="FU220">
            <v>409.54862271161579</v>
          </cell>
          <cell r="FV220">
            <v>395.99661697778396</v>
          </cell>
          <cell r="FW220">
            <v>462.96216229075753</v>
          </cell>
          <cell r="FX220">
            <v>560.92500645809514</v>
          </cell>
          <cell r="FY220">
            <v>449.96964057229059</v>
          </cell>
          <cell r="FZ220">
            <v>373.91056966756071</v>
          </cell>
          <cell r="GA220">
            <v>341.00688895295423</v>
          </cell>
          <cell r="GB220">
            <v>356.74623459804508</v>
          </cell>
        </row>
        <row r="221">
          <cell r="B221">
            <v>1219</v>
          </cell>
          <cell r="C221">
            <v>90878.086046511642</v>
          </cell>
          <cell r="D221">
            <v>94757.015406976745</v>
          </cell>
          <cell r="E221">
            <v>89208.51627906978</v>
          </cell>
          <cell r="F221">
            <v>89745.888662790705</v>
          </cell>
          <cell r="G221">
            <v>85436.604732291235</v>
          </cell>
          <cell r="H221">
            <v>82792.96678970322</v>
          </cell>
          <cell r="I221">
            <v>70253.225385174432</v>
          </cell>
          <cell r="J221">
            <v>69694.777129360475</v>
          </cell>
          <cell r="K221">
            <v>68304.902843023257</v>
          </cell>
          <cell r="L221">
            <v>72340.184284883726</v>
          </cell>
          <cell r="M221">
            <v>80936.470429933033</v>
          </cell>
          <cell r="N221">
            <v>74410.10295920822</v>
          </cell>
          <cell r="O221">
            <v>81430.853889092192</v>
          </cell>
          <cell r="P221">
            <v>81370.675967016519</v>
          </cell>
          <cell r="Q221">
            <v>0</v>
          </cell>
          <cell r="R221">
            <v>226.32609363727198</v>
          </cell>
          <cell r="S221">
            <v>274.28572800000001</v>
          </cell>
          <cell r="T221">
            <v>660.31747199999995</v>
          </cell>
          <cell r="U221">
            <v>1084.2268656716419</v>
          </cell>
          <cell r="V221">
            <v>1084.2268656716419</v>
          </cell>
          <cell r="W221">
            <v>7948.7365589634173</v>
          </cell>
          <cell r="X221">
            <v>6213.9767961711077</v>
          </cell>
          <cell r="Y221">
            <v>7111.1045208558862</v>
          </cell>
          <cell r="Z221">
            <v>7367.6788582221125</v>
          </cell>
          <cell r="AA221">
            <v>9192.6471831615454</v>
          </cell>
          <cell r="AB221">
            <v>7341.0978661884037</v>
          </cell>
          <cell r="AC221">
            <v>9708.1389859082792</v>
          </cell>
          <cell r="AD221">
            <v>10213.147625998761</v>
          </cell>
          <cell r="FN221">
            <v>1219</v>
          </cell>
          <cell r="FO221">
            <v>90632.043533975055</v>
          </cell>
          <cell r="FP221">
            <v>94523.071462440595</v>
          </cell>
          <cell r="FQ221">
            <v>88603.986750479497</v>
          </cell>
          <cell r="FR221">
            <v>88975.460642234029</v>
          </cell>
          <cell r="FS221">
            <v>85217.205008244142</v>
          </cell>
          <cell r="FT221">
            <v>82310.67789763381</v>
          </cell>
          <cell r="FU221">
            <v>73402.787437666731</v>
          </cell>
          <cell r="FV221">
            <v>72164.631983202547</v>
          </cell>
          <cell r="FW221">
            <v>64679.489156645126</v>
          </cell>
          <cell r="FX221">
            <v>69021.507325367289</v>
          </cell>
          <cell r="FY221">
            <v>90514.249956235741</v>
          </cell>
          <cell r="FZ221">
            <v>80180.307219562441</v>
          </cell>
          <cell r="GA221">
            <v>79653.043759974535</v>
          </cell>
          <cell r="GB221">
            <v>78880.894759352959</v>
          </cell>
        </row>
        <row r="222">
          <cell r="B222">
            <v>1220</v>
          </cell>
          <cell r="C222">
            <v>2969.1654069767446</v>
          </cell>
          <cell r="D222">
            <v>3001.3787790697675</v>
          </cell>
          <cell r="E222">
            <v>3215.8020348837213</v>
          </cell>
          <cell r="F222">
            <v>3216.4639534883722</v>
          </cell>
          <cell r="G222">
            <v>3574.4459781250239</v>
          </cell>
          <cell r="H222">
            <v>3779.9349044194505</v>
          </cell>
          <cell r="I222">
            <v>3779.9349044194505</v>
          </cell>
          <cell r="J222">
            <v>4751.3077194767448</v>
          </cell>
          <cell r="K222">
            <v>5523.9322107558137</v>
          </cell>
          <cell r="L222">
            <v>6215.9046061046511</v>
          </cell>
          <cell r="M222">
            <v>6966.0095248842281</v>
          </cell>
          <cell r="N222">
            <v>5510.1920655015256</v>
          </cell>
          <cell r="O222">
            <v>5982.9992435357381</v>
          </cell>
          <cell r="P222">
            <v>6195.0996598501506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FN222">
            <v>1220</v>
          </cell>
          <cell r="FO222">
            <v>2910.6195478229806</v>
          </cell>
          <cell r="FP222">
            <v>2961.4739514633347</v>
          </cell>
          <cell r="FQ222">
            <v>3191.1131099656272</v>
          </cell>
          <cell r="FR222">
            <v>3178.8463112462123</v>
          </cell>
          <cell r="FS222">
            <v>3559.7779697639562</v>
          </cell>
          <cell r="FT222">
            <v>3754.7076253612413</v>
          </cell>
          <cell r="FU222">
            <v>3514.6407023002726</v>
          </cell>
          <cell r="FV222">
            <v>4377.3064580691616</v>
          </cell>
          <cell r="FW222">
            <v>5157.1613632099916</v>
          </cell>
          <cell r="FX222">
            <v>5614.6832477613534</v>
          </cell>
          <cell r="FY222">
            <v>7048.877861350762</v>
          </cell>
          <cell r="FZ222">
            <v>5410.151833258732</v>
          </cell>
          <cell r="GA222">
            <v>4934.0649745819146</v>
          </cell>
          <cell r="GB222">
            <v>5161.7992420881492</v>
          </cell>
        </row>
        <row r="223">
          <cell r="B223">
            <v>1221</v>
          </cell>
          <cell r="C223">
            <v>973.42244093446561</v>
          </cell>
          <cell r="D223">
            <v>1025.5157512500991</v>
          </cell>
          <cell r="E223">
            <v>1050.6117985554408</v>
          </cell>
          <cell r="F223">
            <v>1077.9893047067228</v>
          </cell>
          <cell r="G223">
            <v>1049.471069132471</v>
          </cell>
          <cell r="H223">
            <v>1095.480489192264</v>
          </cell>
          <cell r="I223">
            <v>1002.7011627906977</v>
          </cell>
          <cell r="J223">
            <v>954.8031976744187</v>
          </cell>
          <cell r="K223">
            <v>1008.1116279069769</v>
          </cell>
          <cell r="L223">
            <v>1057.2758720930233</v>
          </cell>
          <cell r="M223">
            <v>1232.9534271627315</v>
          </cell>
          <cell r="N223">
            <v>1029.1117293654124</v>
          </cell>
          <cell r="O223">
            <v>1117.4156227431984</v>
          </cell>
          <cell r="P223">
            <v>1129.4224139649107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FN223">
            <v>1221</v>
          </cell>
          <cell r="FO223">
            <v>954.22854456542132</v>
          </cell>
          <cell r="FP223">
            <v>1011.881007929231</v>
          </cell>
          <cell r="FQ223">
            <v>1042.545855586555</v>
          </cell>
          <cell r="FR223">
            <v>1065.3818523641114</v>
          </cell>
          <cell r="FS223">
            <v>1045.164485535757</v>
          </cell>
          <cell r="FT223">
            <v>1088.1692542894182</v>
          </cell>
          <cell r="FU223">
            <v>932.32672204688652</v>
          </cell>
          <cell r="FV223">
            <v>879.64544713294185</v>
          </cell>
          <cell r="FW223">
            <v>941.1763466469539</v>
          </cell>
          <cell r="FX223">
            <v>955.01290696658259</v>
          </cell>
          <cell r="FY223">
            <v>1247.6207627563308</v>
          </cell>
          <cell r="FZ223">
            <v>1010.4277025319253</v>
          </cell>
          <cell r="GA223">
            <v>921.51127917736972</v>
          </cell>
          <cell r="GB223">
            <v>941.04244975817858</v>
          </cell>
        </row>
        <row r="224">
          <cell r="B224">
            <v>1222</v>
          </cell>
          <cell r="C224">
            <v>1418.1325086642335</v>
          </cell>
          <cell r="D224">
            <v>1418.1325086642335</v>
          </cell>
          <cell r="E224">
            <v>1418.1325086642335</v>
          </cell>
          <cell r="F224">
            <v>1418.1325086642335</v>
          </cell>
          <cell r="G224">
            <v>1551.7793999586888</v>
          </cell>
          <cell r="H224">
            <v>1653.0688040391276</v>
          </cell>
          <cell r="I224">
            <v>1679.611781881347</v>
          </cell>
          <cell r="J224">
            <v>1531.8416137370648</v>
          </cell>
          <cell r="K224">
            <v>1672.6054377020926</v>
          </cell>
          <cell r="L224">
            <v>1689.1658875803309</v>
          </cell>
          <cell r="M224">
            <v>1903.1778552375672</v>
          </cell>
          <cell r="N224">
            <v>1588.5293075510349</v>
          </cell>
          <cell r="O224">
            <v>1724.8345488565365</v>
          </cell>
          <cell r="P224">
            <v>1785.9808253300328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FN224">
            <v>1222</v>
          </cell>
          <cell r="FO224">
            <v>1390.1698407985289</v>
          </cell>
          <cell r="FP224">
            <v>1399.2777297619639</v>
          </cell>
          <cell r="FQ224">
            <v>1407.2449706098002</v>
          </cell>
          <cell r="FR224">
            <v>1401.5469656162379</v>
          </cell>
          <cell r="FS224">
            <v>1545.4115562837746</v>
          </cell>
          <cell r="FT224">
            <v>1642.0362256809244</v>
          </cell>
          <cell r="FU224">
            <v>1561.7284640963758</v>
          </cell>
          <cell r="FV224">
            <v>1411.2620323587018</v>
          </cell>
          <cell r="FW224">
            <v>1561.549962980434</v>
          </cell>
          <cell r="FX224">
            <v>1525.7845820820417</v>
          </cell>
          <cell r="FY224">
            <v>1925.818246741497</v>
          </cell>
          <cell r="FZ224">
            <v>1559.6887809481889</v>
          </cell>
          <cell r="GA224">
            <v>1422.4380428690254</v>
          </cell>
          <cell r="GB224">
            <v>1488.0913910585132</v>
          </cell>
        </row>
        <row r="225">
          <cell r="B225">
            <v>1223</v>
          </cell>
          <cell r="C225">
            <v>1409.9537790697675</v>
          </cell>
          <cell r="D225">
            <v>1362.5834302325582</v>
          </cell>
          <cell r="E225">
            <v>1394.6529069767444</v>
          </cell>
          <cell r="F225">
            <v>1363.3796511627909</v>
          </cell>
          <cell r="G225">
            <v>1909.1531063560224</v>
          </cell>
          <cell r="H225">
            <v>1992.8514852940946</v>
          </cell>
          <cell r="I225">
            <v>3498.4110130813951</v>
          </cell>
          <cell r="J225">
            <v>2786.9457863372095</v>
          </cell>
          <cell r="K225">
            <v>3530.1899171511632</v>
          </cell>
          <cell r="L225">
            <v>3592.1054476744193</v>
          </cell>
          <cell r="M225">
            <v>3527.3380604751455</v>
          </cell>
          <cell r="N225">
            <v>2899.876973395204</v>
          </cell>
          <cell r="O225">
            <v>3148.7036262847682</v>
          </cell>
          <cell r="P225">
            <v>3260.3267976744796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FN225">
            <v>1223</v>
          </cell>
          <cell r="FO225">
            <v>1406.1364828936</v>
          </cell>
          <cell r="FP225">
            <v>1359.2193717398004</v>
          </cell>
          <cell r="FQ225">
            <v>1385.2019162017803</v>
          </cell>
          <cell r="FR225">
            <v>1351.6756511070412</v>
          </cell>
          <cell r="FS225">
            <v>1904.2504341815998</v>
          </cell>
          <cell r="FT225">
            <v>1981.2426473436119</v>
          </cell>
          <cell r="FU225">
            <v>3655.2502544174595</v>
          </cell>
          <cell r="FV225">
            <v>2885.7100246531377</v>
          </cell>
          <cell r="FW225">
            <v>3342.8183185037433</v>
          </cell>
          <cell r="FX225">
            <v>3427.314084434257</v>
          </cell>
          <cell r="FY225">
            <v>3944.7526830613147</v>
          </cell>
          <cell r="FZ225">
            <v>3124.7507714540652</v>
          </cell>
          <cell r="GA225">
            <v>3079.9606752649661</v>
          </cell>
          <cell r="GB225">
            <v>3160.5672676567829</v>
          </cell>
        </row>
        <row r="226">
          <cell r="B226">
            <v>1224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FN226">
            <v>1224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</row>
        <row r="227">
          <cell r="B227">
            <v>1225</v>
          </cell>
          <cell r="C227">
            <v>1786.7293604651163</v>
          </cell>
          <cell r="D227">
            <v>1786.7293604651163</v>
          </cell>
          <cell r="E227">
            <v>1786.7293604651163</v>
          </cell>
          <cell r="F227">
            <v>1786.7293604651163</v>
          </cell>
          <cell r="G227">
            <v>1739.4613879660392</v>
          </cell>
          <cell r="H227">
            <v>1815.7203835978837</v>
          </cell>
          <cell r="I227">
            <v>2192.1688953488374</v>
          </cell>
          <cell r="J227">
            <v>1372.5740355635537</v>
          </cell>
          <cell r="K227">
            <v>1498.7024604531775</v>
          </cell>
          <cell r="L227">
            <v>1513.5410986754862</v>
          </cell>
          <cell r="M227">
            <v>1705.3019618560907</v>
          </cell>
          <cell r="N227">
            <v>1423.3678356322255</v>
          </cell>
          <cell r="O227">
            <v>1545.50124253892</v>
          </cell>
          <cell r="P227">
            <v>1445.3162211916233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FN227">
            <v>1225</v>
          </cell>
          <cell r="FO227">
            <v>1751.4987177943201</v>
          </cell>
          <cell r="FP227">
            <v>1762.973902604909</v>
          </cell>
          <cell r="FQ227">
            <v>1773.0119653795471</v>
          </cell>
          <cell r="FR227">
            <v>1765.832951602009</v>
          </cell>
          <cell r="FS227">
            <v>1732.3233771138446</v>
          </cell>
          <cell r="FT227">
            <v>1803.6022688771391</v>
          </cell>
          <cell r="FU227">
            <v>2038.3118283072631</v>
          </cell>
          <cell r="FV227">
            <v>1264.531271132249</v>
          </cell>
          <cell r="FW227">
            <v>1399.1935688398587</v>
          </cell>
          <cell r="FX227">
            <v>1367.1467614199892</v>
          </cell>
          <cell r="FY227">
            <v>1725.5884022129862</v>
          </cell>
          <cell r="FZ227">
            <v>1397.5258963402946</v>
          </cell>
          <cell r="GA227">
            <v>1274.5452971974064</v>
          </cell>
          <cell r="GB227">
            <v>1204.2473220366378</v>
          </cell>
        </row>
        <row r="228">
          <cell r="B228">
            <v>1226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FN228">
            <v>1226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</row>
        <row r="229">
          <cell r="B229">
            <v>1227</v>
          </cell>
          <cell r="C229">
            <v>338.43226744186052</v>
          </cell>
          <cell r="D229">
            <v>358.74069767441864</v>
          </cell>
          <cell r="E229">
            <v>480.92703488372098</v>
          </cell>
          <cell r="F229">
            <v>949.33517441860477</v>
          </cell>
          <cell r="G229">
            <v>1044.3252906976745</v>
          </cell>
          <cell r="H229">
            <v>1285.3787790697675</v>
          </cell>
          <cell r="I229">
            <v>1320.0479651162791</v>
          </cell>
          <cell r="J229">
            <v>994.33604651162796</v>
          </cell>
          <cell r="K229">
            <v>672.58604651162796</v>
          </cell>
          <cell r="L229">
            <v>701.95029069767452</v>
          </cell>
          <cell r="M229">
            <v>1411.5366279069769</v>
          </cell>
          <cell r="N229">
            <v>738.69156976744193</v>
          </cell>
          <cell r="O229">
            <v>727.29505813953494</v>
          </cell>
          <cell r="P229">
            <v>650.17674418604656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FN229">
            <v>1227</v>
          </cell>
          <cell r="FO229">
            <v>337.51599896584719</v>
          </cell>
          <cell r="FP229">
            <v>357.85500901570407</v>
          </cell>
          <cell r="FQ229">
            <v>477.66798960630518</v>
          </cell>
          <cell r="FR229">
            <v>941.18555965440885</v>
          </cell>
          <cell r="FS229">
            <v>1041.6434814039601</v>
          </cell>
          <cell r="FT229">
            <v>1277.891139342812</v>
          </cell>
          <cell r="FU229">
            <v>1379.2277814963149</v>
          </cell>
          <cell r="FV229">
            <v>1029.5734891433556</v>
          </cell>
          <cell r="FW229">
            <v>636.88725247492312</v>
          </cell>
          <cell r="FX229">
            <v>669.74763211319782</v>
          </cell>
          <cell r="FY229">
            <v>1578.5736452562519</v>
          </cell>
          <cell r="FZ229">
            <v>795.97413051455567</v>
          </cell>
          <cell r="GA229">
            <v>711.41664769109832</v>
          </cell>
          <cell r="GB229">
            <v>630.28262606429871</v>
          </cell>
        </row>
        <row r="230">
          <cell r="B230">
            <v>1228</v>
          </cell>
          <cell r="C230">
            <v>3238.0866279069769</v>
          </cell>
          <cell r="D230">
            <v>3345.9985465116283</v>
          </cell>
          <cell r="E230">
            <v>3887.9851744186049</v>
          </cell>
          <cell r="F230">
            <v>3830.5805232558141</v>
          </cell>
          <cell r="G230">
            <v>3729.2424141749725</v>
          </cell>
          <cell r="H230">
            <v>3892.7345634920639</v>
          </cell>
          <cell r="I230">
            <v>5890.6443750000008</v>
          </cell>
          <cell r="J230">
            <v>5690.0964680232555</v>
          </cell>
          <cell r="K230">
            <v>5958.7229912790699</v>
          </cell>
          <cell r="L230">
            <v>7388.7269563953496</v>
          </cell>
          <cell r="M230">
            <v>7971.5523339279061</v>
          </cell>
          <cell r="N230">
            <v>6660.7479102824127</v>
          </cell>
          <cell r="O230">
            <v>3369.9075569111715</v>
          </cell>
          <cell r="P230">
            <v>3642.2797624187078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FN230">
            <v>1228</v>
          </cell>
          <cell r="FO230">
            <v>3229.3198613034906</v>
          </cell>
          <cell r="FP230">
            <v>3337.7376689922048</v>
          </cell>
          <cell r="FQ230">
            <v>3861.6378934336308</v>
          </cell>
          <cell r="FR230">
            <v>3797.6967152721004</v>
          </cell>
          <cell r="FS230">
            <v>3719.6657841211636</v>
          </cell>
          <cell r="FT230">
            <v>3870.0584508638544</v>
          </cell>
          <cell r="FU230">
            <v>6154.7311822107395</v>
          </cell>
          <cell r="FV230">
            <v>5891.7430326473414</v>
          </cell>
          <cell r="FW230">
            <v>5642.4523432471651</v>
          </cell>
          <cell r="FX230">
            <v>7049.7618548719474</v>
          </cell>
          <cell r="FY230">
            <v>8914.8819643303268</v>
          </cell>
          <cell r="FZ230">
            <v>7177.262125967969</v>
          </cell>
          <cell r="GA230">
            <v>3296.3352498219379</v>
          </cell>
          <cell r="GB230">
            <v>3530.8332296505723</v>
          </cell>
        </row>
        <row r="231">
          <cell r="B231">
            <v>1229</v>
          </cell>
          <cell r="C231">
            <v>513.84954784771276</v>
          </cell>
          <cell r="D231">
            <v>541.34852755675047</v>
          </cell>
          <cell r="E231">
            <v>554.59621121219936</v>
          </cell>
          <cell r="F231">
            <v>569.04822974541628</v>
          </cell>
          <cell r="G231">
            <v>553.9940437733153</v>
          </cell>
          <cell r="H231">
            <v>578.28146380830492</v>
          </cell>
          <cell r="I231">
            <v>529.30517877906982</v>
          </cell>
          <cell r="J231">
            <v>502.08766133720934</v>
          </cell>
          <cell r="K231">
            <v>564.67259113300497</v>
          </cell>
          <cell r="L231">
            <v>570.26340886699518</v>
          </cell>
          <cell r="M231">
            <v>720.33702876693314</v>
          </cell>
          <cell r="N231">
            <v>604.1270654382995</v>
          </cell>
          <cell r="O231">
            <v>655.96475268922018</v>
          </cell>
          <cell r="P231">
            <v>679.21904229710981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FN231">
            <v>1229</v>
          </cell>
          <cell r="FO231">
            <v>503.7174874431866</v>
          </cell>
          <cell r="FP231">
            <v>534.15102892119216</v>
          </cell>
          <cell r="FQ231">
            <v>550.33836695750085</v>
          </cell>
          <cell r="FR231">
            <v>562.39301674298815</v>
          </cell>
          <cell r="FS231">
            <v>551.72068747816411</v>
          </cell>
          <cell r="FT231">
            <v>574.42201431232945</v>
          </cell>
          <cell r="FU231">
            <v>492.15596890311053</v>
          </cell>
          <cell r="FV231">
            <v>462.5656118796382</v>
          </cell>
          <cell r="FW231">
            <v>527.18019677804045</v>
          </cell>
          <cell r="FX231">
            <v>515.10578290282319</v>
          </cell>
          <cell r="FY231">
            <v>728.906229118429</v>
          </cell>
          <cell r="FZ231">
            <v>593.15884305835891</v>
          </cell>
          <cell r="GA231">
            <v>540.96157780749957</v>
          </cell>
          <cell r="GB231">
            <v>565.92993337347934</v>
          </cell>
        </row>
        <row r="232">
          <cell r="B232">
            <v>1230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FN232">
            <v>1230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</row>
        <row r="233">
          <cell r="B233">
            <v>1231</v>
          </cell>
          <cell r="C233">
            <v>1409.3973837209303</v>
          </cell>
          <cell r="D233">
            <v>1515.9662790697676</v>
          </cell>
          <cell r="E233">
            <v>1515.9662790697676</v>
          </cell>
          <cell r="F233">
            <v>1548.6593023255816</v>
          </cell>
          <cell r="G233">
            <v>1067.3207407715286</v>
          </cell>
          <cell r="H233">
            <v>1114.1127007836137</v>
          </cell>
          <cell r="I233">
            <v>1522.7032194767442</v>
          </cell>
          <cell r="J233">
            <v>1617.5560116279071</v>
          </cell>
          <cell r="K233">
            <v>1542.638960755814</v>
          </cell>
          <cell r="L233">
            <v>1495.6791453488374</v>
          </cell>
          <cell r="M233">
            <v>1672.3698844395351</v>
          </cell>
          <cell r="N233">
            <v>1392.2755221327034</v>
          </cell>
          <cell r="O233">
            <v>1511.7410240318206</v>
          </cell>
          <cell r="P233">
            <v>1565.333024883761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FN233">
            <v>1231</v>
          </cell>
          <cell r="FO233">
            <v>1381.606954624214</v>
          </cell>
          <cell r="FP233">
            <v>1495.8107514018491</v>
          </cell>
          <cell r="FQ233">
            <v>1504.3276342662887</v>
          </cell>
          <cell r="FR233">
            <v>1530.5472039366989</v>
          </cell>
          <cell r="FS233">
            <v>1062.9409097024941</v>
          </cell>
          <cell r="FT233">
            <v>1106.6771145326172</v>
          </cell>
          <cell r="FU233">
            <v>1415.8325071787422</v>
          </cell>
          <cell r="FV233">
            <v>1490.2293839994022</v>
          </cell>
          <cell r="FW233">
            <v>1440.2128306899995</v>
          </cell>
          <cell r="FX233">
            <v>1351.0124710036052</v>
          </cell>
          <cell r="FY233">
            <v>1692.264561554915</v>
          </cell>
          <cell r="FZ233">
            <v>1366.9980790010666</v>
          </cell>
          <cell r="GA233">
            <v>1246.703891091583</v>
          </cell>
          <cell r="GB233">
            <v>1304.2461405142253</v>
          </cell>
        </row>
        <row r="234">
          <cell r="B234">
            <v>1232</v>
          </cell>
          <cell r="C234">
            <v>6.1902922361947361</v>
          </cell>
          <cell r="D234">
            <v>31.226026539297195</v>
          </cell>
          <cell r="E234">
            <v>67.370091914498929</v>
          </cell>
          <cell r="F234">
            <v>84.557078758419678</v>
          </cell>
          <cell r="G234">
            <v>180.28985087440114</v>
          </cell>
          <cell r="H234">
            <v>202.10305043035027</v>
          </cell>
          <cell r="I234">
            <v>137.8248636731465</v>
          </cell>
          <cell r="J234">
            <v>125.69920255362811</v>
          </cell>
          <cell r="K234">
            <v>1248.8940202790154</v>
          </cell>
          <cell r="L234">
            <v>1573.2845930232559</v>
          </cell>
          <cell r="M234">
            <v>1368.3968023255816</v>
          </cell>
          <cell r="N234">
            <v>1605.9200581395351</v>
          </cell>
          <cell r="O234">
            <v>1207.9521662104721</v>
          </cell>
          <cell r="P234">
            <v>889.88306788214686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FN234">
            <v>1232</v>
          </cell>
          <cell r="FO234">
            <v>6.0682323548121371</v>
          </cell>
          <cell r="FP234">
            <v>30.810860944546523</v>
          </cell>
          <cell r="FQ234">
            <v>66.852866313246295</v>
          </cell>
          <cell r="FR234">
            <v>83.568154901733337</v>
          </cell>
          <cell r="FS234">
            <v>179.55001788875103</v>
          </cell>
          <cell r="FT234">
            <v>200.7542150189889</v>
          </cell>
          <cell r="FU234">
            <v>128.15164491014568</v>
          </cell>
          <cell r="FV234">
            <v>115.80473494836815</v>
          </cell>
          <cell r="FW234">
            <v>1165.9715837182</v>
          </cell>
          <cell r="FX234">
            <v>1421.1116817547882</v>
          </cell>
          <cell r="FY234">
            <v>1384.6753856708619</v>
          </cell>
          <cell r="FZ234">
            <v>1576.7637939531221</v>
          </cell>
          <cell r="GA234">
            <v>996.1750339027667</v>
          </cell>
          <cell r="GB234">
            <v>741.45663468668886</v>
          </cell>
        </row>
        <row r="235">
          <cell r="B235">
            <v>1233</v>
          </cell>
          <cell r="C235">
            <v>129.86075581395349</v>
          </cell>
          <cell r="D235">
            <v>146.66773255813953</v>
          </cell>
          <cell r="E235">
            <v>126.2921511627907</v>
          </cell>
          <cell r="F235">
            <v>145.93866279069769</v>
          </cell>
          <cell r="G235">
            <v>155.48372093023258</v>
          </cell>
          <cell r="H235">
            <v>193.71191860465117</v>
          </cell>
          <cell r="I235">
            <v>130.17732558139537</v>
          </cell>
          <cell r="J235">
            <v>122.10000000000001</v>
          </cell>
          <cell r="K235">
            <v>133.32000000000002</v>
          </cell>
          <cell r="L235">
            <v>134.64000000000001</v>
          </cell>
          <cell r="M235">
            <v>151.69846153846157</v>
          </cell>
          <cell r="N235">
            <v>116.22795534573326</v>
          </cell>
          <cell r="O235">
            <v>89.991285130809487</v>
          </cell>
          <cell r="P235">
            <v>148.22812637669239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FN235">
            <v>1233</v>
          </cell>
          <cell r="FO235">
            <v>127.30016774377708</v>
          </cell>
          <cell r="FP235">
            <v>144.71771191297029</v>
          </cell>
          <cell r="FQ235">
            <v>125.3225586928626</v>
          </cell>
          <cell r="FR235">
            <v>144.23186038732996</v>
          </cell>
          <cell r="FS235">
            <v>154.84568176764023</v>
          </cell>
          <cell r="FT235">
            <v>192.41908559267867</v>
          </cell>
          <cell r="FU235">
            <v>121.04084820879655</v>
          </cell>
          <cell r="FV235">
            <v>112.4888451950456</v>
          </cell>
          <cell r="FW235">
            <v>124.46799249353596</v>
          </cell>
          <cell r="FX235">
            <v>121.6172062447931</v>
          </cell>
          <cell r="FY235">
            <v>153.50308140114166</v>
          </cell>
          <cell r="FZ235">
            <v>114.11777996388226</v>
          </cell>
          <cell r="GA235">
            <v>74.214090610370818</v>
          </cell>
          <cell r="GB235">
            <v>123.50468473429923</v>
          </cell>
        </row>
        <row r="236">
          <cell r="B236">
            <v>1234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FN236">
            <v>1234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</row>
        <row r="237">
          <cell r="B237">
            <v>1235</v>
          </cell>
          <cell r="C237">
            <v>417.81453488372097</v>
          </cell>
          <cell r="D237">
            <v>526.02383720930231</v>
          </cell>
          <cell r="E237">
            <v>579.11162790697676</v>
          </cell>
          <cell r="F237">
            <v>457.38575581395355</v>
          </cell>
          <cell r="G237">
            <v>366.45348837209303</v>
          </cell>
          <cell r="H237">
            <v>792.40290697674425</v>
          </cell>
          <cell r="I237">
            <v>635.16366279069769</v>
          </cell>
          <cell r="J237">
            <v>652.52703488372094</v>
          </cell>
          <cell r="K237">
            <v>657.85116279069769</v>
          </cell>
          <cell r="L237">
            <v>599.28575581395353</v>
          </cell>
          <cell r="M237">
            <v>880.49052837209319</v>
          </cell>
          <cell r="N237">
            <v>330.33208361418929</v>
          </cell>
          <cell r="O237">
            <v>464.68106067777188</v>
          </cell>
          <cell r="P237">
            <v>624.51376882090551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FN237">
            <v>1235</v>
          </cell>
          <cell r="FO237">
            <v>416.68334757103395</v>
          </cell>
          <cell r="FP237">
            <v>524.7251461217005</v>
          </cell>
          <cell r="FQ237">
            <v>575.18722591014762</v>
          </cell>
          <cell r="FR237">
            <v>453.45930516832448</v>
          </cell>
          <cell r="FS237">
            <v>365.51244214867563</v>
          </cell>
          <cell r="FT237">
            <v>787.7869699606315</v>
          </cell>
          <cell r="FU237">
            <v>663.63904393483176</v>
          </cell>
          <cell r="FV237">
            <v>675.65139413634256</v>
          </cell>
          <cell r="FW237">
            <v>622.93445096018263</v>
          </cell>
          <cell r="FX237">
            <v>571.792933537556</v>
          </cell>
          <cell r="FY237">
            <v>984.68514065193415</v>
          </cell>
          <cell r="FZ237">
            <v>355.94800833945408</v>
          </cell>
          <cell r="GA237">
            <v>454.53607684145805</v>
          </cell>
          <cell r="GB237">
            <v>605.40488681815896</v>
          </cell>
        </row>
        <row r="238">
          <cell r="B238">
            <v>1236</v>
          </cell>
          <cell r="C238">
            <v>3439.5593023255815</v>
          </cell>
          <cell r="D238">
            <v>3492.3017441860466</v>
          </cell>
          <cell r="E238">
            <v>3511.2479651162794</v>
          </cell>
          <cell r="F238">
            <v>3566.4654069767444</v>
          </cell>
          <cell r="G238">
            <v>4503.4096057637025</v>
          </cell>
          <cell r="H238">
            <v>4679.1124619232969</v>
          </cell>
          <cell r="I238">
            <v>6230.2885290697677</v>
          </cell>
          <cell r="J238">
            <v>5630.8160450581399</v>
          </cell>
          <cell r="K238">
            <v>5860.0933299418602</v>
          </cell>
          <cell r="L238">
            <v>7071.9364534883734</v>
          </cell>
          <cell r="M238">
            <v>8387.0518476433863</v>
          </cell>
          <cell r="N238">
            <v>7180.0020135793611</v>
          </cell>
          <cell r="O238">
            <v>7796.0887942152813</v>
          </cell>
          <cell r="P238">
            <v>8072.4641724444782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FN238">
            <v>1236</v>
          </cell>
          <cell r="FO238">
            <v>3371.7382392107402</v>
          </cell>
          <cell r="FP238">
            <v>3445.8698509431078</v>
          </cell>
          <cell r="FQ238">
            <v>3484.2907903775358</v>
          </cell>
          <cell r="FR238">
            <v>3524.7543784408313</v>
          </cell>
          <cell r="FS238">
            <v>4484.9295251708209</v>
          </cell>
          <cell r="FT238">
            <v>4647.8840733910838</v>
          </cell>
          <cell r="FU238">
            <v>5793.0166008258893</v>
          </cell>
          <cell r="FV238">
            <v>5187.5839018372153</v>
          </cell>
          <cell r="FW238">
            <v>5471.0024947691536</v>
          </cell>
          <cell r="FX238">
            <v>6387.9170693253573</v>
          </cell>
          <cell r="FY238">
            <v>8486.8250437594688</v>
          </cell>
          <cell r="FZ238">
            <v>7049.6455649467816</v>
          </cell>
          <cell r="GA238">
            <v>6429.2852284460441</v>
          </cell>
          <cell r="GB238">
            <v>6726.0321439470672</v>
          </cell>
        </row>
        <row r="239">
          <cell r="B239">
            <v>1237</v>
          </cell>
          <cell r="C239">
            <v>9859.9613100507013</v>
          </cell>
          <cell r="D239">
            <v>9019.509534030858</v>
          </cell>
          <cell r="E239">
            <v>8128.9843103725834</v>
          </cell>
          <cell r="F239">
            <v>8347.9370463648665</v>
          </cell>
          <cell r="G239">
            <v>10723.550119189029</v>
          </cell>
          <cell r="H239">
            <v>10686.488511966229</v>
          </cell>
          <cell r="I239">
            <v>11918.533090866043</v>
          </cell>
          <cell r="J239">
            <v>10869.955283857729</v>
          </cell>
          <cell r="K239">
            <v>11868.816039671683</v>
          </cell>
          <cell r="L239">
            <v>11986.329069767442</v>
          </cell>
          <cell r="M239">
            <v>11776.491720477376</v>
          </cell>
          <cell r="N239">
            <v>9829.5081495550785</v>
          </cell>
          <cell r="O239">
            <v>10672.938279468786</v>
          </cell>
          <cell r="P239">
            <v>10743.232243587152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FN239">
            <v>1237</v>
          </cell>
          <cell r="FO239">
            <v>9665.5430722646252</v>
          </cell>
          <cell r="FP239">
            <v>8899.5906568934552</v>
          </cell>
          <cell r="FQ239">
            <v>8066.5750323380253</v>
          </cell>
          <cell r="FR239">
            <v>8250.3050772797942</v>
          </cell>
          <cell r="FS239">
            <v>10679.545223389458</v>
          </cell>
          <cell r="FT239">
            <v>10615.166905996635</v>
          </cell>
          <cell r="FU239">
            <v>11082.032514341443</v>
          </cell>
          <cell r="FV239">
            <v>10014.322008214087</v>
          </cell>
          <cell r="FW239">
            <v>11080.765869584564</v>
          </cell>
          <cell r="FX239">
            <v>10826.974558792825</v>
          </cell>
          <cell r="FY239">
            <v>11916.586027670286</v>
          </cell>
          <cell r="FZ239">
            <v>9651.0486210260278</v>
          </cell>
          <cell r="GA239">
            <v>8801.7679423072695</v>
          </cell>
          <cell r="GB239">
            <v>8951.3342960275295</v>
          </cell>
        </row>
        <row r="240">
          <cell r="B240">
            <v>1238</v>
          </cell>
          <cell r="C240">
            <v>86.116569767441874</v>
          </cell>
          <cell r="D240">
            <v>108.77529069767442</v>
          </cell>
          <cell r="E240">
            <v>108.77529069767442</v>
          </cell>
          <cell r="F240">
            <v>108.77529069767442</v>
          </cell>
          <cell r="G240">
            <v>107.34240601133196</v>
          </cell>
          <cell r="H240">
            <v>112.41853616491464</v>
          </cell>
          <cell r="I240">
            <v>73.539348837209303</v>
          </cell>
          <cell r="J240">
            <v>63.584140988372098</v>
          </cell>
          <cell r="K240">
            <v>83.463331395348845</v>
          </cell>
          <cell r="L240">
            <v>85.844607558139543</v>
          </cell>
          <cell r="M240">
            <v>147.05694636235467</v>
          </cell>
          <cell r="N240">
            <v>174.06458817383722</v>
          </cell>
          <cell r="O240">
            <v>189.00036278057388</v>
          </cell>
          <cell r="P240">
            <v>195.70052335182021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FN240">
            <v>1238</v>
          </cell>
          <cell r="FO240">
            <v>84.418527431180237</v>
          </cell>
          <cell r="FP240">
            <v>107.32906896338348</v>
          </cell>
          <cell r="FQ240">
            <v>107.94018177123958</v>
          </cell>
          <cell r="FR240">
            <v>107.50312659777389</v>
          </cell>
          <cell r="FS240">
            <v>106.90191836135573</v>
          </cell>
          <cell r="FT240">
            <v>111.6682550476838</v>
          </cell>
          <cell r="FU240">
            <v>68.377999933734529</v>
          </cell>
          <cell r="FV240">
            <v>58.579087571670293</v>
          </cell>
          <cell r="FW240">
            <v>77.921641956209001</v>
          </cell>
          <cell r="FX240">
            <v>77.541453820570254</v>
          </cell>
          <cell r="FY240">
            <v>148.80635030263986</v>
          </cell>
          <cell r="FZ240">
            <v>170.90436043237975</v>
          </cell>
          <cell r="GA240">
            <v>155.86498213023461</v>
          </cell>
          <cell r="GB240">
            <v>163.05900931028995</v>
          </cell>
        </row>
        <row r="241">
          <cell r="B241">
            <v>1239</v>
          </cell>
          <cell r="C241">
            <v>153.61308139534884</v>
          </cell>
          <cell r="D241">
            <v>153.61308139534884</v>
          </cell>
          <cell r="E241">
            <v>153.61308139534884</v>
          </cell>
          <cell r="F241">
            <v>153.61308139534884</v>
          </cell>
          <cell r="G241">
            <v>187.18229361872002</v>
          </cell>
          <cell r="H241">
            <v>186.19556003552566</v>
          </cell>
          <cell r="I241">
            <v>132.75482703488373</v>
          </cell>
          <cell r="J241">
            <v>136.75957848837211</v>
          </cell>
          <cell r="K241">
            <v>171.04442005813954</v>
          </cell>
          <cell r="L241">
            <v>183.43980523255814</v>
          </cell>
          <cell r="M241">
            <v>89.968128498619194</v>
          </cell>
          <cell r="N241">
            <v>64.650017192877911</v>
          </cell>
          <cell r="O241">
            <v>16.778045651376761</v>
          </cell>
          <cell r="P241">
            <v>18.29677372615274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FN241">
            <v>1239</v>
          </cell>
          <cell r="FO241">
            <v>153.19719072082856</v>
          </cell>
          <cell r="FP241">
            <v>153.23382873485048</v>
          </cell>
          <cell r="FQ241">
            <v>152.57210854259199</v>
          </cell>
          <cell r="FR241">
            <v>152.29438229955281</v>
          </cell>
          <cell r="FS241">
            <v>186.70161272444608</v>
          </cell>
          <cell r="FT241">
            <v>185.11092623340727</v>
          </cell>
          <cell r="FU241">
            <v>138.70643371517266</v>
          </cell>
          <cell r="FV241">
            <v>141.60608668671179</v>
          </cell>
          <cell r="FW241">
            <v>161.96590950257215</v>
          </cell>
          <cell r="FX241">
            <v>175.02432411232712</v>
          </cell>
          <cell r="FY241">
            <v>100.61468739322552</v>
          </cell>
          <cell r="FZ241">
            <v>69.663366050126783</v>
          </cell>
          <cell r="GA241">
            <v>16.411744942477874</v>
          </cell>
          <cell r="GB241">
            <v>17.736928759365036</v>
          </cell>
        </row>
        <row r="242">
          <cell r="B242">
            <v>1240</v>
          </cell>
          <cell r="C242">
            <v>1267.1328488372094</v>
          </cell>
          <cell r="D242">
            <v>1359.3601744186049</v>
          </cell>
          <cell r="E242">
            <v>1418.1941860465117</v>
          </cell>
          <cell r="F242">
            <v>1624.693604651163</v>
          </cell>
          <cell r="G242">
            <v>2048.9565151996189</v>
          </cell>
          <cell r="H242">
            <v>2138.7839566268485</v>
          </cell>
          <cell r="I242">
            <v>1957.6443226744186</v>
          </cell>
          <cell r="J242">
            <v>1942.557135174419</v>
          </cell>
          <cell r="K242">
            <v>2456.989002906977</v>
          </cell>
          <cell r="L242">
            <v>3094.1733401162792</v>
          </cell>
          <cell r="M242">
            <v>2647.29787916032</v>
          </cell>
          <cell r="N242">
            <v>2428.3330011475291</v>
          </cell>
          <cell r="O242">
            <v>1384.0314202848083</v>
          </cell>
          <cell r="P242">
            <v>1551.7818511880932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FN242">
            <v>1240</v>
          </cell>
          <cell r="FO242">
            <v>1242.1475849233784</v>
          </cell>
          <cell r="FP242">
            <v>1341.2868030089364</v>
          </cell>
          <cell r="FQ242">
            <v>1407.3061744715562</v>
          </cell>
          <cell r="FR242">
            <v>1605.6922591808966</v>
          </cell>
          <cell r="FS242">
            <v>2040.5484677762317</v>
          </cell>
          <cell r="FT242">
            <v>2124.5097161747281</v>
          </cell>
          <cell r="FU242">
            <v>1820.24732993525</v>
          </cell>
          <cell r="FV242">
            <v>1789.6479022208557</v>
          </cell>
          <cell r="FW242">
            <v>2293.8530510840533</v>
          </cell>
          <cell r="FX242">
            <v>2794.8954045013502</v>
          </cell>
          <cell r="FY242">
            <v>2678.7903958721804</v>
          </cell>
          <cell r="FZ242">
            <v>2384.2454277000274</v>
          </cell>
          <cell r="GA242">
            <v>1141.3842249648185</v>
          </cell>
          <cell r="GB242">
            <v>1292.9552102705954</v>
          </cell>
        </row>
        <row r="243">
          <cell r="B243">
            <v>1241</v>
          </cell>
          <cell r="C243">
            <v>2579.8947218033177</v>
          </cell>
          <cell r="D243">
            <v>2717.9594002748236</v>
          </cell>
          <cell r="E243">
            <v>2784.4723110713153</v>
          </cell>
          <cell r="F243">
            <v>2857.0318501220336</v>
          </cell>
          <cell r="G243">
            <v>2781.448996944202</v>
          </cell>
          <cell r="H243">
            <v>2903.3893334044369</v>
          </cell>
          <cell r="I243">
            <v>2657.4931177325584</v>
          </cell>
          <cell r="J243">
            <v>2544.28067005814</v>
          </cell>
          <cell r="K243">
            <v>2871.6424927325579</v>
          </cell>
          <cell r="L243">
            <v>3111.3939200581399</v>
          </cell>
          <cell r="M243">
            <v>2552.4595434769635</v>
          </cell>
          <cell r="N243">
            <v>2355.7862940466571</v>
          </cell>
          <cell r="O243">
            <v>1463.2889118857829</v>
          </cell>
          <cell r="P243">
            <v>1492.6543899444835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FN243">
            <v>1241</v>
          </cell>
          <cell r="FO243">
            <v>2529.0244830960605</v>
          </cell>
          <cell r="FP243">
            <v>2681.8227746460966</v>
          </cell>
          <cell r="FQ243">
            <v>2763.0948670996941</v>
          </cell>
          <cell r="FR243">
            <v>2823.617888838312</v>
          </cell>
          <cell r="FS243">
            <v>2770.0351114378218</v>
          </cell>
          <cell r="FT243">
            <v>2884.0121179812863</v>
          </cell>
          <cell r="FU243">
            <v>2470.9773352830325</v>
          </cell>
          <cell r="FV243">
            <v>2344.0065063629563</v>
          </cell>
          <cell r="FW243">
            <v>2680.9749192135832</v>
          </cell>
          <cell r="FX243">
            <v>2810.4503571338832</v>
          </cell>
          <cell r="FY243">
            <v>2582.823853992255</v>
          </cell>
          <cell r="FZ243">
            <v>2313.0158415525721</v>
          </cell>
          <cell r="GA243">
            <v>1206.7463614725418</v>
          </cell>
          <cell r="GB243">
            <v>1243.6898067433754</v>
          </cell>
        </row>
        <row r="244">
          <cell r="B244">
            <v>1242</v>
          </cell>
          <cell r="C244">
            <v>857.10967964892836</v>
          </cell>
          <cell r="D244">
            <v>1060.7968004200841</v>
          </cell>
          <cell r="E244">
            <v>1188.2148410804316</v>
          </cell>
          <cell r="F244">
            <v>1488.5453282223014</v>
          </cell>
          <cell r="G244">
            <v>1387.0187293738932</v>
          </cell>
          <cell r="H244">
            <v>1461.9649163012343</v>
          </cell>
          <cell r="I244">
            <v>1338.1469921160551</v>
          </cell>
          <cell r="J244">
            <v>1220.4184740383439</v>
          </cell>
          <cell r="K244">
            <v>1332.5650365175431</v>
          </cell>
          <cell r="L244">
            <v>1345.7587497503901</v>
          </cell>
          <cell r="M244">
            <v>1704.4787790697676</v>
          </cell>
          <cell r="N244">
            <v>1451.9616279069769</v>
          </cell>
          <cell r="O244">
            <v>1522.4031976744186</v>
          </cell>
          <cell r="P244">
            <v>1742.5151162790698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FN244">
            <v>1242</v>
          </cell>
          <cell r="FO244">
            <v>840.20923265256226</v>
          </cell>
          <cell r="FP244">
            <v>1046.6929779564168</v>
          </cell>
          <cell r="FQ244">
            <v>1179.0924676632319</v>
          </cell>
          <cell r="FR244">
            <v>1471.1362832499258</v>
          </cell>
          <cell r="FS244">
            <v>1381.3269935233809</v>
          </cell>
          <cell r="FT244">
            <v>1452.2077649614794</v>
          </cell>
          <cell r="FU244">
            <v>1244.2293327996097</v>
          </cell>
          <cell r="FV244">
            <v>1124.3527010587472</v>
          </cell>
          <cell r="FW244">
            <v>1244.0871209301981</v>
          </cell>
          <cell r="FX244">
            <v>1215.5928358892459</v>
          </cell>
          <cell r="FY244">
            <v>1724.7554267630346</v>
          </cell>
          <cell r="FZ244">
            <v>1425.6005543297317</v>
          </cell>
          <cell r="GA244">
            <v>1255.4967816438748</v>
          </cell>
          <cell r="GB244">
            <v>1451.8754661573935</v>
          </cell>
        </row>
        <row r="245">
          <cell r="B245">
            <v>1243</v>
          </cell>
          <cell r="C245">
            <v>1523.266569767442</v>
          </cell>
          <cell r="D245">
            <v>1734.8215116279071</v>
          </cell>
          <cell r="E245">
            <v>1913.7505813953489</v>
          </cell>
          <cell r="F245">
            <v>1889.3171511627909</v>
          </cell>
          <cell r="G245">
            <v>1672.1119186046512</v>
          </cell>
          <cell r="H245">
            <v>1764.2337209302327</v>
          </cell>
          <cell r="I245">
            <v>1698.6078488372095</v>
          </cell>
          <cell r="J245">
            <v>1549.1664302061013</v>
          </cell>
          <cell r="K245">
            <v>1691.5222643331483</v>
          </cell>
          <cell r="L245">
            <v>1708.2700095245655</v>
          </cell>
          <cell r="M245">
            <v>2323.2671511627909</v>
          </cell>
          <cell r="N245">
            <v>1234.9098837209303</v>
          </cell>
          <cell r="O245">
            <v>1340.8724799985082</v>
          </cell>
          <cell r="P245">
            <v>1388.407102627702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FN245">
            <v>1243</v>
          </cell>
          <cell r="FO245">
            <v>1493.2308735958204</v>
          </cell>
          <cell r="FP245">
            <v>1711.7561945035891</v>
          </cell>
          <cell r="FQ245">
            <v>1899.0579964963108</v>
          </cell>
          <cell r="FR245">
            <v>1867.2209431212432</v>
          </cell>
          <cell r="FS245">
            <v>1665.250281373922</v>
          </cell>
          <cell r="FT245">
            <v>1752.4592281076782</v>
          </cell>
          <cell r="FU245">
            <v>1579.3912947521721</v>
          </cell>
          <cell r="FV245">
            <v>1427.2231183359174</v>
          </cell>
          <cell r="FW245">
            <v>1579.2107748249869</v>
          </cell>
          <cell r="FX245">
            <v>1543.0408947574547</v>
          </cell>
          <cell r="FY245">
            <v>2350.9049663705446</v>
          </cell>
          <cell r="FZ245">
            <v>1212.4894907295804</v>
          </cell>
          <cell r="GA245">
            <v>1105.7918728787333</v>
          </cell>
          <cell r="GB245">
            <v>1156.8302567430894</v>
          </cell>
        </row>
        <row r="246">
          <cell r="B246">
            <v>1244</v>
          </cell>
          <cell r="C246">
            <v>4369.2095930232563</v>
          </cell>
          <cell r="D246">
            <v>5094.4901162790702</v>
          </cell>
          <cell r="E246">
            <v>5140.2200581395355</v>
          </cell>
          <cell r="F246">
            <v>5225.3389534883727</v>
          </cell>
          <cell r="G246">
            <v>5243.970412544797</v>
          </cell>
          <cell r="H246">
            <v>4103.7518154297832</v>
          </cell>
          <cell r="I246">
            <v>3517.4551787790701</v>
          </cell>
          <cell r="J246">
            <v>3180.7423648255813</v>
          </cell>
          <cell r="K246">
            <v>3753.6215973837211</v>
          </cell>
          <cell r="L246">
            <v>3442.7494622093027</v>
          </cell>
          <cell r="M246">
            <v>3345.4993905765264</v>
          </cell>
          <cell r="N246">
            <v>2781.546083245204</v>
          </cell>
          <cell r="O246">
            <v>3020.2192435557386</v>
          </cell>
          <cell r="P246">
            <v>3127.2875771529875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FN246">
            <v>1244</v>
          </cell>
          <cell r="FO246">
            <v>4283.0577306698297</v>
          </cell>
          <cell r="FP246">
            <v>5026.7563296439157</v>
          </cell>
          <cell r="FQ246">
            <v>5100.7566503484904</v>
          </cell>
          <cell r="FR246">
            <v>5164.2268334121736</v>
          </cell>
          <cell r="FS246">
            <v>5222.4513848892875</v>
          </cell>
          <cell r="FT246">
            <v>4076.3633828638049</v>
          </cell>
          <cell r="FU246">
            <v>3270.5830794598128</v>
          </cell>
          <cell r="FV246">
            <v>2930.3688409679612</v>
          </cell>
          <cell r="FW246">
            <v>3504.3935254030262</v>
          </cell>
          <cell r="FX246">
            <v>3109.756174945479</v>
          </cell>
          <cell r="FY246">
            <v>3385.2977813419316</v>
          </cell>
          <cell r="FZ246">
            <v>2731.0457535191194</v>
          </cell>
          <cell r="GA246">
            <v>2490.7170097484641</v>
          </cell>
          <cell r="GB246">
            <v>2605.6773146294204</v>
          </cell>
        </row>
        <row r="247">
          <cell r="B247">
            <v>1245</v>
          </cell>
          <cell r="C247">
            <v>262.35000000000002</v>
          </cell>
          <cell r="D247">
            <v>295.30203488372098</v>
          </cell>
          <cell r="E247">
            <v>295.30203488372098</v>
          </cell>
          <cell r="F247">
            <v>305.05813953488376</v>
          </cell>
          <cell r="G247">
            <v>335.38323795539327</v>
          </cell>
          <cell r="H247">
            <v>350.08663353242321</v>
          </cell>
          <cell r="I247">
            <v>320.43681104651165</v>
          </cell>
          <cell r="J247">
            <v>293.10441715116281</v>
          </cell>
          <cell r="K247">
            <v>282.10179505813954</v>
          </cell>
          <cell r="L247">
            <v>327.91903343023256</v>
          </cell>
          <cell r="M247">
            <v>218.13075322499998</v>
          </cell>
          <cell r="N247">
            <v>313.33251758459306</v>
          </cell>
          <cell r="O247">
            <v>340.21830698439373</v>
          </cell>
          <cell r="P247">
            <v>352.27922185533237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FN247">
            <v>1245</v>
          </cell>
          <cell r="FO247">
            <v>261.63971597035027</v>
          </cell>
          <cell r="FP247">
            <v>294.57296883437851</v>
          </cell>
          <cell r="FQ247">
            <v>293.30089410270466</v>
          </cell>
          <cell r="FR247">
            <v>302.43935284617379</v>
          </cell>
          <cell r="FS247">
            <v>334.52197959794802</v>
          </cell>
          <cell r="FT247">
            <v>348.04729491271257</v>
          </cell>
          <cell r="FU247">
            <v>334.80249482487835</v>
          </cell>
          <cell r="FV247">
            <v>303.49149918515326</v>
          </cell>
          <cell r="FW247">
            <v>267.12870138276975</v>
          </cell>
          <cell r="FX247">
            <v>312.87542590296761</v>
          </cell>
          <cell r="FY247">
            <v>243.94369331489466</v>
          </cell>
          <cell r="FZ247">
            <v>337.63019432433998</v>
          </cell>
          <cell r="GA247">
            <v>332.7906119108298</v>
          </cell>
          <cell r="GB247">
            <v>341.50017675091073</v>
          </cell>
        </row>
        <row r="248">
          <cell r="B248">
            <v>1246</v>
          </cell>
          <cell r="C248">
            <v>3342.7848837209303</v>
          </cell>
          <cell r="D248">
            <v>4075.989244186047</v>
          </cell>
          <cell r="E248">
            <v>4159.8994186046511</v>
          </cell>
          <cell r="F248">
            <v>4195.2688953488378</v>
          </cell>
          <cell r="G248">
            <v>4400.4769237433284</v>
          </cell>
          <cell r="H248">
            <v>4025.5133548971453</v>
          </cell>
          <cell r="I248">
            <v>4836.318475652035</v>
          </cell>
          <cell r="J248">
            <v>4432.4473041404062</v>
          </cell>
          <cell r="K248">
            <v>4087.2386210008722</v>
          </cell>
          <cell r="L248">
            <v>3986.4224698380817</v>
          </cell>
          <cell r="M248">
            <v>3650.1991762212215</v>
          </cell>
          <cell r="N248">
            <v>3090.4075971920065</v>
          </cell>
          <cell r="O248">
            <v>1926.697413880901</v>
          </cell>
          <cell r="P248">
            <v>2301.205017050419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FN248">
            <v>1246</v>
          </cell>
          <cell r="FO248">
            <v>3276.8720138876092</v>
          </cell>
          <cell r="FP248">
            <v>4021.7969345551614</v>
          </cell>
          <cell r="FQ248">
            <v>4127.9623020475165</v>
          </cell>
          <cell r="FR248">
            <v>4146.2037956937538</v>
          </cell>
          <cell r="FS248">
            <v>4382.4192351658085</v>
          </cell>
          <cell r="FT248">
            <v>3998.6470856823489</v>
          </cell>
          <cell r="FU248">
            <v>4496.8821404674727</v>
          </cell>
          <cell r="FV248">
            <v>4083.5452795302813</v>
          </cell>
          <cell r="FW248">
            <v>3815.859480933294</v>
          </cell>
          <cell r="FX248">
            <v>3600.843461773436</v>
          </cell>
          <cell r="FY248">
            <v>3693.6223056936133</v>
          </cell>
          <cell r="FZ248">
            <v>3034.2997356015517</v>
          </cell>
          <cell r="GA248">
            <v>1588.9104844394626</v>
          </cell>
          <cell r="GB248">
            <v>1917.3796976798949</v>
          </cell>
        </row>
        <row r="249">
          <cell r="B249">
            <v>1247</v>
          </cell>
          <cell r="C249">
            <v>101.52296511627908</v>
          </cell>
          <cell r="D249">
            <v>122.32063953488372</v>
          </cell>
          <cell r="E249">
            <v>124.05697674418606</v>
          </cell>
          <cell r="F249">
            <v>145.00813953488372</v>
          </cell>
          <cell r="G249">
            <v>157.9203488372093</v>
          </cell>
          <cell r="H249">
            <v>123.93226744186047</v>
          </cell>
          <cell r="I249">
            <v>159.63750000000002</v>
          </cell>
          <cell r="J249">
            <v>220.37093023255815</v>
          </cell>
          <cell r="K249">
            <v>224.65901162790701</v>
          </cell>
          <cell r="L249">
            <v>220.62034883720932</v>
          </cell>
          <cell r="M249">
            <v>337.79825302325588</v>
          </cell>
          <cell r="N249">
            <v>120.93354058240266</v>
          </cell>
          <cell r="O249">
            <v>186.10242957165767</v>
          </cell>
          <cell r="P249">
            <v>244.18191425560946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FN249">
            <v>1247</v>
          </cell>
          <cell r="FO249">
            <v>101.24810275392049</v>
          </cell>
          <cell r="FP249">
            <v>122.01864423893575</v>
          </cell>
          <cell r="FQ249">
            <v>123.21629349108848</v>
          </cell>
          <cell r="FR249">
            <v>143.76330998813717</v>
          </cell>
          <cell r="FS249">
            <v>157.51481211129575</v>
          </cell>
          <cell r="FT249">
            <v>123.210332254926</v>
          </cell>
          <cell r="FU249">
            <v>166.79429898535795</v>
          </cell>
          <cell r="FV249">
            <v>228.18047112068425</v>
          </cell>
          <cell r="FW249">
            <v>212.73480382402767</v>
          </cell>
          <cell r="FX249">
            <v>210.49917378458341</v>
          </cell>
          <cell r="FY249">
            <v>377.77228666520739</v>
          </cell>
          <cell r="FZ249">
            <v>130.31145034649532</v>
          </cell>
          <cell r="GA249">
            <v>182.03941452828704</v>
          </cell>
          <cell r="GB249">
            <v>236.71043224885597</v>
          </cell>
        </row>
        <row r="250">
          <cell r="B250">
            <v>1248</v>
          </cell>
          <cell r="C250">
            <v>9088.3055232558145</v>
          </cell>
          <cell r="D250">
            <v>9310.0482558139538</v>
          </cell>
          <cell r="E250">
            <v>12593.615406976745</v>
          </cell>
          <cell r="F250">
            <v>12743.813372093024</v>
          </cell>
          <cell r="G250">
            <v>14466.833190143403</v>
          </cell>
          <cell r="H250">
            <v>14083.506858165614</v>
          </cell>
          <cell r="I250">
            <v>14254.047484011628</v>
          </cell>
          <cell r="J250">
            <v>13414.13004505814</v>
          </cell>
          <cell r="K250">
            <v>19706.912324127909</v>
          </cell>
          <cell r="L250">
            <v>20156.684720930236</v>
          </cell>
          <cell r="M250">
            <v>13887.975511339973</v>
          </cell>
          <cell r="N250">
            <v>15207.197959476242</v>
          </cell>
          <cell r="O250">
            <v>16512.065787594893</v>
          </cell>
          <cell r="P250">
            <v>17097.427056283632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FN250">
            <v>1248</v>
          </cell>
          <cell r="FO250">
            <v>8909.1027567610072</v>
          </cell>
          <cell r="FP250">
            <v>9186.2665214835179</v>
          </cell>
          <cell r="FQ250">
            <v>12496.929472377091</v>
          </cell>
          <cell r="FR250">
            <v>12594.770131079138</v>
          </cell>
          <cell r="FS250">
            <v>14407.467450252574</v>
          </cell>
          <cell r="FT250">
            <v>13989.513557589526</v>
          </cell>
          <cell r="FU250">
            <v>13253.629156749314</v>
          </cell>
          <cell r="FV250">
            <v>12358.230942381286</v>
          </cell>
          <cell r="FW250">
            <v>18398.438458073237</v>
          </cell>
          <cell r="FX250">
            <v>18207.068352024969</v>
          </cell>
          <cell r="FY250">
            <v>14053.188237995242</v>
          </cell>
          <cell r="FZ250">
            <v>14931.103841967533</v>
          </cell>
          <cell r="GA250">
            <v>13617.184650088222</v>
          </cell>
          <cell r="GB250">
            <v>14245.692703338527</v>
          </cell>
        </row>
        <row r="251">
          <cell r="B251">
            <v>1249</v>
          </cell>
          <cell r="C251">
            <v>18054.752520303078</v>
          </cell>
          <cell r="D251">
            <v>19020.963885647423</v>
          </cell>
          <cell r="E251">
            <v>19486.437974061486</v>
          </cell>
          <cell r="F251">
            <v>19994.227888695012</v>
          </cell>
          <cell r="G251">
            <v>19465.280060951758</v>
          </cell>
          <cell r="H251">
            <v>21177.319790640609</v>
          </cell>
          <cell r="I251">
            <v>29533.004651162792</v>
          </cell>
          <cell r="J251">
            <v>27556.678779069771</v>
          </cell>
          <cell r="K251">
            <v>28125.244197876753</v>
          </cell>
          <cell r="L251">
            <v>28403.711962212172</v>
          </cell>
          <cell r="M251">
            <v>33215.370272198408</v>
          </cell>
          <cell r="N251">
            <v>33215.370272198408</v>
          </cell>
          <cell r="O251">
            <v>30422.773549839141</v>
          </cell>
          <cell r="P251">
            <v>30143.497939818961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FN251">
            <v>1249</v>
          </cell>
          <cell r="FO251">
            <v>17698.749787809295</v>
          </cell>
          <cell r="FP251">
            <v>18768.070685342929</v>
          </cell>
          <cell r="FQ251">
            <v>19336.833241293756</v>
          </cell>
          <cell r="FR251">
            <v>19760.388578663442</v>
          </cell>
          <cell r="FS251">
            <v>19385.402817756065</v>
          </cell>
          <cell r="FT251">
            <v>21035.982394740273</v>
          </cell>
          <cell r="FU251">
            <v>27460.234854002603</v>
          </cell>
          <cell r="FV251">
            <v>25387.54277861079</v>
          </cell>
          <cell r="FW251">
            <v>26257.820909842401</v>
          </cell>
          <cell r="FX251">
            <v>25656.417824020009</v>
          </cell>
          <cell r="FY251">
            <v>33610.503593469999</v>
          </cell>
          <cell r="FZ251">
            <v>32612.328977709763</v>
          </cell>
          <cell r="GA251">
            <v>25089.079120991162</v>
          </cell>
          <cell r="GB251">
            <v>25115.767842773785</v>
          </cell>
        </row>
        <row r="252">
          <cell r="B252">
            <v>1250</v>
          </cell>
          <cell r="C252">
            <v>966.63144570614577</v>
          </cell>
          <cell r="D252">
            <v>966.63144570614577</v>
          </cell>
          <cell r="E252">
            <v>966.63144570614577</v>
          </cell>
          <cell r="F252">
            <v>966.63144570614577</v>
          </cell>
          <cell r="G252">
            <v>1773.7911485488762</v>
          </cell>
          <cell r="H252">
            <v>1853.4266443691251</v>
          </cell>
          <cell r="I252">
            <v>1718.9591412216334</v>
          </cell>
          <cell r="J252">
            <v>1510.7195772956886</v>
          </cell>
          <cell r="K252">
            <v>1211.9327345775018</v>
          </cell>
          <cell r="L252">
            <v>1468.8593215154069</v>
          </cell>
          <cell r="M252">
            <v>1027.3456395348837</v>
          </cell>
          <cell r="N252">
            <v>856.90639534883724</v>
          </cell>
          <cell r="O252">
            <v>806.73488372093027</v>
          </cell>
          <cell r="P252">
            <v>976.43546511627915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FN252">
            <v>1250</v>
          </cell>
          <cell r="FO252">
            <v>964.01439642677735</v>
          </cell>
          <cell r="FP252">
            <v>964.24494616993798</v>
          </cell>
          <cell r="FQ252">
            <v>960.08098083387699</v>
          </cell>
          <cell r="FR252">
            <v>958.33335024551207</v>
          </cell>
          <cell r="FS252">
            <v>1769.2360835421591</v>
          </cell>
          <cell r="FT252">
            <v>1842.6299895625011</v>
          </cell>
          <cell r="FU252">
            <v>1796.0227699916077</v>
          </cell>
          <cell r="FV252">
            <v>1564.2567035261436</v>
          </cell>
          <cell r="FW252">
            <v>1147.6070809270664</v>
          </cell>
          <cell r="FX252">
            <v>1401.4739583832488</v>
          </cell>
          <cell r="FY252">
            <v>1148.9186458756014</v>
          </cell>
          <cell r="FZ252">
            <v>923.35604044443971</v>
          </cell>
          <cell r="GA252">
            <v>789.12213156012137</v>
          </cell>
          <cell r="GB252">
            <v>946.55847758175025</v>
          </cell>
        </row>
        <row r="253">
          <cell r="B253">
            <v>1251</v>
          </cell>
          <cell r="C253">
            <v>0</v>
          </cell>
          <cell r="D253">
            <v>221.58924418604653</v>
          </cell>
          <cell r="E253">
            <v>337.09883720930236</v>
          </cell>
          <cell r="F253">
            <v>337.09883720930236</v>
          </cell>
          <cell r="G253">
            <v>288.59937316453693</v>
          </cell>
          <cell r="H253">
            <v>301.25173698805463</v>
          </cell>
          <cell r="I253">
            <v>275.73787936046512</v>
          </cell>
          <cell r="J253">
            <v>177.60671947674419</v>
          </cell>
          <cell r="K253">
            <v>151.78143750000001</v>
          </cell>
          <cell r="L253">
            <v>153.73026017441862</v>
          </cell>
          <cell r="M253">
            <v>173.20739721009156</v>
          </cell>
          <cell r="N253">
            <v>144.5713683540724</v>
          </cell>
          <cell r="O253">
            <v>156.97644968036408</v>
          </cell>
          <cell r="P253">
            <v>162.54134597627063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FN253">
            <v>1251</v>
          </cell>
          <cell r="FO253">
            <v>0</v>
          </cell>
          <cell r="FP253">
            <v>218.643104681647</v>
          </cell>
          <cell r="FQ253">
            <v>334.51080231425686</v>
          </cell>
          <cell r="FR253">
            <v>333.15635141068657</v>
          </cell>
          <cell r="FS253">
            <v>287.41508389440037</v>
          </cell>
          <cell r="FT253">
            <v>299.24118341294349</v>
          </cell>
          <cell r="FU253">
            <v>256.38525489768909</v>
          </cell>
          <cell r="FV253">
            <v>163.62632901571962</v>
          </cell>
          <cell r="FW253">
            <v>141.70365154071482</v>
          </cell>
          <cell r="FX253">
            <v>138.86099790328259</v>
          </cell>
          <cell r="FY253">
            <v>175.2678894932595</v>
          </cell>
          <cell r="FZ253">
            <v>141.94660444496111</v>
          </cell>
          <cell r="GA253">
            <v>129.45547386437312</v>
          </cell>
          <cell r="GB253">
            <v>135.43055681667528</v>
          </cell>
        </row>
        <row r="254">
          <cell r="B254">
            <v>1252</v>
          </cell>
          <cell r="C254">
            <v>1004.2337328359392</v>
          </cell>
          <cell r="D254">
            <v>1057.9759286947376</v>
          </cell>
          <cell r="E254">
            <v>1083.8663296194143</v>
          </cell>
          <cell r="F254">
            <v>1112.110403355425</v>
          </cell>
          <cell r="G254">
            <v>1082.689493213747</v>
          </cell>
          <cell r="H254">
            <v>1130.1552282423208</v>
          </cell>
          <cell r="I254">
            <v>1034.4392005813954</v>
          </cell>
          <cell r="J254">
            <v>976.02234156976749</v>
          </cell>
          <cell r="K254">
            <v>1197.6376787790698</v>
          </cell>
          <cell r="L254">
            <v>1209.4954775788626</v>
          </cell>
          <cell r="M254">
            <v>1398.7303350377179</v>
          </cell>
          <cell r="N254">
            <v>1190.3015333871367</v>
          </cell>
          <cell r="O254">
            <v>911.77518865014508</v>
          </cell>
          <cell r="P254">
            <v>933.16851172181498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FN254">
            <v>1252</v>
          </cell>
          <cell r="FO254">
            <v>984.432300911021</v>
          </cell>
          <cell r="FP254">
            <v>1043.9096111273814</v>
          </cell>
          <cell r="FQ254">
            <v>1075.5450790750872</v>
          </cell>
          <cell r="FR254">
            <v>1099.1038931342125</v>
          </cell>
          <cell r="FS254">
            <v>1078.2465953112226</v>
          </cell>
          <cell r="FT254">
            <v>1122.6125741906258</v>
          </cell>
          <cell r="FU254">
            <v>961.83723009820505</v>
          </cell>
          <cell r="FV254">
            <v>899.19431685296877</v>
          </cell>
          <cell r="FW254">
            <v>1118.1184939412622</v>
          </cell>
          <cell r="FX254">
            <v>1092.5093653361039</v>
          </cell>
          <cell r="FY254">
            <v>1415.3697690803779</v>
          </cell>
          <cell r="FZ254">
            <v>1168.691026816135</v>
          </cell>
          <cell r="GA254">
            <v>751.92354869042128</v>
          </cell>
          <cell r="GB254">
            <v>777.52236138566047</v>
          </cell>
        </row>
        <row r="255">
          <cell r="B255">
            <v>1253</v>
          </cell>
          <cell r="C255">
            <v>1901.3209011627907</v>
          </cell>
          <cell r="D255">
            <v>2138.7827616279069</v>
          </cell>
          <cell r="E255">
            <v>2238.0676744186048</v>
          </cell>
          <cell r="F255">
            <v>2573.079069767442</v>
          </cell>
          <cell r="G255">
            <v>1054.8385131671764</v>
          </cell>
          <cell r="H255">
            <v>1123.5643115757607</v>
          </cell>
          <cell r="I255">
            <v>1028.4064872007223</v>
          </cell>
          <cell r="J255">
            <v>937.92855582773495</v>
          </cell>
          <cell r="K255">
            <v>1024.1165852821755</v>
          </cell>
          <cell r="L255">
            <v>1034.2563534532862</v>
          </cell>
          <cell r="M255">
            <v>1165.2933575107161</v>
          </cell>
          <cell r="N255">
            <v>972.63776225961374</v>
          </cell>
          <cell r="O255">
            <v>780.89127906976751</v>
          </cell>
          <cell r="P255">
            <v>831.3313953488373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FN255">
            <v>1253</v>
          </cell>
          <cell r="FO255">
            <v>1863.8307480631938</v>
          </cell>
          <cell r="FP255">
            <v>2110.3465782359444</v>
          </cell>
          <cell r="FQ255">
            <v>2220.885184894702</v>
          </cell>
          <cell r="FR255">
            <v>2542.9860330330102</v>
          </cell>
          <cell r="FS255">
            <v>1050.5099038594963</v>
          </cell>
          <cell r="FT255">
            <v>1116.065645290575</v>
          </cell>
          <cell r="FU255">
            <v>956.22792186164384</v>
          </cell>
          <cell r="FV255">
            <v>864.09910008614872</v>
          </cell>
          <cell r="FW255">
            <v>956.1186277333295</v>
          </cell>
          <cell r="FX255">
            <v>934.21990677299402</v>
          </cell>
          <cell r="FY255">
            <v>1179.1558022414415</v>
          </cell>
          <cell r="FZ255">
            <v>954.97904792300085</v>
          </cell>
          <cell r="GA255">
            <v>643.98609329217379</v>
          </cell>
          <cell r="GB255">
            <v>692.67098223558014</v>
          </cell>
        </row>
        <row r="256">
          <cell r="B256">
            <v>1254</v>
          </cell>
          <cell r="C256">
            <v>2941.1151225767044</v>
          </cell>
          <cell r="D256">
            <v>3033.6941311485575</v>
          </cell>
          <cell r="E256">
            <v>3479.0281387284485</v>
          </cell>
          <cell r="F256">
            <v>3537.7700652888134</v>
          </cell>
          <cell r="G256">
            <v>2587.2718464721711</v>
          </cell>
          <cell r="H256">
            <v>2719.0160163242513</v>
          </cell>
          <cell r="I256">
            <v>3776.11553184895</v>
          </cell>
          <cell r="J256">
            <v>3345.7406613661019</v>
          </cell>
          <cell r="K256">
            <v>4210.2584183501767</v>
          </cell>
          <cell r="L256">
            <v>5231.8685896923917</v>
          </cell>
          <cell r="M256">
            <v>4705.9557441532779</v>
          </cell>
          <cell r="N256">
            <v>5277.4382627512441</v>
          </cell>
          <cell r="O256">
            <v>3046.26133553412</v>
          </cell>
          <cell r="P256">
            <v>2199.0333298115138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FN256">
            <v>1254</v>
          </cell>
          <cell r="FO256">
            <v>2883.1223575671224</v>
          </cell>
          <cell r="FP256">
            <v>2993.359654821098</v>
          </cell>
          <cell r="FQ256">
            <v>3452.3183277471553</v>
          </cell>
          <cell r="FR256">
            <v>3496.3946385545191</v>
          </cell>
          <cell r="FS256">
            <v>2576.6547815315744</v>
          </cell>
          <cell r="FT256">
            <v>2700.8693081025426</v>
          </cell>
          <cell r="FU256">
            <v>3511.0893918589641</v>
          </cell>
          <cell r="FV256">
            <v>3082.3792245633163</v>
          </cell>
          <cell r="FW256">
            <v>3930.7111701999429</v>
          </cell>
          <cell r="FX256">
            <v>4725.8262129996601</v>
          </cell>
          <cell r="FY256">
            <v>4761.9382579023659</v>
          </cell>
          <cell r="FZ256">
            <v>5181.6237896481944</v>
          </cell>
          <cell r="GA256">
            <v>2512.1934246141686</v>
          </cell>
          <cell r="GB256">
            <v>1832.2495518049848</v>
          </cell>
        </row>
        <row r="257">
          <cell r="B257">
            <v>1255</v>
          </cell>
          <cell r="C257">
            <v>2102.2534883720932</v>
          </cell>
          <cell r="D257">
            <v>2123.1279069767443</v>
          </cell>
          <cell r="E257">
            <v>2340.0837209302326</v>
          </cell>
          <cell r="F257">
            <v>2389.6988372093024</v>
          </cell>
          <cell r="G257">
            <v>3225.445680333677</v>
          </cell>
          <cell r="H257">
            <v>3705.2864393712262</v>
          </cell>
          <cell r="I257">
            <v>3366.9900959302331</v>
          </cell>
          <cell r="J257">
            <v>3106.7693154069775</v>
          </cell>
          <cell r="K257">
            <v>3443.2200959302327</v>
          </cell>
          <cell r="L257">
            <v>3477.3113840087499</v>
          </cell>
          <cell r="M257">
            <v>4669.7274442068328</v>
          </cell>
          <cell r="N257">
            <v>4255.0381306460758</v>
          </cell>
          <cell r="O257">
            <v>4620.1456526822667</v>
          </cell>
          <cell r="P257">
            <v>4783.9322046237357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FN257">
            <v>1255</v>
          </cell>
          <cell r="FO257">
            <v>2096.5618661915478</v>
          </cell>
          <cell r="FP257">
            <v>2117.8861534751209</v>
          </cell>
          <cell r="FQ257">
            <v>2324.2259332695758</v>
          </cell>
          <cell r="FR257">
            <v>2369.1843493334795</v>
          </cell>
          <cell r="FS257">
            <v>3217.162791583457</v>
          </cell>
          <cell r="FT257">
            <v>3683.7022570313993</v>
          </cell>
          <cell r="FU257">
            <v>3517.937531853896</v>
          </cell>
          <cell r="FV257">
            <v>3216.8675119932609</v>
          </cell>
          <cell r="FW257">
            <v>3260.4645873002582</v>
          </cell>
          <cell r="FX257">
            <v>3317.7863111152674</v>
          </cell>
          <cell r="FY257">
            <v>5222.329005294886</v>
          </cell>
          <cell r="FZ257">
            <v>4584.9992269623026</v>
          </cell>
          <cell r="GA257">
            <v>4519.2779674370104</v>
          </cell>
          <cell r="GB257">
            <v>4637.5533726887916</v>
          </cell>
        </row>
        <row r="258">
          <cell r="B258">
            <v>1256</v>
          </cell>
          <cell r="C258">
            <v>7917.9626290785318</v>
          </cell>
          <cell r="D258">
            <v>8341.6973479003118</v>
          </cell>
          <cell r="E258">
            <v>8545.8323219312424</v>
          </cell>
          <cell r="F258">
            <v>8768.5250208740763</v>
          </cell>
          <cell r="G258">
            <v>8536.5534594752917</v>
          </cell>
          <cell r="H258">
            <v>8910.8009118653317</v>
          </cell>
          <cell r="I258">
            <v>8156.1200987812845</v>
          </cell>
          <cell r="J258">
            <v>7438.5547355210419</v>
          </cell>
          <cell r="K258">
            <v>7478.5647558139535</v>
          </cell>
          <cell r="L258">
            <v>7960.5617965116289</v>
          </cell>
          <cell r="M258">
            <v>7592.8588453733282</v>
          </cell>
          <cell r="N258">
            <v>7648.0703574407671</v>
          </cell>
          <cell r="O258">
            <v>2860.0824121971482</v>
          </cell>
          <cell r="P258">
            <v>3139.5174105657352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FN258">
            <v>1256</v>
          </cell>
          <cell r="FO258">
            <v>7761.8366268768523</v>
          </cell>
          <cell r="FP258">
            <v>8230.7903217914081</v>
          </cell>
          <cell r="FQ258">
            <v>8480.2227445163153</v>
          </cell>
          <cell r="FR258">
            <v>8665.9741320730591</v>
          </cell>
          <cell r="FS258">
            <v>8501.52306923172</v>
          </cell>
          <cell r="FT258">
            <v>8851.3302418881995</v>
          </cell>
          <cell r="FU258">
            <v>7583.6839514115181</v>
          </cell>
          <cell r="FV258">
            <v>6853.0256520794419</v>
          </cell>
          <cell r="FW258">
            <v>6982.0127654445969</v>
          </cell>
          <cell r="FX258">
            <v>7190.591843662919</v>
          </cell>
          <cell r="FY258">
            <v>7683.1842431916357</v>
          </cell>
          <cell r="FZ258">
            <v>7509.2158990711832</v>
          </cell>
          <cell r="GA258">
            <v>2358.6552295968731</v>
          </cell>
          <cell r="GB258">
            <v>2615.867295147395</v>
          </cell>
        </row>
        <row r="259">
          <cell r="B259">
            <v>1257</v>
          </cell>
          <cell r="C259">
            <v>7096.2183139534891</v>
          </cell>
          <cell r="D259">
            <v>7171.1398255813956</v>
          </cell>
          <cell r="E259">
            <v>7236.7944767441868</v>
          </cell>
          <cell r="F259">
            <v>7249.6395348837214</v>
          </cell>
          <cell r="G259">
            <v>7057.850129198966</v>
          </cell>
          <cell r="H259">
            <v>7367.2703703703701</v>
          </cell>
          <cell r="I259">
            <v>6863.3079593023258</v>
          </cell>
          <cell r="J259">
            <v>6423.3164171511626</v>
          </cell>
          <cell r="K259">
            <v>7681.0233531976737</v>
          </cell>
          <cell r="L259">
            <v>7757.0730893679474</v>
          </cell>
          <cell r="M259">
            <v>8739.869679876103</v>
          </cell>
          <cell r="N259">
            <v>7294.9246926408978</v>
          </cell>
          <cell r="O259">
            <v>7920.8725211193068</v>
          </cell>
          <cell r="P259">
            <v>8201.6715469787796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FN259">
            <v>1257</v>
          </cell>
          <cell r="FO259">
            <v>6956.295426209721</v>
          </cell>
          <cell r="FP259">
            <v>7075.7959454696884</v>
          </cell>
          <cell r="FQ259">
            <v>7181.2348765119923</v>
          </cell>
          <cell r="FR259">
            <v>7164.8525295413783</v>
          </cell>
          <cell r="FS259">
            <v>7028.8877094729996</v>
          </cell>
          <cell r="FT259">
            <v>7318.1012205754078</v>
          </cell>
          <cell r="FU259">
            <v>6381.6076509630302</v>
          </cell>
          <cell r="FV259">
            <v>5917.7022611606235</v>
          </cell>
          <cell r="FW259">
            <v>7171.0287808917074</v>
          </cell>
          <cell r="FX259">
            <v>7006.785188395691</v>
          </cell>
          <cell r="FY259">
            <v>8843.8400317279629</v>
          </cell>
          <cell r="FZ259">
            <v>7162.4817665558776</v>
          </cell>
          <cell r="GA259">
            <v>6532.1919799353009</v>
          </cell>
          <cell r="GB259">
            <v>6833.688608663163</v>
          </cell>
        </row>
        <row r="260">
          <cell r="B260">
            <v>1258</v>
          </cell>
          <cell r="C260">
            <v>5.4680232558139537</v>
          </cell>
          <cell r="D260">
            <v>5.6694767441860465</v>
          </cell>
          <cell r="E260">
            <v>200.99302325581397</v>
          </cell>
          <cell r="F260">
            <v>228.39069767441862</v>
          </cell>
          <cell r="G260">
            <v>228.7168604651163</v>
          </cell>
          <cell r="H260">
            <v>143.2718023255814</v>
          </cell>
          <cell r="I260">
            <v>288.89389534883725</v>
          </cell>
          <cell r="J260">
            <v>170.0171511627907</v>
          </cell>
          <cell r="K260">
            <v>185.6403488372093</v>
          </cell>
          <cell r="L260">
            <v>187.47837209302327</v>
          </cell>
          <cell r="M260">
            <v>210.50930232558142</v>
          </cell>
          <cell r="N260">
            <v>180.15697674418607</v>
          </cell>
          <cell r="O260">
            <v>2200.9632667238584</v>
          </cell>
          <cell r="P260">
            <v>4249.2422674884829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FN260">
            <v>1258</v>
          </cell>
          <cell r="FO260">
            <v>5.3602050390746054</v>
          </cell>
          <cell r="FP260">
            <v>5.5940982235964052</v>
          </cell>
          <cell r="FQ260">
            <v>199.44992402072594</v>
          </cell>
          <cell r="FR260">
            <v>225.71959061996657</v>
          </cell>
          <cell r="FS260">
            <v>227.77830359724075</v>
          </cell>
          <cell r="FT260">
            <v>142.31560656299985</v>
          </cell>
          <cell r="FU260">
            <v>268.61791774560857</v>
          </cell>
          <cell r="FV260">
            <v>156.63417688496176</v>
          </cell>
          <cell r="FW260">
            <v>173.3144430360573</v>
          </cell>
          <cell r="FX260">
            <v>169.34488892806945</v>
          </cell>
          <cell r="FY260">
            <v>213.01354175163092</v>
          </cell>
          <cell r="FZ260">
            <v>176.88613870816067</v>
          </cell>
          <cell r="GA260">
            <v>1815.0922844285524</v>
          </cell>
          <cell r="GB260">
            <v>3540.4976061840339</v>
          </cell>
        </row>
        <row r="261">
          <cell r="B261">
            <v>1259</v>
          </cell>
          <cell r="C261">
            <v>2989.6283883215879</v>
          </cell>
          <cell r="D261">
            <v>3335.5856737874719</v>
          </cell>
          <cell r="E261">
            <v>3743.0466059763803</v>
          </cell>
          <cell r="F261">
            <v>3732.1037538857699</v>
          </cell>
          <cell r="G261">
            <v>5203.7086006492382</v>
          </cell>
          <cell r="H261">
            <v>4838.9154802635267</v>
          </cell>
          <cell r="I261">
            <v>4429.0941067181257</v>
          </cell>
          <cell r="J261">
            <v>4039.427882691351</v>
          </cell>
          <cell r="K261">
            <v>4927.1013499530909</v>
          </cell>
          <cell r="L261">
            <v>4902.9579889233828</v>
          </cell>
          <cell r="M261">
            <v>4456.2004932550426</v>
          </cell>
          <cell r="N261">
            <v>6523.3961551450557</v>
          </cell>
          <cell r="O261">
            <v>6181.3896853817596</v>
          </cell>
          <cell r="P261">
            <v>2752.8169042273507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FN261">
            <v>1259</v>
          </cell>
          <cell r="FO261">
            <v>2930.6790410964391</v>
          </cell>
          <cell r="FP261">
            <v>3291.2373988522336</v>
          </cell>
          <cell r="FQ261">
            <v>3714.3098256592366</v>
          </cell>
          <cell r="FR261">
            <v>3688.4555284262447</v>
          </cell>
          <cell r="FS261">
            <v>5182.3547903720664</v>
          </cell>
          <cell r="FT261">
            <v>4806.6205666614514</v>
          </cell>
          <cell r="FU261">
            <v>4118.2387568604518</v>
          </cell>
          <cell r="FV261">
            <v>3721.4625534202964</v>
          </cell>
          <cell r="FW261">
            <v>4599.9580996163531</v>
          </cell>
          <cell r="FX261">
            <v>4428.7288543408422</v>
          </cell>
          <cell r="FY261">
            <v>4509.211893902464</v>
          </cell>
          <cell r="FZ261">
            <v>6404.9607070490993</v>
          </cell>
          <cell r="GA261">
            <v>5097.6737752117824</v>
          </cell>
          <cell r="GB261">
            <v>2293.6657987826284</v>
          </cell>
        </row>
        <row r="262">
          <cell r="B262">
            <v>1260</v>
          </cell>
          <cell r="C262">
            <v>1874.1697674418606</v>
          </cell>
          <cell r="D262">
            <v>1883.8779069767443</v>
          </cell>
          <cell r="E262">
            <v>1945.2252906976746</v>
          </cell>
          <cell r="F262">
            <v>1934.3372093023256</v>
          </cell>
          <cell r="G262">
            <v>2250.2993793617343</v>
          </cell>
          <cell r="H262">
            <v>2244.2236789907374</v>
          </cell>
          <cell r="I262">
            <v>1642.4506264534884</v>
          </cell>
          <cell r="J262">
            <v>1618.3942020348841</v>
          </cell>
          <cell r="K262">
            <v>1822.8375479651165</v>
          </cell>
          <cell r="L262">
            <v>2229.9154752906975</v>
          </cell>
          <cell r="M262">
            <v>1643.3498732110465</v>
          </cell>
          <cell r="N262">
            <v>1466.8489887346659</v>
          </cell>
          <cell r="O262">
            <v>1592.7133366052428</v>
          </cell>
          <cell r="P262">
            <v>1649.1758477995204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FN262">
            <v>1260</v>
          </cell>
          <cell r="FO262">
            <v>1837.2149790770659</v>
          </cell>
          <cell r="FP262">
            <v>1858.8308107442674</v>
          </cell>
          <cell r="FQ262">
            <v>1930.2910625860397</v>
          </cell>
          <cell r="FR262">
            <v>1911.714476336108</v>
          </cell>
          <cell r="FS262">
            <v>2241.0651063265891</v>
          </cell>
          <cell r="FT262">
            <v>2229.2457340127044</v>
          </cell>
          <cell r="FU262">
            <v>1527.1754591600863</v>
          </cell>
          <cell r="FV262">
            <v>1491.0015958825668</v>
          </cell>
          <cell r="FW262">
            <v>1701.8071574936812</v>
          </cell>
          <cell r="FX262">
            <v>2014.2312111325352</v>
          </cell>
          <cell r="FY262">
            <v>1662.8993254101879</v>
          </cell>
          <cell r="FZ262">
            <v>1440.2176278394872</v>
          </cell>
          <cell r="GA262">
            <v>1313.4802076373492</v>
          </cell>
          <cell r="GB262">
            <v>1374.1045517656055</v>
          </cell>
        </row>
        <row r="263">
          <cell r="B263">
            <v>1261</v>
          </cell>
          <cell r="C263">
            <v>775.06831395348843</v>
          </cell>
          <cell r="D263">
            <v>775.06831395348843</v>
          </cell>
          <cell r="E263">
            <v>771.4709302325582</v>
          </cell>
          <cell r="F263">
            <v>722.66162790697683</v>
          </cell>
          <cell r="G263">
            <v>739.31901858008007</v>
          </cell>
          <cell r="H263">
            <v>747.79022532087697</v>
          </cell>
          <cell r="I263">
            <v>741.91540116279077</v>
          </cell>
          <cell r="J263">
            <v>716.77803488372092</v>
          </cell>
          <cell r="K263">
            <v>834.3627427325581</v>
          </cell>
          <cell r="L263">
            <v>881.09501162790696</v>
          </cell>
          <cell r="M263">
            <v>200.50129025581396</v>
          </cell>
          <cell r="N263">
            <v>157.85870469331397</v>
          </cell>
          <cell r="O263">
            <v>47.086269619634763</v>
          </cell>
          <cell r="P263">
            <v>45.296622643639765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FN263">
            <v>1261</v>
          </cell>
          <cell r="FO263">
            <v>772.96990097354285</v>
          </cell>
          <cell r="FP263">
            <v>773.15476129596232</v>
          </cell>
          <cell r="FQ263">
            <v>766.24298813434382</v>
          </cell>
          <cell r="FR263">
            <v>716.45790341534473</v>
          </cell>
          <cell r="FS263">
            <v>737.42046012065282</v>
          </cell>
          <cell r="FT263">
            <v>743.43416787717638</v>
          </cell>
          <cell r="FU263">
            <v>775.17662982311992</v>
          </cell>
          <cell r="FV263">
            <v>742.17933153036938</v>
          </cell>
          <cell r="FW263">
            <v>790.07734035290173</v>
          </cell>
          <cell r="FX263">
            <v>840.67391313140479</v>
          </cell>
          <cell r="FY263">
            <v>224.22801249374342</v>
          </cell>
          <cell r="FZ263">
            <v>170.10001244764811</v>
          </cell>
          <cell r="GA263">
            <v>46.058275400316319</v>
          </cell>
          <cell r="GB263">
            <v>43.910635880122193</v>
          </cell>
        </row>
        <row r="264">
          <cell r="B264">
            <v>1262</v>
          </cell>
          <cell r="C264">
            <v>704.86366811327184</v>
          </cell>
          <cell r="D264">
            <v>769.83117965025383</v>
          </cell>
          <cell r="E264">
            <v>831.03984948359232</v>
          </cell>
          <cell r="F264">
            <v>914.13363506002202</v>
          </cell>
          <cell r="G264">
            <v>914.13363506002202</v>
          </cell>
          <cell r="H264">
            <v>914.13363506002202</v>
          </cell>
          <cell r="I264">
            <v>935.29098837209312</v>
          </cell>
          <cell r="J264">
            <v>828.89497592612565</v>
          </cell>
          <cell r="K264">
            <v>907.31652642815538</v>
          </cell>
          <cell r="L264">
            <v>1068.0488372093025</v>
          </cell>
          <cell r="M264">
            <v>644.78546511627917</v>
          </cell>
          <cell r="N264">
            <v>542.91715116279079</v>
          </cell>
          <cell r="O264">
            <v>477.05120841083163</v>
          </cell>
          <cell r="P264">
            <v>472.44632702075978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FN264">
            <v>1262</v>
          </cell>
          <cell r="FO264">
            <v>690.96520057118084</v>
          </cell>
          <cell r="FP264">
            <v>759.5958902145361</v>
          </cell>
          <cell r="FQ264">
            <v>824.65964316949737</v>
          </cell>
          <cell r="FR264">
            <v>903.44253062282849</v>
          </cell>
          <cell r="FS264">
            <v>910.38241882000864</v>
          </cell>
          <cell r="FT264">
            <v>908.03270875010287</v>
          </cell>
          <cell r="FU264">
            <v>869.64772128320089</v>
          </cell>
          <cell r="FV264">
            <v>763.64814602706792</v>
          </cell>
          <cell r="FW264">
            <v>847.0737068760933</v>
          </cell>
          <cell r="FX264">
            <v>964.74387785498504</v>
          </cell>
          <cell r="FY264">
            <v>652.45589661384076</v>
          </cell>
          <cell r="FZ264">
            <v>533.06022471716472</v>
          </cell>
          <cell r="GA264">
            <v>393.41500185630127</v>
          </cell>
          <cell r="GB264">
            <v>393.6454983198891</v>
          </cell>
        </row>
        <row r="265">
          <cell r="B265">
            <v>1263</v>
          </cell>
          <cell r="C265">
            <v>1400.0058139534885</v>
          </cell>
          <cell r="D265">
            <v>1626.1901162790698</v>
          </cell>
          <cell r="E265">
            <v>1679.0380813953489</v>
          </cell>
          <cell r="F265">
            <v>1829.1880813953489</v>
          </cell>
          <cell r="G265">
            <v>1853.3433139534884</v>
          </cell>
          <cell r="H265">
            <v>2732.5151162790698</v>
          </cell>
          <cell r="I265">
            <v>2432.4933139534887</v>
          </cell>
          <cell r="J265">
            <v>2285.7392441860466</v>
          </cell>
          <cell r="K265">
            <v>2267.378197674419</v>
          </cell>
          <cell r="L265">
            <v>2366.368604651163</v>
          </cell>
          <cell r="M265">
            <v>2148.913953488372</v>
          </cell>
          <cell r="N265">
            <v>2205.7334302325585</v>
          </cell>
          <cell r="O265">
            <v>2329.4834302325585</v>
          </cell>
          <cell r="P265">
            <v>2279.2447674418609</v>
          </cell>
          <cell r="Q265">
            <v>21235.122276800284</v>
          </cell>
          <cell r="R265">
            <v>21466.85132148159</v>
          </cell>
          <cell r="S265">
            <v>22364.176643658706</v>
          </cell>
          <cell r="T265">
            <v>24778.505415400301</v>
          </cell>
          <cell r="U265">
            <v>25156.720000000001</v>
          </cell>
          <cell r="V265">
            <v>26748.850337733515</v>
          </cell>
          <cell r="W265">
            <v>25916.42</v>
          </cell>
          <cell r="X265">
            <v>24736.044999999998</v>
          </cell>
          <cell r="Y265">
            <v>25254.345000000001</v>
          </cell>
          <cell r="Z265">
            <v>24371.46</v>
          </cell>
          <cell r="AA265">
            <v>28016.955000000002</v>
          </cell>
          <cell r="AB265">
            <v>25210.68</v>
          </cell>
          <cell r="AC265">
            <v>26363.72</v>
          </cell>
          <cell r="AD265">
            <v>26228.82</v>
          </cell>
          <cell r="AE265">
            <v>24033.642</v>
          </cell>
          <cell r="FN265">
            <v>1263</v>
          </cell>
          <cell r="FO265">
            <v>1396.2154508085755</v>
          </cell>
          <cell r="FP265">
            <v>1622.1752438315357</v>
          </cell>
          <cell r="FQ265">
            <v>1667.6599289255134</v>
          </cell>
          <cell r="FR265">
            <v>1813.4853258287912</v>
          </cell>
          <cell r="FS265">
            <v>1848.583960361196</v>
          </cell>
          <cell r="FT265">
            <v>2716.597560246315</v>
          </cell>
          <cell r="FU265">
            <v>2541.5457964916909</v>
          </cell>
          <cell r="FV265">
            <v>2366.7416434962806</v>
          </cell>
          <cell r="FW265">
            <v>2147.0327523564501</v>
          </cell>
          <cell r="FX265">
            <v>2257.8091222056655</v>
          </cell>
          <cell r="FY265">
            <v>2403.20999528729</v>
          </cell>
          <cell r="FZ265">
            <v>2376.779187867256</v>
          </cell>
          <cell r="GA265">
            <v>2278.625812510415</v>
          </cell>
          <cell r="GB265">
            <v>2209.5044006303265</v>
          </cell>
        </row>
        <row r="266">
          <cell r="B266">
            <v>1264</v>
          </cell>
          <cell r="C266">
            <v>171.22587209302327</v>
          </cell>
          <cell r="D266">
            <v>180.31046511627909</v>
          </cell>
          <cell r="E266">
            <v>158.06424418604652</v>
          </cell>
          <cell r="F266">
            <v>125.37122093023257</v>
          </cell>
          <cell r="G266">
            <v>98.280523255813961</v>
          </cell>
          <cell r="H266">
            <v>123.04011627906978</v>
          </cell>
          <cell r="I266">
            <v>155.49331395348838</v>
          </cell>
          <cell r="J266">
            <v>91.536627906976747</v>
          </cell>
          <cell r="K266">
            <v>93.349709302325593</v>
          </cell>
          <cell r="L266">
            <v>173.59534883720931</v>
          </cell>
          <cell r="M266">
            <v>227.04472744186049</v>
          </cell>
          <cell r="N266">
            <v>89.876678020384844</v>
          </cell>
          <cell r="O266">
            <v>87.023120448106425</v>
          </cell>
          <cell r="P266">
            <v>131.58224299894312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FN266">
            <v>1264</v>
          </cell>
          <cell r="FO266">
            <v>170.7622967074295</v>
          </cell>
          <cell r="FP266">
            <v>179.86529975021855</v>
          </cell>
          <cell r="FQ266">
            <v>156.99310762856979</v>
          </cell>
          <cell r="FR266">
            <v>124.29496548259888</v>
          </cell>
          <cell r="FS266">
            <v>98.028140571025702</v>
          </cell>
          <cell r="FT266">
            <v>122.32337808666931</v>
          </cell>
          <cell r="FU266">
            <v>162.46432259201171</v>
          </cell>
          <cell r="FV266">
            <v>94.780517823157282</v>
          </cell>
          <cell r="FW266">
            <v>88.394994492147958</v>
          </cell>
          <cell r="FX266">
            <v>165.63149181693285</v>
          </cell>
          <cell r="FY266">
            <v>253.91252054546729</v>
          </cell>
          <cell r="FZ266">
            <v>96.846252981247474</v>
          </cell>
          <cell r="GA266">
            <v>85.12321915011951</v>
          </cell>
          <cell r="GB266">
            <v>127.55608748299551</v>
          </cell>
        </row>
        <row r="267">
          <cell r="B267">
            <v>1265</v>
          </cell>
          <cell r="C267">
            <v>55290.966840284134</v>
          </cell>
          <cell r="D267">
            <v>52706.32151715771</v>
          </cell>
          <cell r="E267">
            <v>54927.082489356566</v>
          </cell>
          <cell r="F267">
            <v>59510.065596980967</v>
          </cell>
          <cell r="G267">
            <v>59952.423403263747</v>
          </cell>
          <cell r="H267">
            <v>60570.325024334481</v>
          </cell>
          <cell r="I267">
            <v>55825.419813358742</v>
          </cell>
          <cell r="J267">
            <v>56552.554427410316</v>
          </cell>
          <cell r="K267">
            <v>50138.358139534888</v>
          </cell>
          <cell r="L267">
            <v>54469.421123546512</v>
          </cell>
          <cell r="M267">
            <v>36487.592253889146</v>
          </cell>
          <cell r="N267">
            <v>36068.204011508751</v>
          </cell>
          <cell r="O267">
            <v>36259.680523255818</v>
          </cell>
          <cell r="P267">
            <v>36322.185357091803</v>
          </cell>
          <cell r="Q267">
            <v>0</v>
          </cell>
          <cell r="R267">
            <v>0</v>
          </cell>
          <cell r="S267">
            <v>0</v>
          </cell>
          <cell r="T267">
            <v>2128</v>
          </cell>
          <cell r="U267">
            <v>1697.9276595236752</v>
          </cell>
          <cell r="V267">
            <v>1697.9276595236752</v>
          </cell>
          <cell r="W267">
            <v>1897.1492787091047</v>
          </cell>
          <cell r="X267">
            <v>2955.4948167745388</v>
          </cell>
          <cell r="Y267">
            <v>17303.290658634542</v>
          </cell>
          <cell r="Z267">
            <v>21000.839643373496</v>
          </cell>
          <cell r="AA267">
            <v>14399.150999999998</v>
          </cell>
          <cell r="AB267">
            <v>14149.72214056224</v>
          </cell>
          <cell r="AC267">
            <v>15971.391860642572</v>
          </cell>
          <cell r="AD267">
            <v>15279.571734136545</v>
          </cell>
          <cell r="FN267">
            <v>1265</v>
          </cell>
          <cell r="FO267">
            <v>54200.742244005152</v>
          </cell>
          <cell r="FP267">
            <v>52005.564688803221</v>
          </cell>
          <cell r="FQ267">
            <v>54505.38656378672</v>
          </cell>
          <cell r="FR267">
            <v>58814.07509629253</v>
          </cell>
          <cell r="FS267">
            <v>59706.40411716263</v>
          </cell>
          <cell r="FT267">
            <v>60166.078779181218</v>
          </cell>
          <cell r="FU267">
            <v>51907.320538676177</v>
          </cell>
          <cell r="FV267">
            <v>52100.99541662039</v>
          </cell>
          <cell r="FW267">
            <v>46809.336817805619</v>
          </cell>
          <cell r="FX267">
            <v>49200.971648966464</v>
          </cell>
          <cell r="FY267">
            <v>36921.652250641622</v>
          </cell>
          <cell r="FZ267">
            <v>35413.368125028021</v>
          </cell>
          <cell r="GA267">
            <v>29902.664596293442</v>
          </cell>
          <cell r="GB267">
            <v>30263.892292534449</v>
          </cell>
        </row>
        <row r="268">
          <cell r="B268">
            <v>1266</v>
          </cell>
          <cell r="C268">
            <v>1313.6014534883723</v>
          </cell>
          <cell r="D268">
            <v>1401.2241279069767</v>
          </cell>
          <cell r="E268">
            <v>1498.5</v>
          </cell>
          <cell r="F268">
            <v>1498.5</v>
          </cell>
          <cell r="G268">
            <v>1458.8571428571429</v>
          </cell>
          <cell r="H268">
            <v>1522.8142857142859</v>
          </cell>
          <cell r="I268">
            <v>1652.7819767441861</v>
          </cell>
          <cell r="J268">
            <v>1509.6444767441862</v>
          </cell>
          <cell r="K268">
            <v>1657.9046511627907</v>
          </cell>
          <cell r="L268">
            <v>1675.3639534883723</v>
          </cell>
          <cell r="M268">
            <v>1688.0401313389273</v>
          </cell>
          <cell r="N268">
            <v>1408.9598686610725</v>
          </cell>
          <cell r="O268">
            <v>2090.7034250955303</v>
          </cell>
          <cell r="P268">
            <v>1641.0508211006113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FN268">
            <v>1266</v>
          </cell>
          <cell r="FO268">
            <v>1287.699923887023</v>
          </cell>
          <cell r="FP268">
            <v>1382.594154358809</v>
          </cell>
          <cell r="FQ268">
            <v>1486.9954504075679</v>
          </cell>
          <cell r="FR268">
            <v>1480.9745317482134</v>
          </cell>
          <cell r="FS268">
            <v>1452.8706126647758</v>
          </cell>
          <cell r="FT268">
            <v>1512.6510257876068</v>
          </cell>
          <cell r="FU268">
            <v>1536.7817050769017</v>
          </cell>
          <cell r="FV268">
            <v>1390.8121526947778</v>
          </cell>
          <cell r="FW268">
            <v>1547.8252600954741</v>
          </cell>
          <cell r="FX268">
            <v>1513.3176133874576</v>
          </cell>
          <cell r="FY268">
            <v>1708.1212232572059</v>
          </cell>
          <cell r="FZ268">
            <v>1383.3795130571159</v>
          </cell>
          <cell r="GA268">
            <v>1724.1631031706615</v>
          </cell>
          <cell r="GB268">
            <v>1367.334724166514</v>
          </cell>
        </row>
        <row r="269">
          <cell r="B269">
            <v>1267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119.83604651162791</v>
          </cell>
          <cell r="H269">
            <v>143.6843023255814</v>
          </cell>
          <cell r="I269">
            <v>723.01656976744187</v>
          </cell>
          <cell r="J269">
            <v>721.13633720930238</v>
          </cell>
          <cell r="K269">
            <v>651.44302325581396</v>
          </cell>
          <cell r="L269">
            <v>584.723546511628</v>
          </cell>
          <cell r="M269">
            <v>658.8061677891194</v>
          </cell>
          <cell r="N269">
            <v>549.8870757918553</v>
          </cell>
          <cell r="O269">
            <v>597.07065005787661</v>
          </cell>
          <cell r="P269">
            <v>618.23711328001707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FN269">
            <v>1267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119.34429026661904</v>
          </cell>
          <cell r="FT269">
            <v>142.7253535387085</v>
          </cell>
          <cell r="FU269">
            <v>672.27175303233503</v>
          </cell>
          <cell r="FV269">
            <v>664.3717756008142</v>
          </cell>
          <cell r="FW269">
            <v>608.18935890017258</v>
          </cell>
          <cell r="FX269">
            <v>528.16729168368636</v>
          </cell>
          <cell r="FY269">
            <v>666.64339094874219</v>
          </cell>
          <cell r="FZ269">
            <v>539.90360695527124</v>
          </cell>
          <cell r="GA269">
            <v>492.39273847216009</v>
          </cell>
          <cell r="GB269">
            <v>515.11937466341715</v>
          </cell>
        </row>
        <row r="270">
          <cell r="B270">
            <v>1268</v>
          </cell>
          <cell r="C270">
            <v>41.873546511627907</v>
          </cell>
          <cell r="D270">
            <v>47.830813953488374</v>
          </cell>
          <cell r="E270">
            <v>53.912790697674424</v>
          </cell>
          <cell r="F270">
            <v>43.101453488372094</v>
          </cell>
          <cell r="G270">
            <v>35.004941860465117</v>
          </cell>
          <cell r="H270">
            <v>52.963081395348844</v>
          </cell>
          <cell r="I270">
            <v>33.930523255813959</v>
          </cell>
          <cell r="J270">
            <v>36.635755813953494</v>
          </cell>
          <cell r="K270">
            <v>41.326744186046518</v>
          </cell>
          <cell r="L270">
            <v>90.817151162790708</v>
          </cell>
          <cell r="M270">
            <v>138.44190697674421</v>
          </cell>
          <cell r="N270">
            <v>48.467527937694442</v>
          </cell>
          <cell r="O270">
            <v>94.511851694224205</v>
          </cell>
          <cell r="P270">
            <v>117.24685496679886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FN270">
            <v>1268</v>
          </cell>
          <cell r="FO270">
            <v>41.7601784485366</v>
          </cell>
          <cell r="FP270">
            <v>47.712725290199494</v>
          </cell>
          <cell r="FQ270">
            <v>53.547445825851931</v>
          </cell>
          <cell r="FR270">
            <v>42.731446928863477</v>
          </cell>
          <cell r="FS270">
            <v>34.915049774882654</v>
          </cell>
          <cell r="FT270">
            <v>52.654558741345809</v>
          </cell>
          <cell r="FU270">
            <v>35.451681720522274</v>
          </cell>
          <cell r="FV270">
            <v>37.934059690488127</v>
          </cell>
          <cell r="FW270">
            <v>39.133247998373591</v>
          </cell>
          <cell r="FX270">
            <v>86.650825211698901</v>
          </cell>
          <cell r="FY270">
            <v>154.82470764967519</v>
          </cell>
          <cell r="FZ270">
            <v>52.225989827583717</v>
          </cell>
          <cell r="GA270">
            <v>92.448455337205729</v>
          </cell>
          <cell r="GB270">
            <v>113.65933387661742</v>
          </cell>
        </row>
        <row r="271">
          <cell r="B271">
            <v>1269</v>
          </cell>
          <cell r="C271">
            <v>4957.5017441860473</v>
          </cell>
          <cell r="D271">
            <v>5149.0456395348838</v>
          </cell>
          <cell r="E271">
            <v>5350.9500000000007</v>
          </cell>
          <cell r="F271">
            <v>5686.1877906976752</v>
          </cell>
          <cell r="G271">
            <v>6055.9409955263054</v>
          </cell>
          <cell r="H271">
            <v>6129.8666061025251</v>
          </cell>
          <cell r="I271">
            <v>5316.8781715116284</v>
          </cell>
          <cell r="J271">
            <v>5313.53884011628</v>
          </cell>
          <cell r="K271">
            <v>5511.2345494186047</v>
          </cell>
          <cell r="L271">
            <v>5854.4896613372093</v>
          </cell>
          <cell r="M271">
            <v>6358.3854046129363</v>
          </cell>
          <cell r="N271">
            <v>5691.1155184844492</v>
          </cell>
          <cell r="O271">
            <v>5633.0275666736297</v>
          </cell>
          <cell r="P271">
            <v>5832.7213061125776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FN271">
            <v>1269</v>
          </cell>
          <cell r="FO271">
            <v>4944.0798485662417</v>
          </cell>
          <cell r="FP271">
            <v>5136.3332504591426</v>
          </cell>
          <cell r="FQ271">
            <v>5314.6888063837905</v>
          </cell>
          <cell r="FR271">
            <v>5637.3744303379472</v>
          </cell>
          <cell r="FS271">
            <v>6040.3894437362133</v>
          </cell>
          <cell r="FT271">
            <v>6094.1586626790258</v>
          </cell>
          <cell r="FU271">
            <v>5555.2421417764235</v>
          </cell>
          <cell r="FV271">
            <v>5501.8408942426704</v>
          </cell>
          <cell r="FW271">
            <v>5218.7152084538575</v>
          </cell>
          <cell r="FX271">
            <v>5585.9092016539335</v>
          </cell>
          <cell r="FY271">
            <v>7110.8176916295088</v>
          </cell>
          <cell r="FZ271">
            <v>6132.4386413529837</v>
          </cell>
          <cell r="GA271">
            <v>5510.046497615077</v>
          </cell>
          <cell r="GB271">
            <v>5654.2516089530682</v>
          </cell>
        </row>
        <row r="272">
          <cell r="B272">
            <v>1270</v>
          </cell>
          <cell r="C272">
            <v>7924.6856967484182</v>
          </cell>
          <cell r="D272">
            <v>8348.7802047384703</v>
          </cell>
          <cell r="E272">
            <v>8553.0885078577667</v>
          </cell>
          <cell r="F272">
            <v>8775.9702930788153</v>
          </cell>
          <cell r="G272">
            <v>8543.8017668068896</v>
          </cell>
          <cell r="H272">
            <v>8918.3669891922636</v>
          </cell>
          <cell r="I272">
            <v>8163.0453837209307</v>
          </cell>
          <cell r="J272">
            <v>8152.4667732558146</v>
          </cell>
          <cell r="K272">
            <v>8714.6443648255809</v>
          </cell>
          <cell r="L272">
            <v>8966.8758837209316</v>
          </cell>
          <cell r="M272">
            <v>9098.6987020419365</v>
          </cell>
          <cell r="N272">
            <v>10200.990959563955</v>
          </cell>
          <cell r="O272">
            <v>11076.296519045383</v>
          </cell>
          <cell r="P272">
            <v>11468.956956943595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FN272">
            <v>1270</v>
          </cell>
          <cell r="FO272">
            <v>7768.427129425254</v>
          </cell>
          <cell r="FP272">
            <v>8237.7790085157976</v>
          </cell>
          <cell r="FQ272">
            <v>8487.4232219671358</v>
          </cell>
          <cell r="FR272">
            <v>8673.3323292817022</v>
          </cell>
          <cell r="FS272">
            <v>8508.7416325881131</v>
          </cell>
          <cell r="FT272">
            <v>8858.84582322805</v>
          </cell>
          <cell r="FU272">
            <v>7590.1231861971355</v>
          </cell>
          <cell r="FV272">
            <v>7510.7417920927619</v>
          </cell>
          <cell r="FW272">
            <v>8136.0207724643396</v>
          </cell>
          <cell r="FX272">
            <v>8099.5721458849503</v>
          </cell>
          <cell r="FY272">
            <v>9206.9377193379914</v>
          </cell>
          <cell r="FZ272">
            <v>10015.786978909511</v>
          </cell>
          <cell r="GA272">
            <v>9134.4097630887427</v>
          </cell>
          <cell r="GB272">
            <v>9556.0130713579219</v>
          </cell>
        </row>
        <row r="273">
          <cell r="B273">
            <v>1271</v>
          </cell>
          <cell r="C273">
            <v>422.61104651162793</v>
          </cell>
          <cell r="D273">
            <v>437.58575581395354</v>
          </cell>
          <cell r="E273">
            <v>434.5351744186047</v>
          </cell>
          <cell r="F273">
            <v>377.97470930232561</v>
          </cell>
          <cell r="G273">
            <v>367.97537836840166</v>
          </cell>
          <cell r="H273">
            <v>405.69854651162791</v>
          </cell>
          <cell r="I273">
            <v>768.59302325581405</v>
          </cell>
          <cell r="J273">
            <v>704.97209302325587</v>
          </cell>
          <cell r="K273">
            <v>721.38575581395355</v>
          </cell>
          <cell r="L273">
            <v>723.25639534883726</v>
          </cell>
          <cell r="M273">
            <v>387.63733953488378</v>
          </cell>
          <cell r="N273">
            <v>157.16654690475673</v>
          </cell>
          <cell r="O273">
            <v>260.32664292897903</v>
          </cell>
          <cell r="P273">
            <v>335.30510157443331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FN273">
            <v>1271</v>
          </cell>
          <cell r="FO273">
            <v>421.46687316651355</v>
          </cell>
          <cell r="FP273">
            <v>436.5054079647914</v>
          </cell>
          <cell r="FQ273">
            <v>431.59050775331229</v>
          </cell>
          <cell r="FR273">
            <v>374.72996671358777</v>
          </cell>
          <cell r="FS273">
            <v>367.03042395778198</v>
          </cell>
          <cell r="FT273">
            <v>403.33525515853205</v>
          </cell>
          <cell r="FU273">
            <v>803.05025146967603</v>
          </cell>
          <cell r="FV273">
            <v>729.95500878098744</v>
          </cell>
          <cell r="FW273">
            <v>683.09682363734805</v>
          </cell>
          <cell r="FX273">
            <v>690.07629830049927</v>
          </cell>
          <cell r="FY273">
            <v>433.50918141909051</v>
          </cell>
          <cell r="FZ273">
            <v>169.35418060595109</v>
          </cell>
          <cell r="GA273">
            <v>254.64315417042226</v>
          </cell>
          <cell r="GB273">
            <v>325.04543086612864</v>
          </cell>
        </row>
        <row r="274">
          <cell r="B274">
            <v>1272</v>
          </cell>
          <cell r="C274">
            <v>347660.75581395352</v>
          </cell>
          <cell r="D274">
            <v>378128.19767441862</v>
          </cell>
          <cell r="E274">
            <v>420750.00000000006</v>
          </cell>
          <cell r="F274">
            <v>474851.67732558143</v>
          </cell>
          <cell r="G274">
            <v>484983.66540697677</v>
          </cell>
          <cell r="H274">
            <v>532398.87122093025</v>
          </cell>
          <cell r="I274">
            <v>595866.27950581396</v>
          </cell>
          <cell r="J274">
            <v>595866.27950581396</v>
          </cell>
          <cell r="K274">
            <v>618169.69883720938</v>
          </cell>
          <cell r="L274">
            <v>606365.6372093024</v>
          </cell>
          <cell r="M274">
            <v>557708.08691860468</v>
          </cell>
          <cell r="N274">
            <v>588567.07761627913</v>
          </cell>
          <cell r="O274">
            <v>604685.12560269493</v>
          </cell>
          <cell r="P274">
            <v>713155.42827417632</v>
          </cell>
          <cell r="Q274">
            <v>165854.41400000002</v>
          </cell>
          <cell r="R274">
            <v>183911.32</v>
          </cell>
          <cell r="S274">
            <v>180427.74600000004</v>
          </cell>
          <cell r="T274">
            <v>182661.36600000001</v>
          </cell>
          <cell r="U274">
            <v>190048.24000000002</v>
          </cell>
          <cell r="V274">
            <v>198260.30600000001</v>
          </cell>
          <cell r="W274">
            <v>278330.58624147554</v>
          </cell>
          <cell r="X274">
            <v>300719.13763447956</v>
          </cell>
          <cell r="Y274">
            <v>398409.1368693877</v>
          </cell>
          <cell r="Z274">
            <v>420510.24321871949</v>
          </cell>
          <cell r="AA274">
            <v>474042.69717149134</v>
          </cell>
          <cell r="AB274">
            <v>436413.90162047371</v>
          </cell>
          <cell r="AC274">
            <v>504408.88108349597</v>
          </cell>
          <cell r="AD274">
            <v>502866.928858625</v>
          </cell>
          <cell r="AE274">
            <v>431599.62478648726</v>
          </cell>
          <cell r="FN274">
            <v>1272</v>
          </cell>
          <cell r="FO274">
            <v>346719.50221154984</v>
          </cell>
          <cell r="FP274">
            <v>377194.64355471189</v>
          </cell>
          <cell r="FQ274">
            <v>417898.74980816117</v>
          </cell>
          <cell r="FR274">
            <v>470775.28961277421</v>
          </cell>
          <cell r="FS274">
            <v>483738.2357379134</v>
          </cell>
          <cell r="FT274">
            <v>529297.52008331066</v>
          </cell>
          <cell r="FU274">
            <v>622579.89745007025</v>
          </cell>
          <cell r="FV274">
            <v>616982.6856885415</v>
          </cell>
          <cell r="FW274">
            <v>585359.15679136</v>
          </cell>
          <cell r="FX274">
            <v>578548.01842464157</v>
          </cell>
          <cell r="FY274">
            <v>623705.59172908077</v>
          </cell>
          <cell r="FZ274">
            <v>634208.08769023989</v>
          </cell>
          <cell r="GA274">
            <v>591483.55285869038</v>
          </cell>
          <cell r="GB274">
            <v>691334.28739806951</v>
          </cell>
        </row>
        <row r="275">
          <cell r="B275">
            <v>1273</v>
          </cell>
          <cell r="C275">
            <v>1429.1686046511629</v>
          </cell>
          <cell r="D275">
            <v>1429.1686046511629</v>
          </cell>
          <cell r="E275">
            <v>1429.1686046511629</v>
          </cell>
          <cell r="F275">
            <v>1429.1686046511629</v>
          </cell>
          <cell r="G275">
            <v>1461.3970766970874</v>
          </cell>
          <cell r="H275">
            <v>1616.574443984292</v>
          </cell>
          <cell r="I275">
            <v>1412.8029069767442</v>
          </cell>
          <cell r="J275">
            <v>2053.8130900299334</v>
          </cell>
          <cell r="K275">
            <v>2242.5418604651163</v>
          </cell>
          <cell r="L275">
            <v>2332.1982558139539</v>
          </cell>
          <cell r="M275">
            <v>2857.503414926256</v>
          </cell>
          <cell r="N275">
            <v>2385.0781515482204</v>
          </cell>
          <cell r="O275">
            <v>2589.7320105824301</v>
          </cell>
          <cell r="P275">
            <v>2598.2705836669134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FN275">
            <v>1273</v>
          </cell>
          <cell r="FO275">
            <v>1400.9883275812892</v>
          </cell>
          <cell r="FP275">
            <v>1410.1670953492257</v>
          </cell>
          <cell r="FQ275">
            <v>1418.196338326067</v>
          </cell>
          <cell r="FR275">
            <v>1412.4539906990346</v>
          </cell>
          <cell r="FS275">
            <v>1455.4001236948557</v>
          </cell>
          <cell r="FT275">
            <v>1605.7854289223976</v>
          </cell>
          <cell r="FU275">
            <v>1313.6455327267724</v>
          </cell>
          <cell r="FV275">
            <v>1892.146296019127</v>
          </cell>
          <cell r="FW275">
            <v>2093.6444903601277</v>
          </cell>
          <cell r="FX275">
            <v>2106.6208874114109</v>
          </cell>
          <cell r="FY275">
            <v>2891.4965574272073</v>
          </cell>
          <cell r="FZ275">
            <v>2341.775891053172</v>
          </cell>
          <cell r="GA275">
            <v>2135.7024273025122</v>
          </cell>
          <cell r="GB275">
            <v>2164.896751610323</v>
          </cell>
        </row>
        <row r="276">
          <cell r="B276">
            <v>1274</v>
          </cell>
          <cell r="C276">
            <v>330.22063953488373</v>
          </cell>
          <cell r="D276">
            <v>392.20116279069771</v>
          </cell>
          <cell r="E276">
            <v>417.61308139534884</v>
          </cell>
          <cell r="F276">
            <v>344.55261627906981</v>
          </cell>
          <cell r="G276">
            <v>181.53837209302327</v>
          </cell>
          <cell r="H276">
            <v>297.7290697674419</v>
          </cell>
          <cell r="I276">
            <v>532.81569767441863</v>
          </cell>
          <cell r="J276">
            <v>506.80901162790701</v>
          </cell>
          <cell r="K276">
            <v>609.8476744186047</v>
          </cell>
          <cell r="L276">
            <v>592.66656976744196</v>
          </cell>
          <cell r="M276">
            <v>459.6271311627907</v>
          </cell>
          <cell r="N276">
            <v>383.63790666666665</v>
          </cell>
          <cell r="O276">
            <v>416.55631565891468</v>
          </cell>
          <cell r="P276">
            <v>431.32345240310076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FN276">
            <v>1274</v>
          </cell>
          <cell r="FO276">
            <v>323.70936501765817</v>
          </cell>
          <cell r="FP276">
            <v>386.98665274706508</v>
          </cell>
          <cell r="FQ276">
            <v>414.40690828533138</v>
          </cell>
          <cell r="FR276">
            <v>340.52295599367187</v>
          </cell>
          <cell r="FS276">
            <v>180.79341570649206</v>
          </cell>
          <cell r="FT276">
            <v>295.74202646730924</v>
          </cell>
          <cell r="FU276">
            <v>495.42010252122168</v>
          </cell>
          <cell r="FV276">
            <v>466.91531902101309</v>
          </cell>
          <cell r="FW276">
            <v>569.35580379339365</v>
          </cell>
          <cell r="FX276">
            <v>535.34204136810035</v>
          </cell>
          <cell r="FY276">
            <v>465.09490085479069</v>
          </cell>
          <cell r="FZ276">
            <v>376.67277281582346</v>
          </cell>
          <cell r="GA276">
            <v>343.52602154415797</v>
          </cell>
          <cell r="GB276">
            <v>359.38163902968154</v>
          </cell>
        </row>
        <row r="277">
          <cell r="B277">
            <v>1275</v>
          </cell>
          <cell r="C277">
            <v>8045.9659883720933</v>
          </cell>
          <cell r="D277">
            <v>8109.8555232558147</v>
          </cell>
          <cell r="E277">
            <v>8428.8427325581397</v>
          </cell>
          <cell r="F277">
            <v>8405.2630813953492</v>
          </cell>
          <cell r="G277">
            <v>8470.4997458396792</v>
          </cell>
          <cell r="H277">
            <v>8841.8513651319263</v>
          </cell>
          <cell r="I277">
            <v>8093.0100832533462</v>
          </cell>
          <cell r="J277">
            <v>8142.7215566860459</v>
          </cell>
          <cell r="K277">
            <v>8568.0657034883716</v>
          </cell>
          <cell r="L277">
            <v>8757.9985465116279</v>
          </cell>
          <cell r="M277">
            <v>8559.9144684904804</v>
          </cell>
          <cell r="N277">
            <v>8213.4762330076319</v>
          </cell>
          <cell r="O277">
            <v>5770.709302385907</v>
          </cell>
          <cell r="P277">
            <v>7887.5141034897106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FN277">
            <v>1275</v>
          </cell>
          <cell r="FO277">
            <v>8024.1824124443428</v>
          </cell>
          <cell r="FP277">
            <v>8089.8332422396797</v>
          </cell>
          <cell r="FQ277">
            <v>8371.7239222000044</v>
          </cell>
          <cell r="FR277">
            <v>8333.1076847020358</v>
          </cell>
          <cell r="FS277">
            <v>8448.74764891821</v>
          </cell>
          <cell r="FT277">
            <v>8790.3454599315082</v>
          </cell>
          <cell r="FU277">
            <v>8455.83239224916</v>
          </cell>
          <cell r="FV277">
            <v>8431.284648335466</v>
          </cell>
          <cell r="FW277">
            <v>8113.2991878459788</v>
          </cell>
          <cell r="FX277">
            <v>8356.2167667842568</v>
          </cell>
          <cell r="FY277">
            <v>9572.8691119004015</v>
          </cell>
          <cell r="FZ277">
            <v>8850.3982861594704</v>
          </cell>
          <cell r="GA277">
            <v>5644.7223458454773</v>
          </cell>
          <cell r="GB277">
            <v>7646.1718243864825</v>
          </cell>
        </row>
        <row r="278">
          <cell r="B278">
            <v>1276</v>
          </cell>
          <cell r="C278">
            <v>1557.7343023255814</v>
          </cell>
          <cell r="D278">
            <v>1557.7343023255814</v>
          </cell>
          <cell r="E278">
            <v>1600.8837209302326</v>
          </cell>
          <cell r="F278">
            <v>1590.9069767441861</v>
          </cell>
          <cell r="G278">
            <v>1391.3534782907982</v>
          </cell>
          <cell r="H278">
            <v>1415.903529819429</v>
          </cell>
          <cell r="I278">
            <v>2311.3633125000001</v>
          </cell>
          <cell r="J278">
            <v>2028.5522093023258</v>
          </cell>
          <cell r="K278">
            <v>2302.396905523256</v>
          </cell>
          <cell r="L278">
            <v>2399.6856540697677</v>
          </cell>
          <cell r="M278">
            <v>2655.1589993276166</v>
          </cell>
          <cell r="N278">
            <v>2629.1432231265271</v>
          </cell>
          <cell r="O278">
            <v>2854.7393136433984</v>
          </cell>
          <cell r="P278">
            <v>2955.9412981743312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FN278">
            <v>1276</v>
          </cell>
          <cell r="FO278">
            <v>1527.0189730789696</v>
          </cell>
          <cell r="FP278">
            <v>1537.0234479594442</v>
          </cell>
          <cell r="FQ278">
            <v>1588.5931329027655</v>
          </cell>
          <cell r="FR278">
            <v>1572.3007774031946</v>
          </cell>
          <cell r="FS278">
            <v>1385.6439544715363</v>
          </cell>
          <cell r="FT278">
            <v>1406.4537920939206</v>
          </cell>
          <cell r="FU278">
            <v>2149.1406019765218</v>
          </cell>
          <cell r="FV278">
            <v>1868.8738365460854</v>
          </cell>
          <cell r="FW278">
            <v>2149.5253581893867</v>
          </cell>
          <cell r="FX278">
            <v>2167.5806975168907</v>
          </cell>
          <cell r="FY278">
            <v>2686.745032700444</v>
          </cell>
          <cell r="FZ278">
            <v>2581.4098418732906</v>
          </cell>
          <cell r="GA278">
            <v>2354.2488784748534</v>
          </cell>
          <cell r="GB278">
            <v>2462.9104276495837</v>
          </cell>
        </row>
        <row r="279">
          <cell r="B279">
            <v>1277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FN279">
            <v>1277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</row>
        <row r="280">
          <cell r="B280">
            <v>1278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FN280">
            <v>1278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</row>
        <row r="281">
          <cell r="B281">
            <v>1279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FN281">
            <v>1279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</row>
        <row r="282">
          <cell r="B282">
            <v>1280</v>
          </cell>
          <cell r="C282">
            <v>14093.561337209303</v>
          </cell>
          <cell r="D282">
            <v>14383.424127906977</v>
          </cell>
          <cell r="E282">
            <v>14884.026453488374</v>
          </cell>
          <cell r="F282">
            <v>14759.336337209303</v>
          </cell>
          <cell r="G282">
            <v>14900.104899356005</v>
          </cell>
          <cell r="H282">
            <v>13432.317272560589</v>
          </cell>
          <cell r="I282">
            <v>13855.446095930234</v>
          </cell>
          <cell r="J282">
            <v>13079.110399709301</v>
          </cell>
          <cell r="K282">
            <v>12900.294815406976</v>
          </cell>
          <cell r="L282">
            <v>13997.366145348837</v>
          </cell>
          <cell r="M282">
            <v>14740.427254625363</v>
          </cell>
          <cell r="N282">
            <v>13729.732114557126</v>
          </cell>
          <cell r="O282">
            <v>14907.824605541577</v>
          </cell>
          <cell r="P282">
            <v>15436.314694955163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FN282">
            <v>1280</v>
          </cell>
          <cell r="FO282">
            <v>14055.404556044034</v>
          </cell>
          <cell r="FP282">
            <v>14347.913142657317</v>
          </cell>
          <cell r="FQ282">
            <v>14783.163510456065</v>
          </cell>
          <cell r="FR282">
            <v>14632.634084343641</v>
          </cell>
          <cell r="FS282">
            <v>14861.841687546093</v>
          </cell>
          <cell r="FT282">
            <v>13354.070802280536</v>
          </cell>
          <cell r="FU282">
            <v>14476.607430585533</v>
          </cell>
          <cell r="FV282">
            <v>13542.610042511798</v>
          </cell>
          <cell r="FW282">
            <v>12215.586933023005</v>
          </cell>
          <cell r="FX282">
            <v>13355.223234327925</v>
          </cell>
          <cell r="FY282">
            <v>16484.765272064924</v>
          </cell>
          <cell r="FZ282">
            <v>14794.417628893398</v>
          </cell>
          <cell r="GA282">
            <v>14582.354831849429</v>
          </cell>
          <cell r="GB282">
            <v>14963.994098052919</v>
          </cell>
        </row>
        <row r="283">
          <cell r="B283">
            <v>1281</v>
          </cell>
          <cell r="C283">
            <v>470.3459302325582</v>
          </cell>
          <cell r="D283">
            <v>550.21744186046521</v>
          </cell>
          <cell r="E283">
            <v>459.22761627906982</v>
          </cell>
          <cell r="F283">
            <v>545.61279069767443</v>
          </cell>
          <cell r="G283">
            <v>505.64825581395354</v>
          </cell>
          <cell r="H283">
            <v>425.44098837209305</v>
          </cell>
          <cell r="I283">
            <v>491.14360465116283</v>
          </cell>
          <cell r="J283">
            <v>444.59825581395353</v>
          </cell>
          <cell r="K283">
            <v>429.23982558139539</v>
          </cell>
          <cell r="L283">
            <v>447.98459302325585</v>
          </cell>
          <cell r="M283">
            <v>445.67267441860469</v>
          </cell>
          <cell r="N283">
            <v>352.55319767441864</v>
          </cell>
          <cell r="O283">
            <v>345.78052325581393</v>
          </cell>
          <cell r="P283">
            <v>344.19767441860466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FN283">
            <v>1281</v>
          </cell>
          <cell r="FO283">
            <v>469.07251989272618</v>
          </cell>
          <cell r="FP283">
            <v>548.85901960382728</v>
          </cell>
          <cell r="FQ283">
            <v>456.11561906216338</v>
          </cell>
          <cell r="FR283">
            <v>540.9289507068861</v>
          </cell>
          <cell r="FS283">
            <v>504.34975983394492</v>
          </cell>
          <cell r="FT283">
            <v>422.962692559309</v>
          </cell>
          <cell r="FU283">
            <v>513.16234117254714</v>
          </cell>
          <cell r="FV283">
            <v>460.3540011561567</v>
          </cell>
          <cell r="FW283">
            <v>406.45709881319084</v>
          </cell>
          <cell r="FX283">
            <v>427.43286009941136</v>
          </cell>
          <cell r="FY283">
            <v>498.41224403171725</v>
          </cell>
          <cell r="FZ283">
            <v>379.89228043765098</v>
          </cell>
          <cell r="GA283">
            <v>338.23139307558711</v>
          </cell>
          <cell r="GB283">
            <v>333.66590862823176</v>
          </cell>
        </row>
        <row r="284">
          <cell r="B284">
            <v>1282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FN284">
            <v>1282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</row>
        <row r="285">
          <cell r="B285">
            <v>1283</v>
          </cell>
          <cell r="C285">
            <v>546.20755813953497</v>
          </cell>
          <cell r="D285">
            <v>546.20755813953497</v>
          </cell>
          <cell r="E285">
            <v>546.20755813953497</v>
          </cell>
          <cell r="F285">
            <v>550.27500000000009</v>
          </cell>
          <cell r="G285">
            <v>651.26812895907426</v>
          </cell>
          <cell r="H285">
            <v>978.6196064608356</v>
          </cell>
          <cell r="I285">
            <v>895.73755718057043</v>
          </cell>
          <cell r="J285">
            <v>816.93167425835122</v>
          </cell>
          <cell r="K285">
            <v>892.00107135236181</v>
          </cell>
          <cell r="L285">
            <v>900.83276512812779</v>
          </cell>
          <cell r="M285">
            <v>1014.9654231534109</v>
          </cell>
          <cell r="N285">
            <v>847.16324141385769</v>
          </cell>
          <cell r="O285">
            <v>919.85487479900826</v>
          </cell>
          <cell r="P285">
            <v>952.46420566337486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FN285">
            <v>1283</v>
          </cell>
          <cell r="FO285">
            <v>535.43746406110517</v>
          </cell>
          <cell r="FP285">
            <v>538.94545626925913</v>
          </cell>
          <cell r="FQ285">
            <v>542.01411673788164</v>
          </cell>
          <cell r="FR285">
            <v>543.83934631815032</v>
          </cell>
          <cell r="FS285">
            <v>648.5956011269767</v>
          </cell>
          <cell r="FT285">
            <v>972.0883008885736</v>
          </cell>
          <cell r="FU285">
            <v>832.87034212282879</v>
          </cell>
          <cell r="FV285">
            <v>752.62654087286717</v>
          </cell>
          <cell r="FW285">
            <v>832.77514741457992</v>
          </cell>
          <cell r="FX285">
            <v>813.70145713498789</v>
          </cell>
          <cell r="FY285">
            <v>1027.0395519479982</v>
          </cell>
          <cell r="FZ285">
            <v>831.78257837867807</v>
          </cell>
          <cell r="GA285">
            <v>758.58671122981036</v>
          </cell>
          <cell r="GB285">
            <v>793.59966503399573</v>
          </cell>
        </row>
        <row r="286">
          <cell r="B286">
            <v>1284</v>
          </cell>
          <cell r="C286">
            <v>2078.788953488372</v>
          </cell>
          <cell r="D286">
            <v>2128.979651162791</v>
          </cell>
          <cell r="E286">
            <v>2199.8049418604651</v>
          </cell>
          <cell r="F286">
            <v>2180.4078488372093</v>
          </cell>
          <cell r="G286">
            <v>3440.1757309187869</v>
          </cell>
          <cell r="H286">
            <v>3810.2738856606866</v>
          </cell>
          <cell r="I286">
            <v>3723.2264869186051</v>
          </cell>
          <cell r="J286">
            <v>3552.1798604651167</v>
          </cell>
          <cell r="K286">
            <v>3639.2406235465119</v>
          </cell>
          <cell r="L286">
            <v>3846.3620058139536</v>
          </cell>
          <cell r="M286">
            <v>2300.1685764150438</v>
          </cell>
          <cell r="N286">
            <v>2147.5963549122821</v>
          </cell>
          <cell r="O286">
            <v>1234.9329626793842</v>
          </cell>
          <cell r="P286">
            <v>1277.4460410662509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FN286">
            <v>1284</v>
          </cell>
          <cell r="FO286">
            <v>2073.1608589784614</v>
          </cell>
          <cell r="FP286">
            <v>2123.7234503918921</v>
          </cell>
          <cell r="FQ286">
            <v>2184.8977659543743</v>
          </cell>
          <cell r="FR286">
            <v>2161.6900298037631</v>
          </cell>
          <cell r="FS286">
            <v>3431.3414191106094</v>
          </cell>
          <cell r="FT286">
            <v>3788.0781262616542</v>
          </cell>
          <cell r="FU286">
            <v>3890.1445578219759</v>
          </cell>
          <cell r="FV286">
            <v>3678.062588432028</v>
          </cell>
          <cell r="FW286">
            <v>3446.0809495630733</v>
          </cell>
          <cell r="FX286">
            <v>3669.9063734038277</v>
          </cell>
          <cell r="FY286">
            <v>2572.363637321545</v>
          </cell>
          <cell r="FZ286">
            <v>2314.1338161415642</v>
          </cell>
          <cell r="GA286">
            <v>1207.9717283931407</v>
          </cell>
          <cell r="GB286">
            <v>1238.3587272513798</v>
          </cell>
        </row>
        <row r="287">
          <cell r="B287">
            <v>1285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FN287">
            <v>1285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</row>
        <row r="288">
          <cell r="B288">
            <v>1286</v>
          </cell>
          <cell r="C288">
            <v>752.42877906976753</v>
          </cell>
          <cell r="D288">
            <v>752.42877906976753</v>
          </cell>
          <cell r="E288">
            <v>763.84447674418607</v>
          </cell>
          <cell r="F288">
            <v>763.84447674418607</v>
          </cell>
          <cell r="G288">
            <v>743.22527036916597</v>
          </cell>
          <cell r="H288">
            <v>733.83705683851042</v>
          </cell>
          <cell r="I288">
            <v>531.9928561046512</v>
          </cell>
          <cell r="J288">
            <v>452.35512645348842</v>
          </cell>
          <cell r="K288">
            <v>548.01483575581403</v>
          </cell>
          <cell r="L288">
            <v>434.76713372093025</v>
          </cell>
          <cell r="M288">
            <v>304.08376493895349</v>
          </cell>
          <cell r="N288">
            <v>283.92475801569771</v>
          </cell>
          <cell r="O288">
            <v>73.748215216526432</v>
          </cell>
          <cell r="P288">
            <v>86.647003162152444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FN288">
            <v>1286</v>
          </cell>
          <cell r="FO288">
            <v>750.39166016287948</v>
          </cell>
          <cell r="FP288">
            <v>750.571120765503</v>
          </cell>
          <cell r="FQ288">
            <v>758.66821599349817</v>
          </cell>
          <cell r="FR288">
            <v>757.28721604957809</v>
          </cell>
          <cell r="FS288">
            <v>741.31668072267007</v>
          </cell>
          <cell r="FT288">
            <v>729.56227994832977</v>
          </cell>
          <cell r="FU288">
            <v>555.8429285048544</v>
          </cell>
          <cell r="FV288">
            <v>468.3857610397468</v>
          </cell>
          <cell r="FW288">
            <v>518.92789758311267</v>
          </cell>
          <cell r="FX288">
            <v>414.82176471616606</v>
          </cell>
          <cell r="FY288">
            <v>340.06812702742224</v>
          </cell>
          <cell r="FZ288">
            <v>305.94198125782032</v>
          </cell>
          <cell r="GA288">
            <v>72.13813356129954</v>
          </cell>
          <cell r="GB288">
            <v>83.995776812982882</v>
          </cell>
        </row>
        <row r="289">
          <cell r="B289">
            <v>1287</v>
          </cell>
          <cell r="C289">
            <v>3394.7406976744187</v>
          </cell>
          <cell r="D289">
            <v>3454.2654069767445</v>
          </cell>
          <cell r="E289">
            <v>3632.6476744186048</v>
          </cell>
          <cell r="F289">
            <v>3632.6476744186048</v>
          </cell>
          <cell r="G289">
            <v>4504.4428645183552</v>
          </cell>
          <cell r="H289">
            <v>4951.8650191009829</v>
          </cell>
          <cell r="I289">
            <v>5237.7728066860473</v>
          </cell>
          <cell r="J289">
            <v>4888.6286337209303</v>
          </cell>
          <cell r="K289">
            <v>6005.5645726744187</v>
          </cell>
          <cell r="L289">
            <v>8506.7553008720934</v>
          </cell>
          <cell r="M289">
            <v>8375.2039640587955</v>
          </cell>
          <cell r="N289">
            <v>5546.372764832051</v>
          </cell>
          <cell r="O289">
            <v>2067.0479891059031</v>
          </cell>
          <cell r="P289">
            <v>2352.4397962934368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FN289">
            <v>1287</v>
          </cell>
          <cell r="FO289">
            <v>3385.5498072518531</v>
          </cell>
          <cell r="FP289">
            <v>3445.7372312916818</v>
          </cell>
          <cell r="FQ289">
            <v>3608.0307109520118</v>
          </cell>
          <cell r="FR289">
            <v>3601.4630307665943</v>
          </cell>
          <cell r="FS289">
            <v>4492.8755331086168</v>
          </cell>
          <cell r="FT289">
            <v>4923.0192175028151</v>
          </cell>
          <cell r="FU289">
            <v>5472.5903596321032</v>
          </cell>
          <cell r="FV289">
            <v>5061.8726508043919</v>
          </cell>
          <cell r="FW289">
            <v>5686.8077178957956</v>
          </cell>
          <cell r="FX289">
            <v>8116.4995516460331</v>
          </cell>
          <cell r="FY289">
            <v>9366.3005195357819</v>
          </cell>
          <cell r="FZ289">
            <v>5976.471669206514</v>
          </cell>
          <cell r="GA289">
            <v>2021.9198997282601</v>
          </cell>
          <cell r="GB289">
            <v>2280.4598068517189</v>
          </cell>
        </row>
        <row r="290">
          <cell r="B290">
            <v>1288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FN290">
            <v>1288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</row>
        <row r="291">
          <cell r="B291">
            <v>1289</v>
          </cell>
          <cell r="C291">
            <v>387.17441860465118</v>
          </cell>
          <cell r="D291">
            <v>387.17441860465118</v>
          </cell>
          <cell r="E291">
            <v>387.17441860465118</v>
          </cell>
          <cell r="F291">
            <v>387.17441860465118</v>
          </cell>
          <cell r="G291">
            <v>354.87621478506554</v>
          </cell>
          <cell r="H291">
            <v>382.65482880743616</v>
          </cell>
          <cell r="I291">
            <v>380.61763517441858</v>
          </cell>
          <cell r="J291">
            <v>356.47204360465122</v>
          </cell>
          <cell r="K291">
            <v>279.74785901162795</v>
          </cell>
          <cell r="L291">
            <v>246.22657412790701</v>
          </cell>
          <cell r="M291">
            <v>903.6181190869188</v>
          </cell>
          <cell r="N291">
            <v>845.06518551061049</v>
          </cell>
          <cell r="O291">
            <v>387.00669109866396</v>
          </cell>
          <cell r="P291">
            <v>670.07461108569737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FN291">
            <v>1289</v>
          </cell>
          <cell r="FO291">
            <v>379.54013224044053</v>
          </cell>
          <cell r="FP291">
            <v>382.02674163172742</v>
          </cell>
          <cell r="FQ291">
            <v>384.20193458746178</v>
          </cell>
          <cell r="FR291">
            <v>382.64628181375377</v>
          </cell>
          <cell r="FS291">
            <v>353.41995350220748</v>
          </cell>
          <cell r="FT291">
            <v>380.10099113737203</v>
          </cell>
          <cell r="FU291">
            <v>353.9040397318023</v>
          </cell>
          <cell r="FV291">
            <v>328.41219106801924</v>
          </cell>
          <cell r="FW291">
            <v>261.17352546911235</v>
          </cell>
          <cell r="FX291">
            <v>222.41078467515226</v>
          </cell>
          <cell r="FY291">
            <v>914.36764936853217</v>
          </cell>
          <cell r="FZ291">
            <v>829.72261370661192</v>
          </cell>
          <cell r="GA291">
            <v>319.1570116847123</v>
          </cell>
          <cell r="GB291">
            <v>558.31073098964919</v>
          </cell>
        </row>
        <row r="292">
          <cell r="B292">
            <v>1290</v>
          </cell>
          <cell r="C292">
            <v>949.69003117059583</v>
          </cell>
          <cell r="D292">
            <v>949.69003117059583</v>
          </cell>
          <cell r="E292">
            <v>1029.4684422471123</v>
          </cell>
          <cell r="F292">
            <v>869.91162009407935</v>
          </cell>
          <cell r="G292">
            <v>1016.8488294088349</v>
          </cell>
          <cell r="H292">
            <v>988.7008739180875</v>
          </cell>
          <cell r="I292">
            <v>1135.6217220118449</v>
          </cell>
          <cell r="J292">
            <v>1035.7111268253645</v>
          </cell>
          <cell r="K292">
            <v>986.41220930232566</v>
          </cell>
          <cell r="L292">
            <v>981.15523255813957</v>
          </cell>
          <cell r="M292">
            <v>1158.2765043298896</v>
          </cell>
          <cell r="N292">
            <v>966.78099123117295</v>
          </cell>
          <cell r="O292">
            <v>1049.7365373913458</v>
          </cell>
          <cell r="P292">
            <v>1055.2699193465996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FN292">
            <v>1290</v>
          </cell>
          <cell r="FO292">
            <v>947.11884892451997</v>
          </cell>
          <cell r="FP292">
            <v>947.34535799759135</v>
          </cell>
          <cell r="FQ292">
            <v>1022.4921568200199</v>
          </cell>
          <cell r="FR292">
            <v>862.44382076071315</v>
          </cell>
          <cell r="FS292">
            <v>1014.2375791927367</v>
          </cell>
          <cell r="FT292">
            <v>982.94145415624712</v>
          </cell>
          <cell r="FU292">
            <v>1186.5334212544715</v>
          </cell>
          <cell r="FV292">
            <v>1072.4148262865144</v>
          </cell>
          <cell r="FW292">
            <v>934.05648994446665</v>
          </cell>
          <cell r="FX292">
            <v>936.14377321243683</v>
          </cell>
          <cell r="FY292">
            <v>1295.343477105434</v>
          </cell>
          <cell r="FZ292">
            <v>1041.7509694005319</v>
          </cell>
          <cell r="GA292">
            <v>1026.8185381324777</v>
          </cell>
          <cell r="GB292">
            <v>1022.9807539565171</v>
          </cell>
        </row>
        <row r="293">
          <cell r="B293">
            <v>1291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FN293">
            <v>1291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</row>
        <row r="294">
          <cell r="B294">
            <v>1292</v>
          </cell>
          <cell r="C294">
            <v>45616.619476744192</v>
          </cell>
          <cell r="D294">
            <v>46585.121511627913</v>
          </cell>
          <cell r="E294">
            <v>47392.009883720937</v>
          </cell>
          <cell r="F294">
            <v>47506.857558139542</v>
          </cell>
          <cell r="G294">
            <v>46601.56471606269</v>
          </cell>
          <cell r="H294">
            <v>46707.852507256197</v>
          </cell>
          <cell r="I294">
            <v>47476.803907590314</v>
          </cell>
          <cell r="J294">
            <v>43299.853393156882</v>
          </cell>
          <cell r="K294">
            <v>47278.758840095623</v>
          </cell>
          <cell r="L294">
            <v>47746.865363264886</v>
          </cell>
          <cell r="M294">
            <v>53796.241970375377</v>
          </cell>
          <cell r="N294">
            <v>44902.218030159369</v>
          </cell>
          <cell r="O294">
            <v>48755.094797783306</v>
          </cell>
          <cell r="P294">
            <v>47351.561078728664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FN294">
            <v>1292</v>
          </cell>
          <cell r="FO294">
            <v>44717.1531914773</v>
          </cell>
          <cell r="FP294">
            <v>45965.749089889665</v>
          </cell>
          <cell r="FQ294">
            <v>47028.16355206108</v>
          </cell>
          <cell r="FR294">
            <v>46951.248666663181</v>
          </cell>
          <cell r="FS294">
            <v>46410.331684404846</v>
          </cell>
          <cell r="FT294">
            <v>46396.124379866342</v>
          </cell>
          <cell r="FU294">
            <v>44144.651071543703</v>
          </cell>
          <cell r="FV294">
            <v>39891.486529983573</v>
          </cell>
          <cell r="FW294">
            <v>44139.605463641754</v>
          </cell>
          <cell r="FX294">
            <v>43128.642100613142</v>
          </cell>
          <cell r="FY294">
            <v>54436.207371558223</v>
          </cell>
          <cell r="FZ294">
            <v>44086.99629803907</v>
          </cell>
          <cell r="GA294">
            <v>40207.393613508255</v>
          </cell>
          <cell r="GB294">
            <v>39453.643283889389</v>
          </cell>
        </row>
        <row r="295">
          <cell r="B295">
            <v>1293</v>
          </cell>
          <cell r="C295">
            <v>3929.7559597289892</v>
          </cell>
          <cell r="D295">
            <v>4073.5275192312706</v>
          </cell>
          <cell r="E295">
            <v>3984.7274383622166</v>
          </cell>
          <cell r="F295">
            <v>4253.9467311557</v>
          </cell>
          <cell r="G295">
            <v>4379.4315608166517</v>
          </cell>
          <cell r="H295">
            <v>4645.8621557524157</v>
          </cell>
          <cell r="I295">
            <v>4900.1105476079938</v>
          </cell>
          <cell r="J295">
            <v>4780.4720930232561</v>
          </cell>
          <cell r="K295">
            <v>5600.8578488372095</v>
          </cell>
          <cell r="L295">
            <v>3912.1020348837214</v>
          </cell>
          <cell r="M295">
            <v>4471.3317017516792</v>
          </cell>
          <cell r="N295">
            <v>3732.0954699359731</v>
          </cell>
          <cell r="O295">
            <v>4052.3314084148415</v>
          </cell>
          <cell r="P295">
            <v>3412.4038658445033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FN295">
            <v>1293</v>
          </cell>
          <cell r="FO295">
            <v>3919.1165737994429</v>
          </cell>
          <cell r="FP295">
            <v>4063.4704581056903</v>
          </cell>
          <cell r="FQ295">
            <v>3957.7245747304737</v>
          </cell>
          <cell r="FR295">
            <v>4217.4285150182213</v>
          </cell>
          <cell r="FS295">
            <v>4368.185256273804</v>
          </cell>
          <cell r="FT295">
            <v>4618.7988942377469</v>
          </cell>
          <cell r="FU295">
            <v>5119.7901729796176</v>
          </cell>
          <cell r="FV295">
            <v>4949.8832410163832</v>
          </cell>
          <cell r="FW295">
            <v>5303.5815794118898</v>
          </cell>
          <cell r="FX295">
            <v>3732.6305141129501</v>
          </cell>
          <cell r="FY295">
            <v>5000.4557048229472</v>
          </cell>
          <cell r="FZ295">
            <v>4021.5044658149159</v>
          </cell>
          <cell r="GA295">
            <v>3963.8603255224325</v>
          </cell>
          <cell r="GB295">
            <v>3307.9910793318036</v>
          </cell>
        </row>
        <row r="296">
          <cell r="B296">
            <v>1294</v>
          </cell>
          <cell r="C296">
            <v>1326.7438953488372</v>
          </cell>
          <cell r="D296">
            <v>1406.8168604651164</v>
          </cell>
          <cell r="E296">
            <v>1415.9206395348838</v>
          </cell>
          <cell r="F296">
            <v>1415.9206395348838</v>
          </cell>
          <cell r="G296">
            <v>1390.1396659376619</v>
          </cell>
          <cell r="H296">
            <v>1447.5586636543314</v>
          </cell>
          <cell r="I296">
            <v>1303.4868390239785</v>
          </cell>
          <cell r="J296">
            <v>1202.4991646053741</v>
          </cell>
          <cell r="K296">
            <v>1124.0238215821182</v>
          </cell>
          <cell r="L296">
            <v>1000.7583651867693</v>
          </cell>
          <cell r="M296">
            <v>1040.1371138902343</v>
          </cell>
          <cell r="N296">
            <v>1131.3402278297212</v>
          </cell>
          <cell r="O296">
            <v>1194.6099807955375</v>
          </cell>
          <cell r="P296">
            <v>1364.5650946825731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FN296">
            <v>1294</v>
          </cell>
          <cell r="FO296">
            <v>1300.583223717781</v>
          </cell>
          <cell r="FP296">
            <v>1388.1125287485836</v>
          </cell>
          <cell r="FQ296">
            <v>1405.0500828338645</v>
          </cell>
          <cell r="FR296">
            <v>1399.360965050254</v>
          </cell>
          <cell r="FS296">
            <v>1384.4351230888367</v>
          </cell>
          <cell r="FT296">
            <v>1437.8976596199923</v>
          </cell>
          <cell r="FU296">
            <v>1212.0017977002767</v>
          </cell>
          <cell r="FV296">
            <v>1107.8439178907909</v>
          </cell>
          <cell r="FW296">
            <v>1049.3923536396539</v>
          </cell>
          <cell r="FX296">
            <v>903.96194667350915</v>
          </cell>
          <cell r="FY296">
            <v>1052.5106876008756</v>
          </cell>
          <cell r="FZ296">
            <v>1110.8001926018569</v>
          </cell>
          <cell r="GA296">
            <v>985.17198893141187</v>
          </cell>
          <cell r="GB296">
            <v>1136.9649332942004</v>
          </cell>
        </row>
        <row r="297">
          <cell r="B297">
            <v>1295</v>
          </cell>
          <cell r="C297">
            <v>275.52122093023257</v>
          </cell>
          <cell r="D297">
            <v>216.94622093023258</v>
          </cell>
          <cell r="E297">
            <v>246.3872093023256</v>
          </cell>
          <cell r="F297">
            <v>184.80959302325581</v>
          </cell>
          <cell r="G297">
            <v>111.24069767441861</v>
          </cell>
          <cell r="H297">
            <v>172.78953488372093</v>
          </cell>
          <cell r="I297">
            <v>167.39825581395351</v>
          </cell>
          <cell r="J297">
            <v>151.67529069767443</v>
          </cell>
          <cell r="K297">
            <v>165.48924418604653</v>
          </cell>
          <cell r="L297">
            <v>192.24418604651163</v>
          </cell>
          <cell r="M297">
            <v>367.02149297429844</v>
          </cell>
          <cell r="N297">
            <v>306.34257144508041</v>
          </cell>
          <cell r="O297">
            <v>427.04472216133746</v>
          </cell>
          <cell r="P297">
            <v>492.32902926126576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FN297">
            <v>1295</v>
          </cell>
          <cell r="FO297">
            <v>274.77527725553716</v>
          </cell>
          <cell r="FP297">
            <v>216.41060618489001</v>
          </cell>
          <cell r="FQ297">
            <v>244.71754423330626</v>
          </cell>
          <cell r="FR297">
            <v>183.223085930237</v>
          </cell>
          <cell r="FS297">
            <v>110.95503348576028</v>
          </cell>
          <cell r="FT297">
            <v>171.78299439397219</v>
          </cell>
          <cell r="FU297">
            <v>174.90298162937901</v>
          </cell>
          <cell r="FV297">
            <v>157.05038433262837</v>
          </cell>
          <cell r="FW297">
            <v>156.70558524139804</v>
          </cell>
          <cell r="FX297">
            <v>183.42479531450783</v>
          </cell>
          <cell r="FY297">
            <v>410.45371731580155</v>
          </cell>
          <cell r="FZ297">
            <v>330.09820597026447</v>
          </cell>
          <cell r="GA297">
            <v>417.72142028759458</v>
          </cell>
          <cell r="GB297">
            <v>477.2647379735933</v>
          </cell>
        </row>
        <row r="298">
          <cell r="B298">
            <v>1296</v>
          </cell>
          <cell r="C298">
            <v>30.37151162790698</v>
          </cell>
          <cell r="D298">
            <v>34.861046511627912</v>
          </cell>
          <cell r="E298">
            <v>37.844476744186046</v>
          </cell>
          <cell r="F298">
            <v>49.624709302325584</v>
          </cell>
          <cell r="G298">
            <v>77.57877906976745</v>
          </cell>
          <cell r="H298">
            <v>80.979877717391318</v>
          </cell>
          <cell r="I298">
            <v>71.496802325581399</v>
          </cell>
          <cell r="J298">
            <v>121.09273255813955</v>
          </cell>
          <cell r="K298">
            <v>142.35087209302327</v>
          </cell>
          <cell r="L298">
            <v>139.28110465116279</v>
          </cell>
          <cell r="M298">
            <v>215.96937488372092</v>
          </cell>
          <cell r="N298">
            <v>46.114735319359752</v>
          </cell>
          <cell r="O298">
            <v>82.511657380776882</v>
          </cell>
          <cell r="P298">
            <v>104.34463265524732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FN298">
            <v>1296</v>
          </cell>
          <cell r="FO298">
            <v>29.772647638088078</v>
          </cell>
          <cell r="FP298">
            <v>34.397551513619867</v>
          </cell>
          <cell r="FQ298">
            <v>37.553930424864639</v>
          </cell>
          <cell r="FR298">
            <v>49.044331412848081</v>
          </cell>
          <cell r="FS298">
            <v>77.260428705263237</v>
          </cell>
          <cell r="FT298">
            <v>80.439418152627979</v>
          </cell>
          <cell r="FU298">
            <v>66.47880926309216</v>
          </cell>
          <cell r="FV298">
            <v>111.56086524961194</v>
          </cell>
          <cell r="FW298">
            <v>132.89924451787215</v>
          </cell>
          <cell r="FX298">
            <v>125.80940901933359</v>
          </cell>
          <cell r="FY298">
            <v>218.53856787152816</v>
          </cell>
          <cell r="FZ298">
            <v>45.277499742754891</v>
          </cell>
          <cell r="GA298">
            <v>68.045784748687765</v>
          </cell>
          <cell r="GB298">
            <v>86.940658799482492</v>
          </cell>
        </row>
        <row r="299">
          <cell r="B299">
            <v>1297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FN299">
            <v>1297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</row>
        <row r="300">
          <cell r="B300">
            <v>1298</v>
          </cell>
          <cell r="C300">
            <v>0</v>
          </cell>
          <cell r="D300">
            <v>0</v>
          </cell>
          <cell r="E300">
            <v>0</v>
          </cell>
          <cell r="F300">
            <v>4.68139534883721</v>
          </cell>
          <cell r="G300">
            <v>21.5171511627907</v>
          </cell>
          <cell r="H300">
            <v>29.671220930232561</v>
          </cell>
          <cell r="I300">
            <v>585.27034883720933</v>
          </cell>
          <cell r="J300">
            <v>744.26511627906984</v>
          </cell>
          <cell r="K300">
            <v>865.79912790697676</v>
          </cell>
          <cell r="L300">
            <v>353.33023255813958</v>
          </cell>
          <cell r="M300">
            <v>1087.3103539534884</v>
          </cell>
          <cell r="N300">
            <v>50.349762032362179</v>
          </cell>
          <cell r="O300">
            <v>43.637588540330896</v>
          </cell>
          <cell r="P300">
            <v>68.739118397435433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FN300">
            <v>1298</v>
          </cell>
          <cell r="FO300">
            <v>0</v>
          </cell>
          <cell r="FP300">
            <v>0</v>
          </cell>
          <cell r="FQ300">
            <v>0</v>
          </cell>
          <cell r="FR300">
            <v>4.6412076788972572</v>
          </cell>
          <cell r="FS300">
            <v>21.461895490562291</v>
          </cell>
          <cell r="FT300">
            <v>29.498378950730405</v>
          </cell>
          <cell r="FU300">
            <v>611.50893462512397</v>
          </cell>
          <cell r="FV300">
            <v>770.64050458937697</v>
          </cell>
          <cell r="FW300">
            <v>819.84517910798775</v>
          </cell>
          <cell r="FX300">
            <v>337.12086132854063</v>
          </cell>
          <cell r="FY300">
            <v>1215.9794050192636</v>
          </cell>
          <cell r="FZ300">
            <v>54.254183607295701</v>
          </cell>
          <cell r="GA300">
            <v>42.684886422986885</v>
          </cell>
          <cell r="GB300">
            <v>66.635837784568594</v>
          </cell>
        </row>
        <row r="301">
          <cell r="B301">
            <v>1299</v>
          </cell>
          <cell r="C301">
            <v>4565.2142441860469</v>
          </cell>
          <cell r="D301">
            <v>4665.0008720930236</v>
          </cell>
          <cell r="E301">
            <v>4806.2869186046519</v>
          </cell>
          <cell r="F301">
            <v>4780.3569767441868</v>
          </cell>
          <cell r="G301">
            <v>5014.7630469296473</v>
          </cell>
          <cell r="H301">
            <v>4884.4509005614245</v>
          </cell>
          <cell r="I301">
            <v>3622.6605218023255</v>
          </cell>
          <cell r="J301">
            <v>3571.9807238372096</v>
          </cell>
          <cell r="K301">
            <v>3758.0721845930234</v>
          </cell>
          <cell r="L301">
            <v>3801.7258687205613</v>
          </cell>
          <cell r="M301">
            <v>4283.3924946218094</v>
          </cell>
          <cell r="N301">
            <v>2938.568704125872</v>
          </cell>
          <cell r="O301">
            <v>2796.8174428000702</v>
          </cell>
          <cell r="P301">
            <v>2744.4226442920531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FN301">
            <v>1299</v>
          </cell>
          <cell r="FO301">
            <v>4552.8544242143498</v>
          </cell>
          <cell r="FP301">
            <v>4653.4835327108713</v>
          </cell>
          <cell r="FQ301">
            <v>4773.7166833136143</v>
          </cell>
          <cell r="FR301">
            <v>4739.3197658142744</v>
          </cell>
          <cell r="FS301">
            <v>5001.8852221131601</v>
          </cell>
          <cell r="FT301">
            <v>4855.9978023751646</v>
          </cell>
          <cell r="FU301">
            <v>3785.0700630863666</v>
          </cell>
          <cell r="FV301">
            <v>3698.5651580226381</v>
          </cell>
          <cell r="FW301">
            <v>3558.6052976591209</v>
          </cell>
          <cell r="FX301">
            <v>3627.3179629121582</v>
          </cell>
          <cell r="FY301">
            <v>4790.2763347519922</v>
          </cell>
          <cell r="FZ301">
            <v>3166.4428903124717</v>
          </cell>
          <cell r="GA301">
            <v>2735.7569216138995</v>
          </cell>
          <cell r="GB301">
            <v>2660.4487575762237</v>
          </cell>
        </row>
        <row r="302">
          <cell r="B302">
            <v>1300</v>
          </cell>
          <cell r="C302">
            <v>2561.3276162790698</v>
          </cell>
          <cell r="D302">
            <v>2614.3482558139535</v>
          </cell>
          <cell r="E302">
            <v>2623.4232558139538</v>
          </cell>
          <cell r="F302">
            <v>2637.8223837209302</v>
          </cell>
          <cell r="G302">
            <v>2708.2246303857796</v>
          </cell>
          <cell r="H302">
            <v>2650.155058856652</v>
          </cell>
          <cell r="I302">
            <v>2280.9733659896874</v>
          </cell>
          <cell r="J302">
            <v>2080.2961491108072</v>
          </cell>
          <cell r="K302">
            <v>2271.4584979480164</v>
          </cell>
          <cell r="L302">
            <v>2293.9481860465116</v>
          </cell>
          <cell r="M302">
            <v>2366.0446812150421</v>
          </cell>
          <cell r="N302">
            <v>2121.0606560343745</v>
          </cell>
          <cell r="O302">
            <v>2303.060247209738</v>
          </cell>
          <cell r="P302">
            <v>2384.7049236248545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FN302">
            <v>1300</v>
          </cell>
          <cell r="FO302">
            <v>2510.8234828559312</v>
          </cell>
          <cell r="FP302">
            <v>2579.5891920200238</v>
          </cell>
          <cell r="FQ302">
            <v>2603.2822461720107</v>
          </cell>
          <cell r="FR302">
            <v>2606.9721518625702</v>
          </cell>
          <cell r="FS302">
            <v>2697.111226584113</v>
          </cell>
          <cell r="FT302">
            <v>2632.4679285467801</v>
          </cell>
          <cell r="FU302">
            <v>2120.8835696077917</v>
          </cell>
          <cell r="FV302">
            <v>1916.5447295427934</v>
          </cell>
          <cell r="FW302">
            <v>2120.6411586556569</v>
          </cell>
          <cell r="FX302">
            <v>2072.0704817089095</v>
          </cell>
          <cell r="FY302">
            <v>2394.1913821400653</v>
          </cell>
          <cell r="FZ302">
            <v>2082.5517623137312</v>
          </cell>
          <cell r="GA302">
            <v>1899.2897103216319</v>
          </cell>
          <cell r="GB302">
            <v>1986.9523886994896</v>
          </cell>
        </row>
        <row r="303">
          <cell r="B303">
            <v>1301</v>
          </cell>
          <cell r="C303">
            <v>385.81220930232558</v>
          </cell>
          <cell r="D303">
            <v>385.81220930232558</v>
          </cell>
          <cell r="E303">
            <v>385.81220930232558</v>
          </cell>
          <cell r="F303">
            <v>385.81220930232558</v>
          </cell>
          <cell r="G303">
            <v>428.72752194693271</v>
          </cell>
          <cell r="H303">
            <v>393.97297561356538</v>
          </cell>
          <cell r="I303">
            <v>360.60629527697739</v>
          </cell>
          <cell r="J303">
            <v>328.88059921923804</v>
          </cell>
          <cell r="K303">
            <v>359.10205968803285</v>
          </cell>
          <cell r="L303">
            <v>362.65752562553814</v>
          </cell>
          <cell r="M303">
            <v>408.6050854332986</v>
          </cell>
          <cell r="N303">
            <v>341.05123262069839</v>
          </cell>
          <cell r="O303">
            <v>348.70751410011968</v>
          </cell>
          <cell r="P303">
            <v>366.74576262127061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FN303">
            <v>1301</v>
          </cell>
          <cell r="FO303">
            <v>378.20478291491662</v>
          </cell>
          <cell r="FP303">
            <v>380.68264358138788</v>
          </cell>
          <cell r="FQ303">
            <v>382.8501834796466</v>
          </cell>
          <cell r="FR303">
            <v>381.30000401351708</v>
          </cell>
          <cell r="FS303">
            <v>426.96820626136292</v>
          </cell>
          <cell r="FT303">
            <v>391.34360065116164</v>
          </cell>
          <cell r="FU303">
            <v>335.29719292370504</v>
          </cell>
          <cell r="FV303">
            <v>302.99261927294594</v>
          </cell>
          <cell r="FW303">
            <v>335.25886940941621</v>
          </cell>
          <cell r="FX303">
            <v>327.58017743781494</v>
          </cell>
          <cell r="FY303">
            <v>413.4658918362565</v>
          </cell>
          <cell r="FZ303">
            <v>334.85928066830127</v>
          </cell>
          <cell r="GA303">
            <v>287.5724133767647</v>
          </cell>
          <cell r="GB303">
            <v>305.57506795351622</v>
          </cell>
        </row>
        <row r="304">
          <cell r="B304">
            <v>1302</v>
          </cell>
          <cell r="C304">
            <v>1981.141569767442</v>
          </cell>
          <cell r="D304">
            <v>2143.6377906976745</v>
          </cell>
          <cell r="E304">
            <v>2369.2273255813957</v>
          </cell>
          <cell r="F304">
            <v>2025.6627906976746</v>
          </cell>
          <cell r="G304">
            <v>2249.2382113460021</v>
          </cell>
          <cell r="H304">
            <v>2259.9627956901072</v>
          </cell>
          <cell r="I304">
            <v>3333.7241773255814</v>
          </cell>
          <cell r="J304">
            <v>3173.1043517441867</v>
          </cell>
          <cell r="K304">
            <v>3170.244671511628</v>
          </cell>
          <cell r="L304">
            <v>3127.3523557107951</v>
          </cell>
          <cell r="M304">
            <v>3523.5779935384071</v>
          </cell>
          <cell r="N304">
            <v>2895.3261804004364</v>
          </cell>
          <cell r="O304">
            <v>3030.3945885811927</v>
          </cell>
          <cell r="P304">
            <v>3120.4283584185478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FN304">
            <v>1302</v>
          </cell>
          <cell r="FO304">
            <v>1942.0775166046467</v>
          </cell>
          <cell r="FP304">
            <v>2115.1370572731057</v>
          </cell>
          <cell r="FQ304">
            <v>2351.0378739545044</v>
          </cell>
          <cell r="FR304">
            <v>2001.9719739294417</v>
          </cell>
          <cell r="FS304">
            <v>2240.0082928937554</v>
          </cell>
          <cell r="FT304">
            <v>2244.8798078742625</v>
          </cell>
          <cell r="FU304">
            <v>3099.747212623106</v>
          </cell>
          <cell r="FV304">
            <v>2923.332057420781</v>
          </cell>
          <cell r="FW304">
            <v>2959.7508999128536</v>
          </cell>
          <cell r="FX304">
            <v>2824.8652439439934</v>
          </cell>
          <cell r="FY304">
            <v>3565.494824931121</v>
          </cell>
          <cell r="FZ304">
            <v>2842.7601173553121</v>
          </cell>
          <cell r="GA304">
            <v>2499.1084220570351</v>
          </cell>
          <cell r="GB304">
            <v>2599.9621668499244</v>
          </cell>
        </row>
        <row r="305">
          <cell r="B305">
            <v>1303</v>
          </cell>
          <cell r="C305">
            <v>1369.2122093023256</v>
          </cell>
          <cell r="D305">
            <v>1490.9188953488374</v>
          </cell>
          <cell r="E305">
            <v>1553.5805232558141</v>
          </cell>
          <cell r="F305">
            <v>1591.0796511627909</v>
          </cell>
          <cell r="G305">
            <v>2070.4189173322543</v>
          </cell>
          <cell r="H305">
            <v>2191.2810761552337</v>
          </cell>
          <cell r="I305">
            <v>1221.8887456395348</v>
          </cell>
          <cell r="J305">
            <v>1211.4461642441861</v>
          </cell>
          <cell r="K305">
            <v>1439.7051497093025</v>
          </cell>
          <cell r="L305">
            <v>1781.6346017441863</v>
          </cell>
          <cell r="M305">
            <v>1282.0970293552325</v>
          </cell>
          <cell r="N305">
            <v>1084.8195335280523</v>
          </cell>
          <cell r="O305">
            <v>562.62501500369376</v>
          </cell>
          <cell r="P305">
            <v>603.34627056679915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FN305">
            <v>1303</v>
          </cell>
          <cell r="FO305">
            <v>1342.2141495212604</v>
          </cell>
          <cell r="FP305">
            <v>1471.0963851382107</v>
          </cell>
          <cell r="FQ305">
            <v>1541.6530997151847</v>
          </cell>
          <cell r="FR305">
            <v>1572.4714323356191</v>
          </cell>
          <cell r="FS305">
            <v>2061.9227973247921</v>
          </cell>
          <cell r="FT305">
            <v>2176.6564700175704</v>
          </cell>
          <cell r="FU305">
            <v>1136.1306550772238</v>
          </cell>
          <cell r="FV305">
            <v>1116.0866505470599</v>
          </cell>
          <cell r="FW305">
            <v>1344.1134846003788</v>
          </cell>
          <cell r="FX305">
            <v>1609.309438600583</v>
          </cell>
          <cell r="FY305">
            <v>1297.3489820882598</v>
          </cell>
          <cell r="FZ305">
            <v>1065.1241042606903</v>
          </cell>
          <cell r="GA305">
            <v>463.98608245733567</v>
          </cell>
          <cell r="GB305">
            <v>502.71222306756994</v>
          </cell>
        </row>
        <row r="306">
          <cell r="B306">
            <v>1304</v>
          </cell>
          <cell r="C306">
            <v>447.08404829805539</v>
          </cell>
          <cell r="D306">
            <v>503.30644707244772</v>
          </cell>
          <cell r="E306">
            <v>631.54303733691972</v>
          </cell>
          <cell r="F306">
            <v>687.96018184839181</v>
          </cell>
          <cell r="G306">
            <v>789.90872093023256</v>
          </cell>
          <cell r="H306">
            <v>810.74476744186052</v>
          </cell>
          <cell r="I306">
            <v>659.89447674418614</v>
          </cell>
          <cell r="J306">
            <v>787.87471257969207</v>
          </cell>
          <cell r="K306">
            <v>860.27401049242053</v>
          </cell>
          <cell r="L306">
            <v>868.7915749527416</v>
          </cell>
          <cell r="M306">
            <v>978.86471567073602</v>
          </cell>
          <cell r="N306">
            <v>817.03099092463708</v>
          </cell>
          <cell r="O306">
            <v>1054.0865697173374</v>
          </cell>
          <cell r="P306">
            <v>1284.5805382617605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FN306">
            <v>1304</v>
          </cell>
          <cell r="FO306">
            <v>438.26846676795645</v>
          </cell>
          <cell r="FP306">
            <v>496.61473686789395</v>
          </cell>
          <cell r="FQ306">
            <v>626.6944432809986</v>
          </cell>
          <cell r="FR306">
            <v>679.91425303592791</v>
          </cell>
          <cell r="FS306">
            <v>786.66727098414538</v>
          </cell>
          <cell r="FT306">
            <v>805.33385825680398</v>
          </cell>
          <cell r="FU306">
            <v>613.57987527154796</v>
          </cell>
          <cell r="FV306">
            <v>725.85681061808373</v>
          </cell>
          <cell r="FW306">
            <v>803.15465856851677</v>
          </cell>
          <cell r="FX306">
            <v>784.7593891471048</v>
          </cell>
          <cell r="FY306">
            <v>990.50938688797316</v>
          </cell>
          <cell r="FZ306">
            <v>802.19739363618737</v>
          </cell>
          <cell r="GA306">
            <v>869.28502112695378</v>
          </cell>
          <cell r="GB306">
            <v>1070.3212559717126</v>
          </cell>
        </row>
        <row r="307">
          <cell r="B307">
            <v>1305</v>
          </cell>
          <cell r="C307">
            <v>924.94970930232569</v>
          </cell>
          <cell r="D307">
            <v>924.94970930232569</v>
          </cell>
          <cell r="E307">
            <v>936.893023255814</v>
          </cell>
          <cell r="F307">
            <v>1099.082688563916</v>
          </cell>
          <cell r="G307">
            <v>1070.0064269616962</v>
          </cell>
          <cell r="H307">
            <v>1200.9613670695323</v>
          </cell>
          <cell r="I307">
            <v>773.07224563953503</v>
          </cell>
          <cell r="J307">
            <v>691.85819040697686</v>
          </cell>
          <cell r="K307">
            <v>777.6924375000001</v>
          </cell>
          <cell r="L307">
            <v>946.83355377906992</v>
          </cell>
          <cell r="M307">
            <v>1154.6785390545783</v>
          </cell>
          <cell r="N307">
            <v>1053.8260556616281</v>
          </cell>
          <cell r="O307">
            <v>1144.2505848964267</v>
          </cell>
          <cell r="P307">
            <v>1184.8148596933459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FN307">
            <v>1305</v>
          </cell>
          <cell r="FO307">
            <v>922.44550878108839</v>
          </cell>
          <cell r="FP307">
            <v>922.66611707897027</v>
          </cell>
          <cell r="FQ307">
            <v>930.54408347615708</v>
          </cell>
          <cell r="FR307">
            <v>1089.6475588571946</v>
          </cell>
          <cell r="FS307">
            <v>1067.2586689539944</v>
          </cell>
          <cell r="FT307">
            <v>1193.9654790176724</v>
          </cell>
          <cell r="FU307">
            <v>807.73028440361873</v>
          </cell>
          <cell r="FV307">
            <v>716.37637354967319</v>
          </cell>
          <cell r="FW307">
            <v>736.41492023034107</v>
          </cell>
          <cell r="FX307">
            <v>903.39663513577204</v>
          </cell>
          <cell r="FY307">
            <v>1291.3197393944436</v>
          </cell>
          <cell r="FZ307">
            <v>1135.546028544672</v>
          </cell>
          <cell r="GA307">
            <v>1119.2691413412811</v>
          </cell>
          <cell r="GB307">
            <v>1148.5618762055253</v>
          </cell>
        </row>
        <row r="308">
          <cell r="B308">
            <v>1306</v>
          </cell>
          <cell r="C308">
            <v>602.87146424839273</v>
          </cell>
          <cell r="D308">
            <v>635.13450745231057</v>
          </cell>
          <cell r="E308">
            <v>650.67728738996436</v>
          </cell>
          <cell r="F308">
            <v>667.63304732195047</v>
          </cell>
          <cell r="G308">
            <v>649.97079739279832</v>
          </cell>
          <cell r="H308">
            <v>678.46589394516377</v>
          </cell>
          <cell r="I308">
            <v>621.00470750898887</v>
          </cell>
          <cell r="J308">
            <v>566.36948106147827</v>
          </cell>
          <cell r="K308">
            <v>618.41424418604652</v>
          </cell>
          <cell r="L308">
            <v>621.66627906976748</v>
          </cell>
          <cell r="M308">
            <v>700.429427549195</v>
          </cell>
          <cell r="N308">
            <v>584.6288461538461</v>
          </cell>
          <cell r="O308">
            <v>531.74127906976753</v>
          </cell>
          <cell r="P308">
            <v>533.62151162790701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FN308">
            <v>1306</v>
          </cell>
          <cell r="FO308">
            <v>590.98407402392934</v>
          </cell>
          <cell r="FP308">
            <v>626.6900774445005</v>
          </cell>
          <cell r="FQ308">
            <v>645.68179248075717</v>
          </cell>
          <cell r="FR308">
            <v>659.82485127611517</v>
          </cell>
          <cell r="FS308">
            <v>647.30359325852066</v>
          </cell>
          <cell r="FT308">
            <v>673.93781373457068</v>
          </cell>
          <cell r="FU308">
            <v>577.41957904600167</v>
          </cell>
          <cell r="FV308">
            <v>521.78746010092493</v>
          </cell>
          <cell r="FW308">
            <v>577.35358163249737</v>
          </cell>
          <cell r="FX308">
            <v>561.53680984151072</v>
          </cell>
          <cell r="FY308">
            <v>708.76180511282928</v>
          </cell>
          <cell r="FZ308">
            <v>574.01462348250925</v>
          </cell>
          <cell r="GA308">
            <v>438.51685648000296</v>
          </cell>
          <cell r="GB308">
            <v>444.6170789041816</v>
          </cell>
        </row>
        <row r="309">
          <cell r="B309">
            <v>1307</v>
          </cell>
          <cell r="C309">
            <v>7697.068538579083</v>
          </cell>
          <cell r="D309">
            <v>7885.4283915810183</v>
          </cell>
          <cell r="E309">
            <v>8090.9118675831296</v>
          </cell>
          <cell r="F309">
            <v>7876.8665800809313</v>
          </cell>
          <cell r="G309">
            <v>8222.1929772511467</v>
          </cell>
          <cell r="H309">
            <v>7829.374939563294</v>
          </cell>
          <cell r="I309">
            <v>6545.3765495232819</v>
          </cell>
          <cell r="J309">
            <v>6782.2348894461029</v>
          </cell>
          <cell r="K309">
            <v>6889.3502961633158</v>
          </cell>
          <cell r="L309">
            <v>6588.9824671542146</v>
          </cell>
          <cell r="M309">
            <v>6827.4601744186048</v>
          </cell>
          <cell r="N309">
            <v>5878.8540697674425</v>
          </cell>
          <cell r="O309">
            <v>5718.1133720930238</v>
          </cell>
          <cell r="P309">
            <v>5781.3409883720933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FN309">
            <v>1307</v>
          </cell>
          <cell r="FO309">
            <v>7545.2981153154751</v>
          </cell>
          <cell r="FP309">
            <v>7780.5876887802751</v>
          </cell>
          <cell r="FQ309">
            <v>8028.7948860491906</v>
          </cell>
          <cell r="FR309">
            <v>7784.743940659665</v>
          </cell>
          <cell r="FS309">
            <v>8188.4525889295164</v>
          </cell>
          <cell r="FT309">
            <v>7777.1217046674283</v>
          </cell>
          <cell r="FU309">
            <v>6085.9902126725801</v>
          </cell>
          <cell r="FV309">
            <v>6248.3683092165429</v>
          </cell>
          <cell r="FW309">
            <v>6431.9201991313776</v>
          </cell>
          <cell r="FX309">
            <v>5951.6758738207045</v>
          </cell>
          <cell r="FY309">
            <v>6908.6803141448672</v>
          </cell>
          <cell r="FZ309">
            <v>5772.1205985073093</v>
          </cell>
          <cell r="GA309">
            <v>4715.6186657412109</v>
          </cell>
          <cell r="GB309">
            <v>4817.0526981892099</v>
          </cell>
        </row>
        <row r="310">
          <cell r="B310">
            <v>1308</v>
          </cell>
          <cell r="C310">
            <v>1141.032558139535</v>
          </cell>
          <cell r="D310">
            <v>1144.793023255814</v>
          </cell>
          <cell r="E310">
            <v>1171.3944767441862</v>
          </cell>
          <cell r="F310">
            <v>1196.0581395348838</v>
          </cell>
          <cell r="G310">
            <v>3813.1925682816841</v>
          </cell>
          <cell r="H310">
            <v>4388.796659596178</v>
          </cell>
          <cell r="I310">
            <v>3658.9033473837208</v>
          </cell>
          <cell r="J310">
            <v>3885.9111627906977</v>
          </cell>
          <cell r="K310">
            <v>4233.673077034884</v>
          </cell>
          <cell r="L310">
            <v>4817.7507732558142</v>
          </cell>
          <cell r="M310">
            <v>4840.2361864192599</v>
          </cell>
          <cell r="N310">
            <v>4230.1332205063964</v>
          </cell>
          <cell r="O310">
            <v>3813.7822184233573</v>
          </cell>
          <cell r="P310">
            <v>3835.7568282316365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FN310">
            <v>1308</v>
          </cell>
          <cell r="FO310">
            <v>1137.9433368574428</v>
          </cell>
          <cell r="FP310">
            <v>1141.9666637046223</v>
          </cell>
          <cell r="FQ310">
            <v>1163.4564167880701</v>
          </cell>
          <cell r="FR310">
            <v>1185.7905192723567</v>
          </cell>
          <cell r="FS310">
            <v>3803.4003556833386</v>
          </cell>
          <cell r="FT310">
            <v>4363.2308662619334</v>
          </cell>
          <cell r="FU310">
            <v>3822.9377112648799</v>
          </cell>
          <cell r="FV310">
            <v>4023.6207149599159</v>
          </cell>
          <cell r="FW310">
            <v>4008.9627608163364</v>
          </cell>
          <cell r="FX310">
            <v>4596.7317276734611</v>
          </cell>
          <cell r="FY310">
            <v>5413.0152414299273</v>
          </cell>
          <cell r="FZ310">
            <v>4558.1630411909991</v>
          </cell>
          <cell r="GA310">
            <v>3730.5191758007622</v>
          </cell>
          <cell r="GB310">
            <v>3718.3902811973035</v>
          </cell>
        </row>
        <row r="311">
          <cell r="B311">
            <v>1309</v>
          </cell>
          <cell r="C311">
            <v>17018.863917658535</v>
          </cell>
          <cell r="D311">
            <v>17929.639057001979</v>
          </cell>
          <cell r="E311">
            <v>18368.406642379116</v>
          </cell>
          <cell r="F311">
            <v>18847.062190063261</v>
          </cell>
          <cell r="G311">
            <v>18348.462661225611</v>
          </cell>
          <cell r="H311">
            <v>19152.86990108369</v>
          </cell>
          <cell r="I311">
            <v>17530.75943393186</v>
          </cell>
          <cell r="J311">
            <v>15988.424891394057</v>
          </cell>
          <cell r="K311">
            <v>17457.631503035675</v>
          </cell>
          <cell r="L311">
            <v>17630.479339699395</v>
          </cell>
          <cell r="M311">
            <v>19864.205228892079</v>
          </cell>
          <cell r="N311">
            <v>21951.314264751454</v>
          </cell>
          <cell r="O311">
            <v>24274.610814187938</v>
          </cell>
          <cell r="P311">
            <v>22299.368885814318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FN311">
            <v>1309</v>
          </cell>
          <cell r="FO311">
            <v>16683.286786273708</v>
          </cell>
          <cell r="FP311">
            <v>17691.255564520241</v>
          </cell>
          <cell r="FQ311">
            <v>18227.385457760356</v>
          </cell>
          <cell r="FR311">
            <v>18626.639373879476</v>
          </cell>
          <cell r="FS311">
            <v>18273.168362367927</v>
          </cell>
          <cell r="FT311">
            <v>19025.043680268278</v>
          </cell>
          <cell r="FU311">
            <v>16300.365537166459</v>
          </cell>
          <cell r="FV311">
            <v>14729.889046033084</v>
          </cell>
          <cell r="FW311">
            <v>16298.502451805887</v>
          </cell>
          <cell r="FX311">
            <v>15925.205303407492</v>
          </cell>
          <cell r="FY311">
            <v>20100.511773789527</v>
          </cell>
          <cell r="FZ311">
            <v>21552.777416856592</v>
          </cell>
          <cell r="GA311">
            <v>20018.806975330794</v>
          </cell>
          <cell r="GB311">
            <v>18579.986075094814</v>
          </cell>
        </row>
        <row r="312">
          <cell r="B312">
            <v>1310</v>
          </cell>
          <cell r="C312">
            <v>948.05930232558148</v>
          </cell>
          <cell r="D312">
            <v>948.05930232558148</v>
          </cell>
          <cell r="E312">
            <v>948.05930232558148</v>
          </cell>
          <cell r="F312">
            <v>946.85058139534885</v>
          </cell>
          <cell r="G312">
            <v>997.19022751129387</v>
          </cell>
          <cell r="H312">
            <v>921.45034033425804</v>
          </cell>
          <cell r="I312">
            <v>852.99603924418614</v>
          </cell>
          <cell r="J312">
            <v>777.03670639534892</v>
          </cell>
          <cell r="K312">
            <v>781.68567732558142</v>
          </cell>
          <cell r="L312">
            <v>812.40426453488385</v>
          </cell>
          <cell r="M312">
            <v>738.77856059498561</v>
          </cell>
          <cell r="N312">
            <v>712.63781399585753</v>
          </cell>
          <cell r="O312">
            <v>773.78636740207787</v>
          </cell>
          <cell r="P312">
            <v>801.21749416374678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FN312">
            <v>1310</v>
          </cell>
          <cell r="FO312">
            <v>929.36551509064066</v>
          </cell>
          <cell r="FP312">
            <v>935.45438111943406</v>
          </cell>
          <cell r="FQ312">
            <v>940.78069354335173</v>
          </cell>
          <cell r="FR312">
            <v>935.77684111945314</v>
          </cell>
          <cell r="FS312">
            <v>993.0981822868805</v>
          </cell>
          <cell r="FT312">
            <v>915.30058234590877</v>
          </cell>
          <cell r="FU312">
            <v>793.12863163948782</v>
          </cell>
          <cell r="FV312">
            <v>715.87192282206797</v>
          </cell>
          <cell r="FW312">
            <v>729.7843310655943</v>
          </cell>
          <cell r="FX312">
            <v>733.82603233874329</v>
          </cell>
          <cell r="FY312">
            <v>747.56714322826349</v>
          </cell>
          <cell r="FZ312">
            <v>699.69952589815341</v>
          </cell>
          <cell r="GA312">
            <v>638.12680861235015</v>
          </cell>
          <cell r="GB312">
            <v>667.5798746104806</v>
          </cell>
        </row>
        <row r="313">
          <cell r="B313">
            <v>1311</v>
          </cell>
          <cell r="C313">
            <v>760.55406976744189</v>
          </cell>
          <cell r="D313">
            <v>760.55406976744189</v>
          </cell>
          <cell r="E313">
            <v>760.55406976744189</v>
          </cell>
          <cell r="F313">
            <v>760.55406976744189</v>
          </cell>
          <cell r="G313">
            <v>722.77582734410953</v>
          </cell>
          <cell r="H313">
            <v>774.89578298157403</v>
          </cell>
          <cell r="I313">
            <v>961.71017441860477</v>
          </cell>
          <cell r="J313">
            <v>631.78691860465119</v>
          </cell>
          <cell r="K313">
            <v>689.84301382778131</v>
          </cell>
          <cell r="L313">
            <v>696.67314267756126</v>
          </cell>
          <cell r="M313">
            <v>926.31066734074875</v>
          </cell>
          <cell r="N313">
            <v>780.85692618806831</v>
          </cell>
          <cell r="O313">
            <v>865.75250301002563</v>
          </cell>
          <cell r="P313">
            <v>952.72186923899028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FN313">
            <v>1311</v>
          </cell>
          <cell r="FO313">
            <v>758.49495252162183</v>
          </cell>
          <cell r="FP313">
            <v>758.67635107452793</v>
          </cell>
          <cell r="FQ313">
            <v>755.40010675537235</v>
          </cell>
          <cell r="FR313">
            <v>754.02505573428755</v>
          </cell>
          <cell r="FS313">
            <v>720.91975151380132</v>
          </cell>
          <cell r="FT313">
            <v>770.38182916237213</v>
          </cell>
          <cell r="FU313">
            <v>1004.8251467809099</v>
          </cell>
          <cell r="FV313">
            <v>654.17628624138706</v>
          </cell>
          <cell r="FW313">
            <v>653.22827316222117</v>
          </cell>
          <cell r="FX313">
            <v>664.71257843828755</v>
          </cell>
          <cell r="FY313">
            <v>1035.9274976463466</v>
          </cell>
          <cell r="FZ313">
            <v>841.40924076674207</v>
          </cell>
          <cell r="GA313">
            <v>846.85126968565851</v>
          </cell>
          <cell r="GB313">
            <v>923.57047067960195</v>
          </cell>
        </row>
        <row r="314">
          <cell r="B314">
            <v>1312</v>
          </cell>
          <cell r="C314">
            <v>0</v>
          </cell>
          <cell r="D314">
            <v>0</v>
          </cell>
          <cell r="E314">
            <v>0.28779069767441862</v>
          </cell>
          <cell r="F314">
            <v>7.8758720930232569</v>
          </cell>
          <cell r="G314">
            <v>29.690406976744189</v>
          </cell>
          <cell r="H314">
            <v>103.54709302325583</v>
          </cell>
          <cell r="I314">
            <v>77.367732558139537</v>
          </cell>
          <cell r="J314">
            <v>65.904069767441868</v>
          </cell>
          <cell r="K314">
            <v>91.891569767441865</v>
          </cell>
          <cell r="L314">
            <v>153.04709302325583</v>
          </cell>
          <cell r="M314">
            <v>199.35634604651165</v>
          </cell>
          <cell r="N314">
            <v>68.701544455372698</v>
          </cell>
          <cell r="O314">
            <v>50.086487906150261</v>
          </cell>
          <cell r="P314">
            <v>84.59438731125833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FN314">
            <v>1312</v>
          </cell>
          <cell r="FO314">
            <v>0</v>
          </cell>
          <cell r="FP314">
            <v>0</v>
          </cell>
          <cell r="FQ314">
            <v>0.28584045814511705</v>
          </cell>
          <cell r="FR314">
            <v>7.8082612794562474</v>
          </cell>
          <cell r="FS314">
            <v>29.61416252487307</v>
          </cell>
          <cell r="FT314">
            <v>102.94390636734045</v>
          </cell>
          <cell r="FU314">
            <v>80.836249102632763</v>
          </cell>
          <cell r="FV314">
            <v>68.23958891690323</v>
          </cell>
          <cell r="FW314">
            <v>87.014248508918428</v>
          </cell>
          <cell r="FX314">
            <v>146.02590740756779</v>
          </cell>
          <cell r="FY314">
            <v>222.94757901553226</v>
          </cell>
          <cell r="FZ314">
            <v>74.029072959487593</v>
          </cell>
          <cell r="GA314">
            <v>48.992992489133506</v>
          </cell>
          <cell r="GB314">
            <v>82.005966933790177</v>
          </cell>
        </row>
        <row r="315">
          <cell r="B315">
            <v>1313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FN315">
            <v>1313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</row>
        <row r="316">
          <cell r="B316">
            <v>1314</v>
          </cell>
          <cell r="C316">
            <v>9922.4284883720939</v>
          </cell>
          <cell r="D316">
            <v>10521.503197674419</v>
          </cell>
          <cell r="E316">
            <v>12833.623255813955</v>
          </cell>
          <cell r="F316">
            <v>13226.160174418606</v>
          </cell>
          <cell r="G316">
            <v>14680.99641458774</v>
          </cell>
          <cell r="H316">
            <v>17829.801830739016</v>
          </cell>
          <cell r="I316">
            <v>15084.600309593025</v>
          </cell>
          <cell r="J316">
            <v>16135.18016692582</v>
          </cell>
          <cell r="K316">
            <v>17617.872398481166</v>
          </cell>
          <cell r="L316">
            <v>16521.877369186048</v>
          </cell>
          <cell r="M316">
            <v>19008.575628907205</v>
          </cell>
          <cell r="N316">
            <v>19963.721383798693</v>
          </cell>
          <cell r="O316">
            <v>21676.727148086153</v>
          </cell>
          <cell r="P316">
            <v>22445.17833206557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FN316">
            <v>1314</v>
          </cell>
          <cell r="FO316">
            <v>9895.5645947542853</v>
          </cell>
          <cell r="FP316">
            <v>10495.526841729248</v>
          </cell>
          <cell r="FQ316">
            <v>12746.655054340094</v>
          </cell>
          <cell r="FR316">
            <v>13112.619548161843</v>
          </cell>
          <cell r="FS316">
            <v>14643.29586957908</v>
          </cell>
          <cell r="FT316">
            <v>17725.938958031409</v>
          </cell>
          <cell r="FU316">
            <v>15760.866551486222</v>
          </cell>
          <cell r="FV316">
            <v>16706.981307475129</v>
          </cell>
          <cell r="FW316">
            <v>16682.77004038095</v>
          </cell>
          <cell r="FX316">
            <v>15763.920027839722</v>
          </cell>
          <cell r="FY316">
            <v>21257.993542928223</v>
          </cell>
          <cell r="FZ316">
            <v>21511.82769732536</v>
          </cell>
          <cell r="GA316">
            <v>21203.477719282739</v>
          </cell>
          <cell r="GB316">
            <v>21758.400416683788</v>
          </cell>
        </row>
        <row r="317">
          <cell r="B317">
            <v>1315</v>
          </cell>
          <cell r="C317">
            <v>4428.4944767441866</v>
          </cell>
          <cell r="D317">
            <v>4433.0511627906981</v>
          </cell>
          <cell r="E317">
            <v>4419.5825581395356</v>
          </cell>
          <cell r="F317">
            <v>4552.5898255813954</v>
          </cell>
          <cell r="G317">
            <v>5573.1774235787361</v>
          </cell>
          <cell r="H317">
            <v>5640.9292660246801</v>
          </cell>
          <cell r="I317">
            <v>7111.7264912790706</v>
          </cell>
          <cell r="J317">
            <v>7070.2611758720941</v>
          </cell>
          <cell r="K317">
            <v>7265.677103197675</v>
          </cell>
          <cell r="L317">
            <v>7378.624063953489</v>
          </cell>
          <cell r="M317">
            <v>9170.0998107924443</v>
          </cell>
          <cell r="N317">
            <v>8121.7130722070497</v>
          </cell>
          <cell r="O317">
            <v>8818.6042500147105</v>
          </cell>
          <cell r="P317">
            <v>9131.2283297788945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FN317">
            <v>1315</v>
          </cell>
          <cell r="FO317">
            <v>4416.5048106408003</v>
          </cell>
          <cell r="FP317">
            <v>4422.1064800049471</v>
          </cell>
          <cell r="FQ317">
            <v>4389.6328597040201</v>
          </cell>
          <cell r="FR317">
            <v>4513.5078930272703</v>
          </cell>
          <cell r="FS317">
            <v>5558.8656002960806</v>
          </cell>
          <cell r="FT317">
            <v>5608.0694998942645</v>
          </cell>
          <cell r="FU317">
            <v>7430.5563209677666</v>
          </cell>
          <cell r="FV317">
            <v>7320.818242017046</v>
          </cell>
          <cell r="FW317">
            <v>6880.037359718739</v>
          </cell>
          <cell r="FX317">
            <v>7040.1224425373421</v>
          </cell>
          <cell r="FY317">
            <v>10255.261960258724</v>
          </cell>
          <cell r="FZ317">
            <v>8751.5192612445044</v>
          </cell>
          <cell r="GA317">
            <v>8626.0752120445432</v>
          </cell>
          <cell r="GB317">
            <v>8851.8308634535042</v>
          </cell>
        </row>
      </sheetData>
      <sheetData sheetId="1">
        <row r="3">
          <cell r="B3">
            <v>1001</v>
          </cell>
          <cell r="C3">
            <v>281.29024222824648</v>
          </cell>
          <cell r="D3">
            <v>263.1220522228233</v>
          </cell>
          <cell r="E3">
            <v>298.63835842421776</v>
          </cell>
          <cell r="F3">
            <v>310.95465592770654</v>
          </cell>
          <cell r="G3">
            <v>318.30840221245927</v>
          </cell>
          <cell r="H3">
            <v>333.92270798565966</v>
          </cell>
          <cell r="I3">
            <v>326.62357235268126</v>
          </cell>
          <cell r="J3">
            <v>220.73388361431148</v>
          </cell>
          <cell r="K3">
            <v>256.67447363591447</v>
          </cell>
          <cell r="L3">
            <v>231.10171041465424</v>
          </cell>
          <cell r="M3">
            <v>251.99337744144771</v>
          </cell>
          <cell r="N3">
            <v>219.9005929443212</v>
          </cell>
          <cell r="O3">
            <v>223.87635469393618</v>
          </cell>
          <cell r="P3">
            <v>231.28021308170619</v>
          </cell>
          <cell r="Q3">
            <v>364.33037906421828</v>
          </cell>
          <cell r="R3">
            <v>395.22188804240557</v>
          </cell>
          <cell r="S3">
            <v>490.64552120747277</v>
          </cell>
          <cell r="T3">
            <v>513.40911858981895</v>
          </cell>
          <cell r="U3">
            <v>386.5080875725177</v>
          </cell>
          <cell r="V3">
            <v>478.52265978152872</v>
          </cell>
          <cell r="W3">
            <v>537.29008671705549</v>
          </cell>
          <cell r="X3">
            <v>475.61781408642145</v>
          </cell>
          <cell r="Y3">
            <v>552.73927644858929</v>
          </cell>
          <cell r="Z3">
            <v>553.37854452554484</v>
          </cell>
          <cell r="AA3">
            <v>690.88871586485095</v>
          </cell>
          <cell r="AB3">
            <v>450.41418126058812</v>
          </cell>
          <cell r="AC3">
            <v>362.014925854453</v>
          </cell>
          <cell r="AD3">
            <v>380.510999682776</v>
          </cell>
          <cell r="AE3">
            <v>1420.4027880713172</v>
          </cell>
          <cell r="AF3">
            <v>1422.8853983315464</v>
          </cell>
          <cell r="AG3">
            <v>1026.3698789223681</v>
          </cell>
          <cell r="AH3">
            <v>859.51252314445367</v>
          </cell>
          <cell r="AI3">
            <v>541.47546282022438</v>
          </cell>
          <cell r="AJ3">
            <v>633.50275328179623</v>
          </cell>
          <cell r="AK3">
            <v>563.37937563494302</v>
          </cell>
          <cell r="AL3">
            <v>479.47409070510514</v>
          </cell>
          <cell r="AM3">
            <v>188.2773684833482</v>
          </cell>
          <cell r="AN3">
            <v>184.64323597895944</v>
          </cell>
          <cell r="AO3">
            <v>287.17109864955529</v>
          </cell>
          <cell r="AP3">
            <v>211.82116891386963</v>
          </cell>
          <cell r="AQ3">
            <v>126.44952484717233</v>
          </cell>
          <cell r="AR3">
            <v>224.5499784714942</v>
          </cell>
        </row>
        <row r="4">
          <cell r="B4">
            <v>1002</v>
          </cell>
          <cell r="C4">
            <v>43.530257943602756</v>
          </cell>
          <cell r="D4">
            <v>56.657439803381678</v>
          </cell>
          <cell r="E4">
            <v>39.073569607135546</v>
          </cell>
          <cell r="F4">
            <v>34.178293226260173</v>
          </cell>
          <cell r="G4">
            <v>34.383117049118006</v>
          </cell>
          <cell r="H4">
            <v>51.371439072527721</v>
          </cell>
          <cell r="I4">
            <v>70.212232853444291</v>
          </cell>
          <cell r="J4">
            <v>56.212501595930256</v>
          </cell>
          <cell r="K4">
            <v>55.612067948733831</v>
          </cell>
          <cell r="L4">
            <v>59.330549675139451</v>
          </cell>
          <cell r="M4">
            <v>84.304570540001365</v>
          </cell>
          <cell r="N4">
            <v>88.263410812780094</v>
          </cell>
          <cell r="O4">
            <v>73.938812771574646</v>
          </cell>
          <cell r="P4">
            <v>92.062586781871403</v>
          </cell>
          <cell r="Q4">
            <v>56.380894167268188</v>
          </cell>
          <cell r="R4">
            <v>85.102180305961951</v>
          </cell>
          <cell r="S4">
            <v>64.19561112808077</v>
          </cell>
          <cell r="T4">
            <v>56.430888123695453</v>
          </cell>
          <cell r="U4">
            <v>41.749927815497841</v>
          </cell>
          <cell r="V4">
            <v>73.617028952839021</v>
          </cell>
          <cell r="W4">
            <v>115.49789994241823</v>
          </cell>
          <cell r="X4">
            <v>121.1217176792897</v>
          </cell>
          <cell r="Y4">
            <v>119.75859447322874</v>
          </cell>
          <cell r="Z4">
            <v>142.0684129348067</v>
          </cell>
          <cell r="AA4">
            <v>231.13733016834109</v>
          </cell>
          <cell r="AB4">
            <v>180.78665175119045</v>
          </cell>
          <cell r="AC4">
            <v>119.56132598219794</v>
          </cell>
          <cell r="AD4">
            <v>151.46486793220217</v>
          </cell>
          <cell r="AE4">
            <v>219.81032565781658</v>
          </cell>
          <cell r="AF4">
            <v>306.38649676846654</v>
          </cell>
          <cell r="AG4">
            <v>134.28929598445126</v>
          </cell>
          <cell r="AH4">
            <v>94.472523526078433</v>
          </cell>
          <cell r="AI4">
            <v>58.489232731426739</v>
          </cell>
          <cell r="AJ4">
            <v>97.459523758689599</v>
          </cell>
          <cell r="AK4">
            <v>121.10615171460071</v>
          </cell>
          <cell r="AL4">
            <v>122.10376425969086</v>
          </cell>
          <cell r="AM4">
            <v>40.792890936855926</v>
          </cell>
          <cell r="AN4">
            <v>47.403304219480546</v>
          </cell>
          <cell r="AO4">
            <v>96.073303151692684</v>
          </cell>
          <cell r="AP4">
            <v>85.020502220391919</v>
          </cell>
          <cell r="AQ4">
            <v>41.762015267362628</v>
          </cell>
          <cell r="AR4">
            <v>89.383573304630687</v>
          </cell>
        </row>
        <row r="5">
          <cell r="B5">
            <v>1003</v>
          </cell>
          <cell r="C5">
            <v>154.09402322859893</v>
          </cell>
          <cell r="D5">
            <v>147.67623272455091</v>
          </cell>
          <cell r="E5">
            <v>175.93382392742589</v>
          </cell>
          <cell r="F5">
            <v>191.43644195126694</v>
          </cell>
          <cell r="G5">
            <v>197.03780561402297</v>
          </cell>
          <cell r="H5">
            <v>193.32437047471362</v>
          </cell>
          <cell r="I5">
            <v>202.18825781199905</v>
          </cell>
          <cell r="J5">
            <v>139.74942483430556</v>
          </cell>
          <cell r="K5">
            <v>175.31935467007335</v>
          </cell>
          <cell r="L5">
            <v>160.87099174027176</v>
          </cell>
          <cell r="M5">
            <v>161.54431203056433</v>
          </cell>
          <cell r="N5">
            <v>150.33750680596395</v>
          </cell>
          <cell r="O5">
            <v>173.9273333147292</v>
          </cell>
          <cell r="P5">
            <v>176.26248013112016</v>
          </cell>
          <cell r="Q5">
            <v>199.58436328854762</v>
          </cell>
          <cell r="R5">
            <v>221.81675394869887</v>
          </cell>
          <cell r="S5">
            <v>289.04907994530242</v>
          </cell>
          <cell r="T5">
            <v>316.07571410997389</v>
          </cell>
          <cell r="U5">
            <v>239.25446170450022</v>
          </cell>
          <cell r="V5">
            <v>277.04043405194966</v>
          </cell>
          <cell r="W5">
            <v>332.59616196861293</v>
          </cell>
          <cell r="X5">
            <v>301.11967800859009</v>
          </cell>
          <cell r="Y5">
            <v>377.54394457326617</v>
          </cell>
          <cell r="Z5">
            <v>385.20941755854528</v>
          </cell>
          <cell r="AA5">
            <v>442.90506134432246</v>
          </cell>
          <cell r="AB5">
            <v>307.93070693498106</v>
          </cell>
          <cell r="AC5">
            <v>281.24582768052295</v>
          </cell>
          <cell r="AD5">
            <v>289.99373369464888</v>
          </cell>
          <cell r="AE5">
            <v>778.11295011586901</v>
          </cell>
          <cell r="AF5">
            <v>798.58891890380414</v>
          </cell>
          <cell r="AG5">
            <v>604.6550031802542</v>
          </cell>
          <cell r="AH5">
            <v>529.15116756310738</v>
          </cell>
          <cell r="AI5">
            <v>335.18165479251786</v>
          </cell>
          <cell r="AJ5">
            <v>366.76607503273078</v>
          </cell>
          <cell r="AK5">
            <v>348.74609210337297</v>
          </cell>
          <cell r="AL5">
            <v>303.56113570705861</v>
          </cell>
          <cell r="AM5">
            <v>128.60128346187668</v>
          </cell>
          <cell r="AN5">
            <v>128.53102833714343</v>
          </cell>
          <cell r="AO5">
            <v>184.09554265838966</v>
          </cell>
          <cell r="AP5">
            <v>144.81391794745718</v>
          </cell>
          <cell r="AQ5">
            <v>98.237389498547927</v>
          </cell>
          <cell r="AR5">
            <v>171.13325688952284</v>
          </cell>
        </row>
        <row r="6">
          <cell r="B6">
            <v>1004</v>
          </cell>
          <cell r="C6">
            <v>143.05687346614781</v>
          </cell>
          <cell r="D6">
            <v>129.26808123760765</v>
          </cell>
          <cell r="E6">
            <v>156.1359760346094</v>
          </cell>
          <cell r="F6">
            <v>158.83912526308808</v>
          </cell>
          <cell r="G6">
            <v>208.96066100342478</v>
          </cell>
          <cell r="H6">
            <v>220.29969400928624</v>
          </cell>
          <cell r="I6">
            <v>195.31824793641857</v>
          </cell>
          <cell r="J6">
            <v>114.34596163913207</v>
          </cell>
          <cell r="K6">
            <v>126.63692816763184</v>
          </cell>
          <cell r="L6">
            <v>144.66625383521395</v>
          </cell>
          <cell r="M6">
            <v>137.48601815101341</v>
          </cell>
          <cell r="N6">
            <v>89.88248286323207</v>
          </cell>
          <cell r="O6">
            <v>120.82340515483676</v>
          </cell>
          <cell r="P6">
            <v>132.68377096838151</v>
          </cell>
          <cell r="Q6">
            <v>185.28891910645095</v>
          </cell>
          <cell r="R6">
            <v>194.16683131933561</v>
          </cell>
          <cell r="S6">
            <v>256.52236285037793</v>
          </cell>
          <cell r="T6">
            <v>262.25513509551456</v>
          </cell>
          <cell r="U6">
            <v>253.73186790217108</v>
          </cell>
          <cell r="V6">
            <v>315.69699515885503</v>
          </cell>
          <cell r="W6">
            <v>321.29511539928575</v>
          </cell>
          <cell r="X6">
            <v>246.38254641249696</v>
          </cell>
          <cell r="Y6">
            <v>272.70808450682898</v>
          </cell>
          <cell r="Z6">
            <v>346.40678706208911</v>
          </cell>
          <cell r="AA6">
            <v>376.94458280672956</v>
          </cell>
          <cell r="AB6">
            <v>184.10293663356398</v>
          </cell>
          <cell r="AC6">
            <v>195.37514856541247</v>
          </cell>
          <cell r="AD6">
            <v>218.29638454640804</v>
          </cell>
          <cell r="AE6">
            <v>722.37977511925703</v>
          </cell>
          <cell r="AF6">
            <v>699.04313876194954</v>
          </cell>
          <cell r="AG6">
            <v>536.61312519816033</v>
          </cell>
          <cell r="AH6">
            <v>439.04863531188016</v>
          </cell>
          <cell r="AI6">
            <v>355.4636630437667</v>
          </cell>
          <cell r="AJ6">
            <v>417.94241411103297</v>
          </cell>
          <cell r="AK6">
            <v>336.89629863491143</v>
          </cell>
          <cell r="AL6">
            <v>248.38019920186372</v>
          </cell>
          <cell r="AM6">
            <v>92.891463847071009</v>
          </cell>
          <cell r="AN6">
            <v>115.58393573617472</v>
          </cell>
          <cell r="AO6">
            <v>156.67876387169386</v>
          </cell>
          <cell r="AP6">
            <v>86.580087529783739</v>
          </cell>
          <cell r="AQ6">
            <v>68.243304180708634</v>
          </cell>
          <cell r="AR6">
            <v>128.82268447210882</v>
          </cell>
        </row>
        <row r="7">
          <cell r="B7">
            <v>1005</v>
          </cell>
          <cell r="C7">
            <v>129.75970262594365</v>
          </cell>
          <cell r="D7">
            <v>129.55714937953098</v>
          </cell>
          <cell r="E7">
            <v>148.89409299383018</v>
          </cell>
          <cell r="F7">
            <v>161.72098537579959</v>
          </cell>
          <cell r="G7">
            <v>159.88258753716531</v>
          </cell>
          <cell r="H7">
            <v>156.41654361378619</v>
          </cell>
          <cell r="I7">
            <v>160.85828956110174</v>
          </cell>
          <cell r="J7">
            <v>110.31187751024905</v>
          </cell>
          <cell r="K7">
            <v>128.70404109248568</v>
          </cell>
          <cell r="L7">
            <v>121.45182830973162</v>
          </cell>
          <cell r="M7">
            <v>128.4626535117616</v>
          </cell>
          <cell r="N7">
            <v>107.66073411170488</v>
          </cell>
          <cell r="O7">
            <v>116.29483454927691</v>
          </cell>
          <cell r="P7">
            <v>123.40355164745939</v>
          </cell>
          <cell r="Q7">
            <v>168.06626945349129</v>
          </cell>
          <cell r="R7">
            <v>194.60102547318445</v>
          </cell>
          <cell r="S7">
            <v>244.62436857457445</v>
          </cell>
          <cell r="T7">
            <v>267.01329913056395</v>
          </cell>
          <cell r="U7">
            <v>194.13849183876985</v>
          </cell>
          <cell r="V7">
            <v>224.15025601408587</v>
          </cell>
          <cell r="W7">
            <v>264.60908416652461</v>
          </cell>
          <cell r="X7">
            <v>237.69025937525811</v>
          </cell>
          <cell r="Y7">
            <v>277.15953807849166</v>
          </cell>
          <cell r="Z7">
            <v>290.81929276687828</v>
          </cell>
          <cell r="AA7">
            <v>352.20527865639923</v>
          </cell>
          <cell r="AB7">
            <v>220.51746545820168</v>
          </cell>
          <cell r="AC7">
            <v>188.05231112579247</v>
          </cell>
          <cell r="AD7">
            <v>203.02821489182554</v>
          </cell>
          <cell r="AE7">
            <v>655.23440105554903</v>
          </cell>
          <cell r="AF7">
            <v>700.60633285682252</v>
          </cell>
          <cell r="AG7">
            <v>511.72398952598991</v>
          </cell>
          <cell r="AH7">
            <v>447.01441041640817</v>
          </cell>
          <cell r="AI7">
            <v>271.97679194719342</v>
          </cell>
          <cell r="AJ7">
            <v>296.74624896253283</v>
          </cell>
          <cell r="AK7">
            <v>277.45775384755206</v>
          </cell>
          <cell r="AL7">
            <v>239.61743569744502</v>
          </cell>
          <cell r="AM7">
            <v>94.40774466898651</v>
          </cell>
          <cell r="AN7">
            <v>97.036315977209014</v>
          </cell>
          <cell r="AO7">
            <v>146.39575737652686</v>
          </cell>
          <cell r="AP7">
            <v>103.70514349381871</v>
          </cell>
          <cell r="AQ7">
            <v>65.685483359957956</v>
          </cell>
          <cell r="AR7">
            <v>119.81251874734957</v>
          </cell>
        </row>
        <row r="8">
          <cell r="B8">
            <v>1006</v>
          </cell>
          <cell r="C8">
            <v>459.19747533283174</v>
          </cell>
          <cell r="D8">
            <v>436.47438624005395</v>
          </cell>
          <cell r="E8">
            <v>501.80841540910887</v>
          </cell>
          <cell r="F8">
            <v>520.27666004987157</v>
          </cell>
          <cell r="G8">
            <v>703.40435390686753</v>
          </cell>
          <cell r="H8">
            <v>594.00755102799144</v>
          </cell>
          <cell r="I8">
            <v>647.79378390388808</v>
          </cell>
          <cell r="J8">
            <v>454.5431414886981</v>
          </cell>
          <cell r="K8">
            <v>505.69504396571756</v>
          </cell>
          <cell r="L8">
            <v>535.77042104165389</v>
          </cell>
          <cell r="M8">
            <v>460.65865889303166</v>
          </cell>
          <cell r="N8">
            <v>426.48993019995703</v>
          </cell>
          <cell r="O8">
            <v>497.76279064175344</v>
          </cell>
          <cell r="P8">
            <v>434.15080148088134</v>
          </cell>
          <cell r="Q8">
            <v>594.75788754019857</v>
          </cell>
          <cell r="R8">
            <v>655.60537231543071</v>
          </cell>
          <cell r="S8">
            <v>824.442154128624</v>
          </cell>
          <cell r="T8">
            <v>859.01521770801435</v>
          </cell>
          <cell r="U8">
            <v>854.11339986326038</v>
          </cell>
          <cell r="V8">
            <v>851.23313404739633</v>
          </cell>
          <cell r="W8">
            <v>1065.6094899135726</v>
          </cell>
          <cell r="X8">
            <v>979.40928607307296</v>
          </cell>
          <cell r="Y8">
            <v>1088.9961465421609</v>
          </cell>
          <cell r="Z8">
            <v>1282.9150215457196</v>
          </cell>
          <cell r="AA8">
            <v>1262.9850535202331</v>
          </cell>
          <cell r="AB8">
            <v>873.56341406290801</v>
          </cell>
          <cell r="AC8">
            <v>804.89768557126104</v>
          </cell>
          <cell r="AD8">
            <v>714.281404722709</v>
          </cell>
          <cell r="AE8">
            <v>2318.7628872985033</v>
          </cell>
          <cell r="AF8">
            <v>2360.3229971798842</v>
          </cell>
          <cell r="AG8">
            <v>1724.6312405523381</v>
          </cell>
          <cell r="AH8">
            <v>1438.1013317793825</v>
          </cell>
          <cell r="AI8">
            <v>1196.5634442387761</v>
          </cell>
          <cell r="AJ8">
            <v>1126.9237163187183</v>
          </cell>
          <cell r="AK8">
            <v>1117.3524766972432</v>
          </cell>
          <cell r="AL8">
            <v>987.35026939654233</v>
          </cell>
          <cell r="AM8">
            <v>370.9404008284456</v>
          </cell>
          <cell r="AN8">
            <v>428.06426705125597</v>
          </cell>
          <cell r="AO8">
            <v>524.96559441321267</v>
          </cell>
          <cell r="AP8">
            <v>410.82015439505227</v>
          </cell>
          <cell r="AQ8">
            <v>281.14567279470305</v>
          </cell>
          <cell r="AR8">
            <v>421.51704993229703</v>
          </cell>
        </row>
        <row r="9">
          <cell r="B9">
            <v>1007</v>
          </cell>
          <cell r="C9">
            <v>91.166668518740082</v>
          </cell>
          <cell r="D9">
            <v>87.212012750086615</v>
          </cell>
          <cell r="E9">
            <v>98.952228542748259</v>
          </cell>
          <cell r="F9">
            <v>100.38021085448914</v>
          </cell>
          <cell r="G9">
            <v>96.865419363890496</v>
          </cell>
          <cell r="H9">
            <v>87.603588974691874</v>
          </cell>
          <cell r="I9">
            <v>89.149454522757836</v>
          </cell>
          <cell r="J9">
            <v>56.78117757988371</v>
          </cell>
          <cell r="K9">
            <v>66.736239152342137</v>
          </cell>
          <cell r="L9">
            <v>64.833622493386756</v>
          </cell>
          <cell r="M9">
            <v>47.938621589349005</v>
          </cell>
          <cell r="N9">
            <v>42.985792774674593</v>
          </cell>
          <cell r="O9">
            <v>59.700627007274996</v>
          </cell>
          <cell r="P9">
            <v>60.329649989252985</v>
          </cell>
          <cell r="Q9">
            <v>118.08012477198957</v>
          </cell>
          <cell r="R9">
            <v>130.99660802994376</v>
          </cell>
          <cell r="S9">
            <v>162.57277867510714</v>
          </cell>
          <cell r="T9">
            <v>165.73514689757539</v>
          </cell>
          <cell r="U9">
            <v>117.61947761987724</v>
          </cell>
          <cell r="V9">
            <v>125.53893880250166</v>
          </cell>
          <cell r="W9">
            <v>146.64929970085043</v>
          </cell>
          <cell r="X9">
            <v>122.34705030146193</v>
          </cell>
          <cell r="Y9">
            <v>143.71409832630974</v>
          </cell>
          <cell r="Z9">
            <v>155.24565174068044</v>
          </cell>
          <cell r="AA9">
            <v>131.43302830603977</v>
          </cell>
          <cell r="AB9">
            <v>88.046195779675159</v>
          </cell>
          <cell r="AC9">
            <v>96.537743296069479</v>
          </cell>
          <cell r="AD9">
            <v>99.256633855714853</v>
          </cell>
          <cell r="AE9">
            <v>460.35507352621772</v>
          </cell>
          <cell r="AF9">
            <v>471.61649300346636</v>
          </cell>
          <cell r="AG9">
            <v>340.08218959016011</v>
          </cell>
          <cell r="AH9">
            <v>277.46183136544812</v>
          </cell>
          <cell r="AI9">
            <v>164.77808130973901</v>
          </cell>
          <cell r="AJ9">
            <v>166.1974866807125</v>
          </cell>
          <cell r="AK9">
            <v>153.77017545137613</v>
          </cell>
          <cell r="AL9">
            <v>123.33903179473023</v>
          </cell>
          <cell r="AM9">
            <v>48.952758379477054</v>
          </cell>
          <cell r="AN9">
            <v>51.80009198520451</v>
          </cell>
          <cell r="AO9">
            <v>54.630747717794286</v>
          </cell>
          <cell r="AP9">
            <v>41.406440748099321</v>
          </cell>
          <cell r="AQ9">
            <v>33.720023396256686</v>
          </cell>
          <cell r="AR9">
            <v>58.574062284756153</v>
          </cell>
        </row>
        <row r="10">
          <cell r="B10">
            <v>1008</v>
          </cell>
          <cell r="C10">
            <v>439.26466699874533</v>
          </cell>
          <cell r="D10">
            <v>459.90298545567106</v>
          </cell>
          <cell r="E10">
            <v>389.32878683329716</v>
          </cell>
          <cell r="F10">
            <v>380.48370333856434</v>
          </cell>
          <cell r="G10">
            <v>277.8516547249036</v>
          </cell>
          <cell r="H10">
            <v>393.51739125292522</v>
          </cell>
          <cell r="I10">
            <v>347.72208307121582</v>
          </cell>
          <cell r="J10">
            <v>257.99404023507157</v>
          </cell>
          <cell r="K10">
            <v>331.99607942467014</v>
          </cell>
          <cell r="L10">
            <v>425.43570674527183</v>
          </cell>
          <cell r="M10">
            <v>462.96524087305949</v>
          </cell>
          <cell r="N10">
            <v>405.53674207681877</v>
          </cell>
          <cell r="O10">
            <v>264.85740569708429</v>
          </cell>
          <cell r="P10">
            <v>266.44318270900504</v>
          </cell>
          <cell r="Q10">
            <v>568.94068336473561</v>
          </cell>
          <cell r="R10">
            <v>690.79624718875255</v>
          </cell>
          <cell r="S10">
            <v>639.64464091229547</v>
          </cell>
          <cell r="T10">
            <v>628.2067145322236</v>
          </cell>
          <cell r="U10">
            <v>337.38321373276784</v>
          </cell>
          <cell r="V10">
            <v>563.9238788777584</v>
          </cell>
          <cell r="W10">
            <v>571.9967693116655</v>
          </cell>
          <cell r="X10">
            <v>555.90269810290795</v>
          </cell>
          <cell r="Y10">
            <v>714.94165401605335</v>
          </cell>
          <cell r="Z10">
            <v>1018.7159228093992</v>
          </cell>
          <cell r="AA10">
            <v>1269.3089953571121</v>
          </cell>
          <cell r="AB10">
            <v>830.64578047711746</v>
          </cell>
          <cell r="AC10">
            <v>428.28254112192656</v>
          </cell>
          <cell r="AD10">
            <v>438.36245418645962</v>
          </cell>
          <cell r="AE10">
            <v>2218.1102080318906</v>
          </cell>
          <cell r="AF10">
            <v>2487.0178577802903</v>
          </cell>
          <cell r="AG10">
            <v>1338.0576490962885</v>
          </cell>
          <cell r="AH10">
            <v>1051.6983799332666</v>
          </cell>
          <cell r="AI10">
            <v>472.65435750927031</v>
          </cell>
          <cell r="AJ10">
            <v>746.563036478801</v>
          </cell>
          <cell r="AK10">
            <v>599.77131669974892</v>
          </cell>
          <cell r="AL10">
            <v>560.40991905525004</v>
          </cell>
          <cell r="AM10">
            <v>243.52771545771432</v>
          </cell>
          <cell r="AN10">
            <v>339.91018696269026</v>
          </cell>
          <cell r="AO10">
            <v>527.59417016411214</v>
          </cell>
          <cell r="AP10">
            <v>390.63681272557733</v>
          </cell>
          <cell r="AQ10">
            <v>149.59638389876909</v>
          </cell>
          <cell r="AR10">
            <v>258.68970866109908</v>
          </cell>
        </row>
        <row r="11">
          <cell r="B11">
            <v>1009</v>
          </cell>
          <cell r="C11">
            <v>84.395516487692078</v>
          </cell>
          <cell r="D11">
            <v>82.425313559729602</v>
          </cell>
          <cell r="E11">
            <v>97.425924524571826</v>
          </cell>
          <cell r="F11">
            <v>51.496682197995973</v>
          </cell>
          <cell r="G11">
            <v>102.69794936261444</v>
          </cell>
          <cell r="H11">
            <v>97.680365498006353</v>
          </cell>
          <cell r="I11">
            <v>78.270006573989946</v>
          </cell>
          <cell r="J11">
            <v>38.65781255861986</v>
          </cell>
          <cell r="K11">
            <v>68.745209544765373</v>
          </cell>
          <cell r="L11">
            <v>42.809467410261306</v>
          </cell>
          <cell r="M11">
            <v>40.208054271778487</v>
          </cell>
          <cell r="N11">
            <v>47.889633710018757</v>
          </cell>
          <cell r="O11">
            <v>64.360184733117919</v>
          </cell>
          <cell r="P11">
            <v>64.41562257544048</v>
          </cell>
          <cell r="Q11">
            <v>109.31005025169596</v>
          </cell>
          <cell r="R11">
            <v>123.80675725338519</v>
          </cell>
          <cell r="S11">
            <v>160.06514960002551</v>
          </cell>
          <cell r="T11">
            <v>85.024828262162714</v>
          </cell>
          <cell r="U11">
            <v>124.70166583686134</v>
          </cell>
          <cell r="V11">
            <v>139.97930415844979</v>
          </cell>
          <cell r="W11">
            <v>128.75279734579252</v>
          </cell>
          <cell r="X11">
            <v>83.29642919081634</v>
          </cell>
          <cell r="Y11">
            <v>148.04034403896202</v>
          </cell>
          <cell r="Z11">
            <v>102.50828834152136</v>
          </cell>
          <cell r="AA11">
            <v>110.23817873828047</v>
          </cell>
          <cell r="AB11">
            <v>98.090550232527676</v>
          </cell>
          <cell r="AC11">
            <v>104.0723909230672</v>
          </cell>
          <cell r="AD11">
            <v>105.97903130048614</v>
          </cell>
          <cell r="AE11">
            <v>426.16347431833896</v>
          </cell>
          <cell r="AF11">
            <v>445.73145476122647</v>
          </cell>
          <cell r="AG11">
            <v>334.83653903609041</v>
          </cell>
          <cell r="AH11">
            <v>142.34243612630783</v>
          </cell>
          <cell r="AI11">
            <v>174.69981714366745</v>
          </cell>
          <cell r="AJ11">
            <v>185.31468212463312</v>
          </cell>
          <cell r="AK11">
            <v>135.00466949453278</v>
          </cell>
          <cell r="AL11">
            <v>83.971790926215959</v>
          </cell>
          <cell r="AM11">
            <v>50.426390149276394</v>
          </cell>
          <cell r="AN11">
            <v>34.203462098934025</v>
          </cell>
          <cell r="AO11">
            <v>45.821010206788067</v>
          </cell>
          <cell r="AP11">
            <v>46.130108407127842</v>
          </cell>
          <cell r="AQ11">
            <v>36.351828176338572</v>
          </cell>
          <cell r="AR11">
            <v>62.541133414785705</v>
          </cell>
        </row>
        <row r="12">
          <cell r="B12">
            <v>1010</v>
          </cell>
          <cell r="C12">
            <v>108.14304031429614</v>
          </cell>
          <cell r="D12">
            <v>108.14983940743086</v>
          </cell>
          <cell r="E12">
            <v>123.69454728765376</v>
          </cell>
          <cell r="F12">
            <v>132.76570625010027</v>
          </cell>
          <cell r="G12">
            <v>137.69580038335133</v>
          </cell>
          <cell r="H12">
            <v>138.32122918130608</v>
          </cell>
          <cell r="I12">
            <v>143.22653185872275</v>
          </cell>
          <cell r="J12">
            <v>95.458971919183981</v>
          </cell>
          <cell r="K12">
            <v>117.87825276729464</v>
          </cell>
          <cell r="L12">
            <v>111.9128338157643</v>
          </cell>
          <cell r="M12">
            <v>119.59999049631199</v>
          </cell>
          <cell r="N12">
            <v>104.25250317035993</v>
          </cell>
          <cell r="O12">
            <v>114.55163951127619</v>
          </cell>
          <cell r="P12">
            <v>117.62061676708555</v>
          </cell>
          <cell r="Q12">
            <v>140.06811810732671</v>
          </cell>
          <cell r="R12">
            <v>162.44622357190715</v>
          </cell>
          <cell r="S12">
            <v>203.22297492093253</v>
          </cell>
          <cell r="T12">
            <v>219.20599330297844</v>
          </cell>
          <cell r="U12">
            <v>167.19803845269993</v>
          </cell>
          <cell r="V12">
            <v>198.21905162236382</v>
          </cell>
          <cell r="W12">
            <v>235.60514989243561</v>
          </cell>
          <cell r="X12">
            <v>205.68653446278464</v>
          </cell>
          <cell r="Y12">
            <v>253.84659105618826</v>
          </cell>
          <cell r="Z12">
            <v>267.97794347596408</v>
          </cell>
          <cell r="AA12">
            <v>327.90656917420404</v>
          </cell>
          <cell r="AB12">
            <v>213.53651316317269</v>
          </cell>
          <cell r="AC12">
            <v>185.23351133206518</v>
          </cell>
          <cell r="AD12">
            <v>193.51391056327466</v>
          </cell>
          <cell r="AE12">
            <v>546.07893525255861</v>
          </cell>
          <cell r="AF12">
            <v>584.84200022284176</v>
          </cell>
          <cell r="AG12">
            <v>425.11738342280859</v>
          </cell>
          <cell r="AH12">
            <v>366.97886650267503</v>
          </cell>
          <cell r="AI12">
            <v>234.23477584236375</v>
          </cell>
          <cell r="AJ12">
            <v>262.41665339945348</v>
          </cell>
          <cell r="AK12">
            <v>247.04547045305472</v>
          </cell>
          <cell r="AL12">
            <v>207.35422677820068</v>
          </cell>
          <cell r="AM12">
            <v>86.466748789061484</v>
          </cell>
          <cell r="AN12">
            <v>89.414949574548601</v>
          </cell>
          <cell r="AO12">
            <v>136.29588609836665</v>
          </cell>
          <cell r="AP12">
            <v>100.42213523878002</v>
          </cell>
          <cell r="AQ12">
            <v>64.700894413204338</v>
          </cell>
          <cell r="AR12">
            <v>114.19786678215422</v>
          </cell>
        </row>
        <row r="13">
          <cell r="B13">
            <v>1011</v>
          </cell>
          <cell r="C13">
            <v>158.2463586180215</v>
          </cell>
          <cell r="D13">
            <v>157.28459733314696</v>
          </cell>
          <cell r="E13">
            <v>177.49894810634311</v>
          </cell>
          <cell r="F13">
            <v>188.57088099396782</v>
          </cell>
          <cell r="G13">
            <v>190.76470365314046</v>
          </cell>
          <cell r="H13">
            <v>197.4976731552822</v>
          </cell>
          <cell r="I13">
            <v>195.85542393782299</v>
          </cell>
          <cell r="J13">
            <v>130.76377703799636</v>
          </cell>
          <cell r="K13">
            <v>145.36966823458374</v>
          </cell>
          <cell r="L13">
            <v>143.94314887822577</v>
          </cell>
          <cell r="M13">
            <v>160.37756307422893</v>
          </cell>
          <cell r="N13">
            <v>121.28499578764796</v>
          </cell>
          <cell r="O13">
            <v>120.42232090372093</v>
          </cell>
          <cell r="P13">
            <v>129.50089359087505</v>
          </cell>
          <cell r="Q13">
            <v>204.96251616881204</v>
          </cell>
          <cell r="R13">
            <v>236.24897644593491</v>
          </cell>
          <cell r="S13">
            <v>291.62048829542613</v>
          </cell>
          <cell r="T13">
            <v>311.34446118512813</v>
          </cell>
          <cell r="U13">
            <v>231.63730606174786</v>
          </cell>
          <cell r="V13">
            <v>283.02091950867646</v>
          </cell>
          <cell r="W13">
            <v>322.17876056395642</v>
          </cell>
          <cell r="X13">
            <v>281.75820031856523</v>
          </cell>
          <cell r="Y13">
            <v>313.04836861779899</v>
          </cell>
          <cell r="Z13">
            <v>344.67529503669749</v>
          </cell>
          <cell r="AA13">
            <v>439.70619280117376</v>
          </cell>
          <cell r="AB13">
            <v>248.42353240365867</v>
          </cell>
          <cell r="AC13">
            <v>194.72658304080585</v>
          </cell>
          <cell r="AD13">
            <v>213.05979367404134</v>
          </cell>
          <cell r="AE13">
            <v>799.08057671187896</v>
          </cell>
          <cell r="AF13">
            <v>850.54808229554897</v>
          </cell>
          <cell r="AG13">
            <v>610.03407210659714</v>
          </cell>
          <cell r="AH13">
            <v>521.23044509865588</v>
          </cell>
          <cell r="AI13">
            <v>324.51046055454697</v>
          </cell>
          <cell r="AJ13">
            <v>374.68347230818665</v>
          </cell>
          <cell r="AK13">
            <v>337.82285111272989</v>
          </cell>
          <cell r="AL13">
            <v>284.04267648373553</v>
          </cell>
          <cell r="AM13">
            <v>106.63241344103474</v>
          </cell>
          <cell r="AN13">
            <v>115.00619687404702</v>
          </cell>
          <cell r="AO13">
            <v>182.76591811412197</v>
          </cell>
          <cell r="AP13">
            <v>116.82883268058416</v>
          </cell>
          <cell r="AQ13">
            <v>68.01676434336575</v>
          </cell>
          <cell r="AR13">
            <v>125.73242855668386</v>
          </cell>
        </row>
        <row r="14">
          <cell r="B14">
            <v>1012</v>
          </cell>
          <cell r="C14">
            <v>81.432637307212829</v>
          </cell>
          <cell r="D14">
            <v>78.009258813547589</v>
          </cell>
          <cell r="E14">
            <v>100.28293473194854</v>
          </cell>
          <cell r="F14">
            <v>98.86932852585096</v>
          </cell>
          <cell r="G14">
            <v>109.49565878212769</v>
          </cell>
          <cell r="H14">
            <v>134.83628316344499</v>
          </cell>
          <cell r="I14">
            <v>125.49591906144992</v>
          </cell>
          <cell r="J14">
            <v>84.142909316127543</v>
          </cell>
          <cell r="K14">
            <v>88.640309093038084</v>
          </cell>
          <cell r="L14">
            <v>89.292385927383961</v>
          </cell>
          <cell r="M14">
            <v>84.738552674449011</v>
          </cell>
          <cell r="N14">
            <v>83.346664382888761</v>
          </cell>
          <cell r="O14">
            <v>70.051514564658518</v>
          </cell>
          <cell r="P14">
            <v>85.29742131558541</v>
          </cell>
          <cell r="Q14">
            <v>105.47249482711221</v>
          </cell>
          <cell r="R14">
            <v>117.17363213239885</v>
          </cell>
          <cell r="S14">
            <v>164.75905184918727</v>
          </cell>
          <cell r="T14">
            <v>163.24056850856618</v>
          </cell>
          <cell r="U14">
            <v>132.95582956407611</v>
          </cell>
          <cell r="V14">
            <v>193.22500480320124</v>
          </cell>
          <cell r="W14">
            <v>206.43860070930819</v>
          </cell>
          <cell r="X14">
            <v>181.30368543569557</v>
          </cell>
          <cell r="Y14">
            <v>190.88372761898867</v>
          </cell>
          <cell r="Z14">
            <v>213.81274276616395</v>
          </cell>
          <cell r="AA14">
            <v>232.32717635644772</v>
          </cell>
          <cell r="AB14">
            <v>170.71586345528917</v>
          </cell>
          <cell r="AC14">
            <v>113.27544566189893</v>
          </cell>
          <cell r="AD14">
            <v>140.33456049995129</v>
          </cell>
          <cell r="AE14">
            <v>411.20212402288053</v>
          </cell>
          <cell r="AF14">
            <v>421.8507508692777</v>
          </cell>
          <cell r="AG14">
            <v>344.65560325844257</v>
          </cell>
          <cell r="AH14">
            <v>273.28558811677306</v>
          </cell>
          <cell r="AI14">
            <v>186.26342284324792</v>
          </cell>
          <cell r="AJ14">
            <v>255.80517462141168</v>
          </cell>
          <cell r="AK14">
            <v>216.46267602887727</v>
          </cell>
          <cell r="AL14">
            <v>182.7736832833788</v>
          </cell>
          <cell r="AM14">
            <v>65.019960501645542</v>
          </cell>
          <cell r="AN14">
            <v>71.341899877469757</v>
          </cell>
          <cell r="AO14">
            <v>96.567868237525417</v>
          </cell>
          <cell r="AP14">
            <v>80.284403230898178</v>
          </cell>
          <cell r="AQ14">
            <v>39.566397012474518</v>
          </cell>
          <cell r="AR14">
            <v>82.815273580373912</v>
          </cell>
        </row>
        <row r="15">
          <cell r="B15">
            <v>1013</v>
          </cell>
          <cell r="C15">
            <v>355.18942756438321</v>
          </cell>
          <cell r="D15">
            <v>363.8575808009935</v>
          </cell>
          <cell r="E15">
            <v>322.61551301779662</v>
          </cell>
          <cell r="F15">
            <v>318.63954205679414</v>
          </cell>
          <cell r="G15">
            <v>206.59181407993532</v>
          </cell>
          <cell r="H15">
            <v>340.69245383607955</v>
          </cell>
          <cell r="I15">
            <v>443.62234731272889</v>
          </cell>
          <cell r="J15">
            <v>355.09304644253081</v>
          </cell>
          <cell r="K15">
            <v>406.62458641577581</v>
          </cell>
          <cell r="L15">
            <v>407.01096477564408</v>
          </cell>
          <cell r="M15">
            <v>388.21624797865468</v>
          </cell>
          <cell r="N15">
            <v>403.36809761919238</v>
          </cell>
          <cell r="O15">
            <v>511.09881958941816</v>
          </cell>
          <cell r="P15">
            <v>432.03264552423457</v>
          </cell>
          <cell r="Q15">
            <v>460.04545966130848</v>
          </cell>
          <cell r="R15">
            <v>546.53146267242869</v>
          </cell>
          <cell r="S15">
            <v>530.03859708263326</v>
          </cell>
          <cell r="T15">
            <v>526.09743355402816</v>
          </cell>
          <cell r="U15">
            <v>250.85547982134742</v>
          </cell>
          <cell r="V15">
            <v>488.22393709186662</v>
          </cell>
          <cell r="W15">
            <v>729.75103340033991</v>
          </cell>
          <cell r="X15">
            <v>765.12303313334439</v>
          </cell>
          <cell r="Y15">
            <v>875.65146817238576</v>
          </cell>
          <cell r="Z15">
            <v>974.59743975655897</v>
          </cell>
          <cell r="AA15">
            <v>1064.3701345134145</v>
          </cell>
          <cell r="AB15">
            <v>826.20382693461647</v>
          </cell>
          <cell r="AC15">
            <v>826.46245303981254</v>
          </cell>
          <cell r="AD15">
            <v>710.79653401194491</v>
          </cell>
          <cell r="AE15">
            <v>1793.5640042448767</v>
          </cell>
          <cell r="AF15">
            <v>1967.6330220909799</v>
          </cell>
          <cell r="AG15">
            <v>1108.775332083065</v>
          </cell>
          <cell r="AH15">
            <v>880.75438507182616</v>
          </cell>
          <cell r="AI15">
            <v>351.43400980391738</v>
          </cell>
          <cell r="AJ15">
            <v>646.34600273053763</v>
          </cell>
          <cell r="AK15">
            <v>765.18568224122657</v>
          </cell>
          <cell r="AL15">
            <v>771.3265982137566</v>
          </cell>
          <cell r="AM15">
            <v>298.26965652840011</v>
          </cell>
          <cell r="AN15">
            <v>325.18937865172893</v>
          </cell>
          <cell r="AO15">
            <v>442.4103822789653</v>
          </cell>
          <cell r="AP15">
            <v>388.54784698963982</v>
          </cell>
          <cell r="AQ15">
            <v>288.67810973332365</v>
          </cell>
          <cell r="AR15">
            <v>419.46053213457145</v>
          </cell>
        </row>
        <row r="16">
          <cell r="B16">
            <v>1014</v>
          </cell>
          <cell r="C16">
            <v>135.83268589934889</v>
          </cell>
          <cell r="D16">
            <v>130.16265748419832</v>
          </cell>
          <cell r="E16">
            <v>149.73770738383064</v>
          </cell>
          <cell r="F16">
            <v>159.11832148882215</v>
          </cell>
          <cell r="G16">
            <v>164.85075153744384</v>
          </cell>
          <cell r="H16">
            <v>164.49641422275624</v>
          </cell>
          <cell r="I16">
            <v>160.56314845546083</v>
          </cell>
          <cell r="J16">
            <v>106.01584618996168</v>
          </cell>
          <cell r="K16">
            <v>121.3096632587028</v>
          </cell>
          <cell r="L16">
            <v>115.82248576480968</v>
          </cell>
          <cell r="M16">
            <v>141.10526212490373</v>
          </cell>
          <cell r="N16">
            <v>106.79499905350518</v>
          </cell>
          <cell r="O16">
            <v>113.53829044107472</v>
          </cell>
          <cell r="P16">
            <v>123.10011934644933</v>
          </cell>
          <cell r="Q16">
            <v>175.93206771411866</v>
          </cell>
          <cell r="R16">
            <v>195.51052756291784</v>
          </cell>
          <cell r="S16">
            <v>246.01037814234712</v>
          </cell>
          <cell r="T16">
            <v>262.71610869869187</v>
          </cell>
          <cell r="U16">
            <v>200.1711179119346</v>
          </cell>
          <cell r="V16">
            <v>235.72898690608918</v>
          </cell>
          <cell r="W16">
            <v>264.12358218912192</v>
          </cell>
          <cell r="X16">
            <v>228.43355174004935</v>
          </cell>
          <cell r="Y16">
            <v>261.23601052339029</v>
          </cell>
          <cell r="Z16">
            <v>277.33969809596363</v>
          </cell>
          <cell r="AA16">
            <v>386.86744207752025</v>
          </cell>
          <cell r="AB16">
            <v>218.74421263424804</v>
          </cell>
          <cell r="AC16">
            <v>183.59489483317148</v>
          </cell>
          <cell r="AD16">
            <v>202.52899653390836</v>
          </cell>
          <cell r="AE16">
            <v>685.90052834501205</v>
          </cell>
          <cell r="AF16">
            <v>703.88073967078628</v>
          </cell>
          <cell r="AG16">
            <v>514.62335049184423</v>
          </cell>
          <cell r="AH16">
            <v>439.82036407637543</v>
          </cell>
          <cell r="AI16">
            <v>280.42815195754599</v>
          </cell>
          <cell r="AJ16">
            <v>312.07500664966511</v>
          </cell>
          <cell r="AK16">
            <v>276.94867726553292</v>
          </cell>
          <cell r="AL16">
            <v>230.28567531155613</v>
          </cell>
          <cell r="AM16">
            <v>88.983777180536421</v>
          </cell>
          <cell r="AN16">
            <v>92.538642541285782</v>
          </cell>
          <cell r="AO16">
            <v>160.80324634347778</v>
          </cell>
          <cell r="AP16">
            <v>102.87121662921943</v>
          </cell>
          <cell r="AQ16">
            <v>64.128536029906229</v>
          </cell>
          <cell r="AR16">
            <v>119.51791630059681</v>
          </cell>
        </row>
        <row r="17">
          <cell r="B17">
            <v>1015</v>
          </cell>
          <cell r="C17">
            <v>96.603950193482333</v>
          </cell>
          <cell r="D17">
            <v>92.744583975072814</v>
          </cell>
          <cell r="E17">
            <v>124.05570776516655</v>
          </cell>
          <cell r="F17">
            <v>134.54002126201863</v>
          </cell>
          <cell r="G17">
            <v>146.49795946390807</v>
          </cell>
          <cell r="H17">
            <v>144.75819720987363</v>
          </cell>
          <cell r="I17">
            <v>148.70723053116694</v>
          </cell>
          <cell r="J17">
            <v>101.29467134680065</v>
          </cell>
          <cell r="K17">
            <v>132.11885296267872</v>
          </cell>
          <cell r="L17">
            <v>117.12708668609123</v>
          </cell>
          <cell r="M17">
            <v>119.60952992750575</v>
          </cell>
          <cell r="N17">
            <v>87.476510462932424</v>
          </cell>
          <cell r="O17">
            <v>112.88971317263101</v>
          </cell>
          <cell r="P17">
            <v>112.6667672485347</v>
          </cell>
          <cell r="Q17">
            <v>125.12255496062858</v>
          </cell>
          <cell r="R17">
            <v>139.30679422223</v>
          </cell>
          <cell r="S17">
            <v>203.8163406615688</v>
          </cell>
          <cell r="T17">
            <v>222.13551852154112</v>
          </cell>
          <cell r="U17">
            <v>177.88611846908697</v>
          </cell>
          <cell r="V17">
            <v>207.44344693390124</v>
          </cell>
          <cell r="W17">
            <v>244.62080373449186</v>
          </cell>
          <cell r="X17">
            <v>218.26078251197936</v>
          </cell>
          <cell r="Y17">
            <v>284.51321301001565</v>
          </cell>
          <cell r="Z17">
            <v>280.46359604423122</v>
          </cell>
          <cell r="AA17">
            <v>327.93272337489952</v>
          </cell>
          <cell r="AB17">
            <v>179.17487311947005</v>
          </cell>
          <cell r="AC17">
            <v>182.54612551553842</v>
          </cell>
          <cell r="AD17">
            <v>185.36364899327211</v>
          </cell>
          <cell r="AE17">
            <v>487.81116297018161</v>
          </cell>
          <cell r="AF17">
            <v>501.53498423123932</v>
          </cell>
          <cell r="AG17">
            <v>426.35863132388954</v>
          </cell>
          <cell r="AH17">
            <v>371.88326636829908</v>
          </cell>
          <cell r="AI17">
            <v>249.20815740827189</v>
          </cell>
          <cell r="AJ17">
            <v>274.62857212005616</v>
          </cell>
          <cell r="AK17">
            <v>256.49889897899959</v>
          </cell>
          <cell r="AL17">
            <v>220.03042596823474</v>
          </cell>
          <cell r="AM17">
            <v>96.912597542270746</v>
          </cell>
          <cell r="AN17">
            <v>93.580978988447271</v>
          </cell>
          <cell r="AO17">
            <v>136.30675721317223</v>
          </cell>
          <cell r="AP17">
            <v>84.262513577925318</v>
          </cell>
          <cell r="AQ17">
            <v>63.762207537853065</v>
          </cell>
          <cell r="AR17">
            <v>109.38817386498</v>
          </cell>
        </row>
        <row r="18">
          <cell r="B18">
            <v>1016</v>
          </cell>
          <cell r="C18">
            <v>439.20275070247675</v>
          </cell>
          <cell r="D18">
            <v>264.296347220276</v>
          </cell>
          <cell r="E18">
            <v>437.02460444952106</v>
          </cell>
          <cell r="F18">
            <v>445.94950712290949</v>
          </cell>
          <cell r="G18">
            <v>384.87479480018504</v>
          </cell>
          <cell r="H18">
            <v>412.57965264618366</v>
          </cell>
          <cell r="I18">
            <v>425.56717905808199</v>
          </cell>
          <cell r="J18">
            <v>280.77202279917577</v>
          </cell>
          <cell r="K18">
            <v>325.16913693046973</v>
          </cell>
          <cell r="L18">
            <v>342.8053869380455</v>
          </cell>
          <cell r="M18">
            <v>318.64412508777298</v>
          </cell>
          <cell r="N18">
            <v>312.4321444208183</v>
          </cell>
          <cell r="O18">
            <v>390.00903705483103</v>
          </cell>
          <cell r="P18">
            <v>352.05931007252207</v>
          </cell>
          <cell r="Q18">
            <v>568.86048866082012</v>
          </cell>
          <cell r="R18">
            <v>396.98573520797481</v>
          </cell>
          <cell r="S18">
            <v>718.00610598734227</v>
          </cell>
          <cell r="T18">
            <v>736.29559494605746</v>
          </cell>
          <cell r="U18">
            <v>467.33677106579995</v>
          </cell>
          <cell r="V18">
            <v>591.24075133120209</v>
          </cell>
          <cell r="W18">
            <v>700.05059614360835</v>
          </cell>
          <cell r="X18">
            <v>604.98267666826257</v>
          </cell>
          <cell r="Y18">
            <v>700.2400781205356</v>
          </cell>
          <cell r="Z18">
            <v>820.85565588813949</v>
          </cell>
          <cell r="AA18">
            <v>873.62466678682131</v>
          </cell>
          <cell r="AB18">
            <v>639.94310631269627</v>
          </cell>
          <cell r="AC18">
            <v>630.65656408865698</v>
          </cell>
          <cell r="AD18">
            <v>579.22136199346107</v>
          </cell>
          <cell r="AE18">
            <v>2217.7975555944995</v>
          </cell>
          <cell r="AF18">
            <v>1429.2356346233876</v>
          </cell>
          <cell r="AG18">
            <v>1501.9801633043535</v>
          </cell>
          <cell r="AH18">
            <v>1232.6529889661801</v>
          </cell>
          <cell r="AI18">
            <v>654.71177070333624</v>
          </cell>
          <cell r="AJ18">
            <v>782.72707919770789</v>
          </cell>
          <cell r="AK18">
            <v>734.0430756466742</v>
          </cell>
          <cell r="AL18">
            <v>609.88783472090131</v>
          </cell>
          <cell r="AM18">
            <v>238.51997647460669</v>
          </cell>
          <cell r="AN18">
            <v>273.89107523994494</v>
          </cell>
          <cell r="AO18">
            <v>363.12614406282938</v>
          </cell>
          <cell r="AP18">
            <v>300.95299494822819</v>
          </cell>
          <cell r="AQ18">
            <v>220.28435065912919</v>
          </cell>
          <cell r="AR18">
            <v>341.8144139704055</v>
          </cell>
        </row>
        <row r="19">
          <cell r="B19">
            <v>1017</v>
          </cell>
          <cell r="C19">
            <v>86.510221828921033</v>
          </cell>
          <cell r="D19">
            <v>78.204082424797576</v>
          </cell>
          <cell r="E19">
            <v>89.595040289411372</v>
          </cell>
          <cell r="F19">
            <v>97.231442923820225</v>
          </cell>
          <cell r="G19">
            <v>106.6092601035671</v>
          </cell>
          <cell r="H19">
            <v>95.746403205443727</v>
          </cell>
          <cell r="I19">
            <v>98.716904582167643</v>
          </cell>
          <cell r="J19">
            <v>66.691824502353754</v>
          </cell>
          <cell r="K19">
            <v>78.129641863314674</v>
          </cell>
          <cell r="L19">
            <v>73.074322099379174</v>
          </cell>
          <cell r="M19">
            <v>86.667375831375494</v>
          </cell>
          <cell r="N19">
            <v>79.316796563372321</v>
          </cell>
          <cell r="O19">
            <v>83.591844787499326</v>
          </cell>
          <cell r="P19">
            <v>83.906813443121564</v>
          </cell>
          <cell r="Q19">
            <v>112.04904109786226</v>
          </cell>
          <cell r="R19">
            <v>117.46626650045349</v>
          </cell>
          <cell r="S19">
            <v>147.19946048577637</v>
          </cell>
          <cell r="T19">
            <v>160.53629832878454</v>
          </cell>
          <cell r="U19">
            <v>129.45100083361214</v>
          </cell>
          <cell r="V19">
            <v>137.20787005701698</v>
          </cell>
          <cell r="W19">
            <v>162.38758838299978</v>
          </cell>
          <cell r="X19">
            <v>143.70163414815286</v>
          </cell>
          <cell r="Y19">
            <v>168.24938257776708</v>
          </cell>
          <cell r="Z19">
            <v>174.97820303012838</v>
          </cell>
          <cell r="AA19">
            <v>237.6154191172281</v>
          </cell>
          <cell r="AB19">
            <v>162.46163553251372</v>
          </cell>
          <cell r="AC19">
            <v>135.17057455287912</v>
          </cell>
          <cell r="AD19">
            <v>138.04667955818209</v>
          </cell>
          <cell r="AE19">
            <v>436.84188725878363</v>
          </cell>
          <cell r="AF19">
            <v>422.90429871658279</v>
          </cell>
          <cell r="AG19">
            <v>307.92310518684735</v>
          </cell>
          <cell r="AH19">
            <v>268.75829399337931</v>
          </cell>
          <cell r="AI19">
            <v>181.35336062216308</v>
          </cell>
          <cell r="AJ19">
            <v>181.64565810266032</v>
          </cell>
          <cell r="AK19">
            <v>170.27267097570001</v>
          </cell>
          <cell r="AL19">
            <v>144.86675714275006</v>
          </cell>
          <cell r="AM19">
            <v>57.310114099764782</v>
          </cell>
          <cell r="AN19">
            <v>58.384160269471487</v>
          </cell>
          <cell r="AO19">
            <v>98.765950864534076</v>
          </cell>
          <cell r="AP19">
            <v>76.402597817510795</v>
          </cell>
          <cell r="AQ19">
            <v>47.214227107317512</v>
          </cell>
          <cell r="AR19">
            <v>81.465132279208078</v>
          </cell>
        </row>
        <row r="20">
          <cell r="B20">
            <v>1018</v>
          </cell>
          <cell r="C20">
            <v>277.56766499956592</v>
          </cell>
          <cell r="D20">
            <v>268.80509739679519</v>
          </cell>
          <cell r="E20">
            <v>319.71245460994049</v>
          </cell>
          <cell r="F20">
            <v>430.43796840861864</v>
          </cell>
          <cell r="G20">
            <v>337.7184841177617</v>
          </cell>
          <cell r="H20">
            <v>331.57959984765432</v>
          </cell>
          <cell r="I20">
            <v>291.86006818905162</v>
          </cell>
          <cell r="J20">
            <v>204.72055874535027</v>
          </cell>
          <cell r="K20">
            <v>207.27161633001472</v>
          </cell>
          <cell r="L20">
            <v>208.31549720100699</v>
          </cell>
          <cell r="M20">
            <v>197.46991926128968</v>
          </cell>
          <cell r="N20">
            <v>198.37463224862279</v>
          </cell>
          <cell r="O20">
            <v>205.17604503712977</v>
          </cell>
          <cell r="P20">
            <v>188.24700540497804</v>
          </cell>
          <cell r="Q20">
            <v>359.50885393033008</v>
          </cell>
          <cell r="R20">
            <v>403.75809329207192</v>
          </cell>
          <cell r="S20">
            <v>525.2690403078974</v>
          </cell>
          <cell r="T20">
            <v>710.68489812109192</v>
          </cell>
          <cell r="U20">
            <v>410.07690820275957</v>
          </cell>
          <cell r="V20">
            <v>475.16490569191393</v>
          </cell>
          <cell r="W20">
            <v>480.10472795030648</v>
          </cell>
          <cell r="X20">
            <v>441.11372053393865</v>
          </cell>
          <cell r="Y20">
            <v>446.3519944764443</v>
          </cell>
          <cell r="Z20">
            <v>498.8164148000987</v>
          </cell>
          <cell r="AA20">
            <v>541.4020809815471</v>
          </cell>
          <cell r="AB20">
            <v>406.32335898137978</v>
          </cell>
          <cell r="AC20">
            <v>331.77595209985907</v>
          </cell>
          <cell r="AD20">
            <v>309.71113031892531</v>
          </cell>
          <cell r="AE20">
            <v>1401.6052676435088</v>
          </cell>
          <cell r="AF20">
            <v>1453.6176076913887</v>
          </cell>
          <cell r="AG20">
            <v>1098.7980079298725</v>
          </cell>
          <cell r="AH20">
            <v>1189.7774071923775</v>
          </cell>
          <cell r="AI20">
            <v>574.49401655616043</v>
          </cell>
          <cell r="AJ20">
            <v>629.05751664120487</v>
          </cell>
          <cell r="AK20">
            <v>503.41725737900498</v>
          </cell>
          <cell r="AL20">
            <v>444.69024032839383</v>
          </cell>
          <cell r="AM20">
            <v>152.03909423132041</v>
          </cell>
          <cell r="AN20">
            <v>166.43774482995252</v>
          </cell>
          <cell r="AO20">
            <v>225.03628563683156</v>
          </cell>
          <cell r="AP20">
            <v>191.08609905568446</v>
          </cell>
          <cell r="AQ20">
            <v>115.88724249345576</v>
          </cell>
          <cell r="AR20">
            <v>182.76903349305417</v>
          </cell>
        </row>
        <row r="21">
          <cell r="B21">
            <v>1019</v>
          </cell>
          <cell r="C21">
            <v>81.598933580914704</v>
          </cell>
          <cell r="D21">
            <v>82.315807990331791</v>
          </cell>
          <cell r="E21">
            <v>86.336013096296966</v>
          </cell>
          <cell r="F21">
            <v>111.23992669347521</v>
          </cell>
          <cell r="G21">
            <v>115.23166337473722</v>
          </cell>
          <cell r="H21">
            <v>113.7510464330464</v>
          </cell>
          <cell r="I21">
            <v>117.32453336483506</v>
          </cell>
          <cell r="J21">
            <v>80.989594042282391</v>
          </cell>
          <cell r="K21">
            <v>104.95227810223281</v>
          </cell>
          <cell r="L21">
            <v>96.757885945824853</v>
          </cell>
          <cell r="M21">
            <v>90.368726029633251</v>
          </cell>
          <cell r="N21">
            <v>87.795806273051738</v>
          </cell>
          <cell r="O21">
            <v>105.69194939058649</v>
          </cell>
          <cell r="P21">
            <v>108.40786581543925</v>
          </cell>
          <cell r="Q21">
            <v>105.68788368651531</v>
          </cell>
          <cell r="R21">
            <v>123.64227465862376</v>
          </cell>
          <cell r="S21">
            <v>141.84506761999612</v>
          </cell>
          <cell r="T21">
            <v>183.66534035422515</v>
          </cell>
          <cell r="U21">
            <v>139.92081116678264</v>
          </cell>
          <cell r="V21">
            <v>163.00913951144386</v>
          </cell>
          <cell r="W21">
            <v>192.9968135844278</v>
          </cell>
          <cell r="X21">
            <v>174.50920108597009</v>
          </cell>
          <cell r="Y21">
            <v>226.01096804876133</v>
          </cell>
          <cell r="Z21">
            <v>231.68906019777344</v>
          </cell>
          <cell r="AA21">
            <v>247.76338852580747</v>
          </cell>
          <cell r="AB21">
            <v>179.82887481618778</v>
          </cell>
          <cell r="AC21">
            <v>170.90712091660706</v>
          </cell>
          <cell r="AD21">
            <v>178.35674243492755</v>
          </cell>
          <cell r="AE21">
            <v>412.04185343880641</v>
          </cell>
          <cell r="AF21">
            <v>445.13928137850991</v>
          </cell>
          <cell r="AG21">
            <v>296.72237610686096</v>
          </cell>
          <cell r="AH21">
            <v>307.47926826006972</v>
          </cell>
          <cell r="AI21">
            <v>196.02095899351613</v>
          </cell>
          <cell r="AJ21">
            <v>215.80323643971838</v>
          </cell>
          <cell r="AK21">
            <v>202.36819369047356</v>
          </cell>
          <cell r="AL21">
            <v>175.92410972051238</v>
          </cell>
          <cell r="AM21">
            <v>76.985211881451562</v>
          </cell>
          <cell r="AN21">
            <v>77.3066072746267</v>
          </cell>
          <cell r="AO21">
            <v>102.98400140900685</v>
          </cell>
          <cell r="AP21">
            <v>84.570078058871943</v>
          </cell>
          <cell r="AQ21">
            <v>59.696776816301444</v>
          </cell>
          <cell r="AR21">
            <v>105.25320610283977</v>
          </cell>
        </row>
        <row r="22">
          <cell r="B22">
            <v>1020</v>
          </cell>
          <cell r="C22">
            <v>353.53416835923173</v>
          </cell>
          <cell r="D22">
            <v>337.6361953263318</v>
          </cell>
          <cell r="E22">
            <v>392.02059492305352</v>
          </cell>
          <cell r="F22">
            <v>432.49924767335375</v>
          </cell>
          <cell r="G22">
            <v>464.57098236222373</v>
          </cell>
          <cell r="H22">
            <v>473.96532343571511</v>
          </cell>
          <cell r="I22">
            <v>176.78539652957286</v>
          </cell>
          <cell r="J22">
            <v>106.46874289245548</v>
          </cell>
          <cell r="K22">
            <v>55.638390086189105</v>
          </cell>
          <cell r="L22">
            <v>49.562490074923495</v>
          </cell>
          <cell r="M22">
            <v>40.050056998665823</v>
          </cell>
          <cell r="N22">
            <v>78.695849637368923</v>
          </cell>
          <cell r="O22">
            <v>53.430081062310038</v>
          </cell>
          <cell r="P22">
            <v>51.053389942811656</v>
          </cell>
          <cell r="Q22">
            <v>457.90154877095836</v>
          </cell>
          <cell r="R22">
            <v>507.14568946628384</v>
          </cell>
          <cell r="S22">
            <v>644.06712565323039</v>
          </cell>
          <cell r="T22">
            <v>714.08822252965513</v>
          </cell>
          <cell r="U22">
            <v>564.10839514898771</v>
          </cell>
          <cell r="V22">
            <v>679.20851679368548</v>
          </cell>
          <cell r="W22">
            <v>290.80889767845787</v>
          </cell>
          <cell r="X22">
            <v>229.40941342526042</v>
          </cell>
          <cell r="Y22">
            <v>119.81527825251351</v>
          </cell>
          <cell r="Z22">
            <v>118.67856179650232</v>
          </cell>
          <cell r="AA22">
            <v>109.80499857204245</v>
          </cell>
          <cell r="AB22">
            <v>161.18977310805488</v>
          </cell>
          <cell r="AC22">
            <v>86.398078352726912</v>
          </cell>
          <cell r="AD22">
            <v>83.994978150037127</v>
          </cell>
          <cell r="AE22">
            <v>1785.2056098286569</v>
          </cell>
          <cell r="AF22">
            <v>1825.8356083024792</v>
          </cell>
          <cell r="AG22">
            <v>1347.3089413875516</v>
          </cell>
          <cell r="AH22">
            <v>1195.4750074950714</v>
          </cell>
          <cell r="AI22">
            <v>790.28321570829394</v>
          </cell>
          <cell r="AJ22">
            <v>899.18514127981143</v>
          </cell>
          <cell r="AK22">
            <v>304.92975629653438</v>
          </cell>
          <cell r="AL22">
            <v>231.26944921638622</v>
          </cell>
          <cell r="AM22">
            <v>40.812198905828197</v>
          </cell>
          <cell r="AN22">
            <v>39.598921765611664</v>
          </cell>
          <cell r="AO22">
            <v>45.640956861878472</v>
          </cell>
          <cell r="AP22">
            <v>75.804465261620777</v>
          </cell>
          <cell r="AQ22">
            <v>30.178302537181715</v>
          </cell>
          <cell r="AR22">
            <v>49.567740619925686</v>
          </cell>
        </row>
        <row r="23">
          <cell r="B23">
            <v>1021</v>
          </cell>
          <cell r="C23">
            <v>174.06329843898942</v>
          </cell>
          <cell r="D23">
            <v>169.52359837160301</v>
          </cell>
          <cell r="E23">
            <v>204.16796512460306</v>
          </cell>
          <cell r="F23">
            <v>212.88653203252358</v>
          </cell>
          <cell r="G23">
            <v>258.43555590721184</v>
          </cell>
          <cell r="H23">
            <v>217.23269480744744</v>
          </cell>
          <cell r="I23">
            <v>223.14767648204787</v>
          </cell>
          <cell r="J23">
            <v>168.63095508956374</v>
          </cell>
          <cell r="K23">
            <v>196.11702199637242</v>
          </cell>
          <cell r="L23">
            <v>181.74868921425275</v>
          </cell>
          <cell r="M23">
            <v>169.67130332454587</v>
          </cell>
          <cell r="N23">
            <v>167.05177158944934</v>
          </cell>
          <cell r="O23">
            <v>188.74711313225853</v>
          </cell>
          <cell r="P23">
            <v>190.71249932923612</v>
          </cell>
          <cell r="Q23">
            <v>225.44879978448486</v>
          </cell>
          <cell r="R23">
            <v>254.6325404889642</v>
          </cell>
          <cell r="S23">
            <v>335.43613818065529</v>
          </cell>
          <cell r="T23">
            <v>351.49139814092945</v>
          </cell>
          <cell r="U23">
            <v>313.80708702676861</v>
          </cell>
          <cell r="V23">
            <v>311.30188041968387</v>
          </cell>
          <cell r="W23">
            <v>367.07404056645618</v>
          </cell>
          <cell r="X23">
            <v>363.35104032847147</v>
          </cell>
          <cell r="Y23">
            <v>422.33097550359281</v>
          </cell>
          <cell r="Z23">
            <v>435.20156093328171</v>
          </cell>
          <cell r="AA23">
            <v>465.18678412589986</v>
          </cell>
          <cell r="AB23">
            <v>342.16591197479846</v>
          </cell>
          <cell r="AC23">
            <v>305.20986577269542</v>
          </cell>
          <cell r="AD23">
            <v>313.76745465956321</v>
          </cell>
          <cell r="AE23">
            <v>878.94977246673625</v>
          </cell>
          <cell r="AF23">
            <v>916.73294107369588</v>
          </cell>
          <cell r="AG23">
            <v>701.69100429856803</v>
          </cell>
          <cell r="AH23">
            <v>588.44155185535283</v>
          </cell>
          <cell r="AI23">
            <v>439.62556838401304</v>
          </cell>
          <cell r="AJ23">
            <v>412.12384474688719</v>
          </cell>
          <cell r="AK23">
            <v>384.89811909563599</v>
          </cell>
          <cell r="AL23">
            <v>366.29706564479505</v>
          </cell>
          <cell r="AM23">
            <v>143.85691063554742</v>
          </cell>
          <cell r="AN23">
            <v>145.21167347156882</v>
          </cell>
          <cell r="AO23">
            <v>193.35704406094274</v>
          </cell>
          <cell r="AP23">
            <v>160.91407964583991</v>
          </cell>
          <cell r="AQ23">
            <v>106.60787649717805</v>
          </cell>
          <cell r="AR23">
            <v>185.16278175295469</v>
          </cell>
        </row>
        <row r="24">
          <cell r="B24">
            <v>1022</v>
          </cell>
          <cell r="C24">
            <v>1826.6744241736046</v>
          </cell>
          <cell r="D24">
            <v>1397.7854594725231</v>
          </cell>
          <cell r="E24">
            <v>1225.2706167331141</v>
          </cell>
          <cell r="F24">
            <v>1228.2775521459653</v>
          </cell>
          <cell r="G24">
            <v>1285.4067501512377</v>
          </cell>
          <cell r="H24">
            <v>953.20633885725817</v>
          </cell>
          <cell r="I24">
            <v>547.17707208729212</v>
          </cell>
          <cell r="J24">
            <v>353.55001015428365</v>
          </cell>
          <cell r="K24">
            <v>256.94998423348306</v>
          </cell>
          <cell r="L24">
            <v>286.87725568772112</v>
          </cell>
          <cell r="M24">
            <v>341.24239018670625</v>
          </cell>
          <cell r="N24">
            <v>416.1749790990811</v>
          </cell>
          <cell r="O24">
            <v>601.7550631329392</v>
          </cell>
          <cell r="P24">
            <v>670.36660930088124</v>
          </cell>
          <cell r="Q24">
            <v>2365.9298670092758</v>
          </cell>
          <cell r="R24">
            <v>2099.5405124885742</v>
          </cell>
          <cell r="S24">
            <v>2013.0486369512164</v>
          </cell>
          <cell r="T24">
            <v>2027.9770166153426</v>
          </cell>
          <cell r="U24">
            <v>1560.813667815625</v>
          </cell>
          <cell r="V24">
            <v>1365.9772806172168</v>
          </cell>
          <cell r="W24">
            <v>900.09675172469929</v>
          </cell>
          <cell r="X24">
            <v>761.79823526155758</v>
          </cell>
          <cell r="Y24">
            <v>553.33257864259724</v>
          </cell>
          <cell r="Z24">
            <v>686.93441483022093</v>
          </cell>
          <cell r="AA24">
            <v>935.58219326429094</v>
          </cell>
          <cell r="AB24">
            <v>852.43568451640124</v>
          </cell>
          <cell r="AC24">
            <v>973.05637685779732</v>
          </cell>
          <cell r="AD24">
            <v>1102.9126325169739</v>
          </cell>
          <cell r="AE24">
            <v>9223.9724508090712</v>
          </cell>
          <cell r="AF24">
            <v>7558.8058981819077</v>
          </cell>
          <cell r="AG24">
            <v>4211.0493145595838</v>
          </cell>
          <cell r="AH24">
            <v>3395.0928787897456</v>
          </cell>
          <cell r="AI24">
            <v>2186.6096217146546</v>
          </cell>
          <cell r="AJ24">
            <v>1808.3790819570941</v>
          </cell>
          <cell r="AK24">
            <v>943.80290746876415</v>
          </cell>
          <cell r="AL24">
            <v>767.97484310884022</v>
          </cell>
          <cell r="AM24">
            <v>188.4794626361664</v>
          </cell>
          <cell r="AN24">
            <v>229.20619983254494</v>
          </cell>
          <cell r="AO24">
            <v>388.87907726260158</v>
          </cell>
          <cell r="AP24">
            <v>400.88418755557143</v>
          </cell>
          <cell r="AQ24">
            <v>339.88244051751724</v>
          </cell>
          <cell r="AR24">
            <v>650.85899775326743</v>
          </cell>
        </row>
        <row r="25">
          <cell r="B25">
            <v>1023</v>
          </cell>
          <cell r="C25">
            <v>58.659432163022608</v>
          </cell>
          <cell r="D25">
            <v>56.638375890165364</v>
          </cell>
          <cell r="E25">
            <v>61.183199756404903</v>
          </cell>
          <cell r="F25">
            <v>65.614254031657396</v>
          </cell>
          <cell r="G25">
            <v>72.961737935613797</v>
          </cell>
          <cell r="H25">
            <v>75.32659571176174</v>
          </cell>
          <cell r="I25">
            <v>88.584904724533871</v>
          </cell>
          <cell r="J25">
            <v>58.186473917032501</v>
          </cell>
          <cell r="K25">
            <v>67.717446262541543</v>
          </cell>
          <cell r="L25">
            <v>57.240558072706619</v>
          </cell>
          <cell r="M25">
            <v>62.059981751158929</v>
          </cell>
          <cell r="N25">
            <v>53.135814579730734</v>
          </cell>
          <cell r="O25">
            <v>58.244163319266953</v>
          </cell>
          <cell r="P25">
            <v>58.946898531748602</v>
          </cell>
          <cell r="Q25">
            <v>75.976375811516732</v>
          </cell>
          <cell r="R25">
            <v>85.073545397898641</v>
          </cell>
          <cell r="S25">
            <v>100.52045253670877</v>
          </cell>
          <cell r="T25">
            <v>108.33398274362402</v>
          </cell>
          <cell r="U25">
            <v>88.594273979103519</v>
          </cell>
          <cell r="V25">
            <v>107.94558761732399</v>
          </cell>
          <cell r="W25">
            <v>145.72062511726486</v>
          </cell>
          <cell r="X25">
            <v>125.37505833119531</v>
          </cell>
          <cell r="Y25">
            <v>145.82709265899567</v>
          </cell>
          <cell r="Z25">
            <v>137.06387831258454</v>
          </cell>
          <cell r="AA25">
            <v>170.14947588698806</v>
          </cell>
          <cell r="AB25">
            <v>108.83610680214811</v>
          </cell>
          <cell r="AC25">
            <v>94.18259688168034</v>
          </cell>
          <cell r="AD25">
            <v>96.981678586532666</v>
          </cell>
          <cell r="AE25">
            <v>296.20658125577461</v>
          </cell>
          <cell r="AF25">
            <v>306.28340482493161</v>
          </cell>
          <cell r="AG25">
            <v>210.27638129748016</v>
          </cell>
          <cell r="AH25">
            <v>181.36494167851436</v>
          </cell>
          <cell r="AI25">
            <v>124.11545074605009</v>
          </cell>
          <cell r="AJ25">
            <v>142.90614156373917</v>
          </cell>
          <cell r="AK25">
            <v>152.79640705325571</v>
          </cell>
          <cell r="AL25">
            <v>126.39159070590749</v>
          </cell>
          <cell r="AM25">
            <v>49.672499185910105</v>
          </cell>
          <cell r="AN25">
            <v>45.733464511459147</v>
          </cell>
          <cell r="AO25">
            <v>70.723418696956344</v>
          </cell>
          <cell r="AP25">
            <v>51.18353800127786</v>
          </cell>
          <cell r="AQ25">
            <v>32.897385643566999</v>
          </cell>
          <cell r="AR25">
            <v>57.231548777539956</v>
          </cell>
        </row>
        <row r="26">
          <cell r="B26">
            <v>1024</v>
          </cell>
          <cell r="C26">
            <v>260.6440103541957</v>
          </cell>
          <cell r="D26">
            <v>210.54959323819574</v>
          </cell>
          <cell r="E26">
            <v>164.19433980608142</v>
          </cell>
          <cell r="F26">
            <v>118.22832255626825</v>
          </cell>
          <cell r="G26">
            <v>158.01612870011522</v>
          </cell>
          <cell r="H26">
            <v>117.58724813232249</v>
          </cell>
          <cell r="I26">
            <v>71.878100614022443</v>
          </cell>
          <cell r="J26">
            <v>66.330629953786158</v>
          </cell>
          <cell r="K26">
            <v>82.059196984367659</v>
          </cell>
          <cell r="L26">
            <v>79.008066986784414</v>
          </cell>
          <cell r="M26">
            <v>85.620911822229672</v>
          </cell>
          <cell r="N26">
            <v>132.29152177897603</v>
          </cell>
          <cell r="O26">
            <v>74.506953972551443</v>
          </cell>
          <cell r="P26">
            <v>74.324347515226648</v>
          </cell>
          <cell r="Q26">
            <v>337.58914045837616</v>
          </cell>
          <cell r="R26">
            <v>316.25554400773336</v>
          </cell>
          <cell r="S26">
            <v>269.7617876637064</v>
          </cell>
          <cell r="T26">
            <v>195.20369841343833</v>
          </cell>
          <cell r="U26">
            <v>191.87213182242465</v>
          </cell>
          <cell r="V26">
            <v>168.50654773405228</v>
          </cell>
          <cell r="W26">
            <v>118.23822338904847</v>
          </cell>
          <cell r="X26">
            <v>142.92336413886949</v>
          </cell>
          <cell r="Y26">
            <v>176.71153864497546</v>
          </cell>
          <cell r="Z26">
            <v>189.18669635320501</v>
          </cell>
          <cell r="AA26">
            <v>234.74633508486883</v>
          </cell>
          <cell r="AB26">
            <v>270.9677889994681</v>
          </cell>
          <cell r="AC26">
            <v>120.48002771390898</v>
          </cell>
          <cell r="AD26">
            <v>122.28124229459176</v>
          </cell>
          <cell r="AE26">
            <v>1316.1476063602049</v>
          </cell>
          <cell r="AF26">
            <v>1138.5892566297366</v>
          </cell>
          <cell r="AG26">
            <v>564.30836800648444</v>
          </cell>
          <cell r="AH26">
            <v>326.79595526332838</v>
          </cell>
          <cell r="AI26">
            <v>268.80175272233492</v>
          </cell>
          <cell r="AJ26">
            <v>223.08110128843086</v>
          </cell>
          <cell r="AK26">
            <v>123.97953752715776</v>
          </cell>
          <cell r="AL26">
            <v>144.0821769736053</v>
          </cell>
          <cell r="AM26">
            <v>60.192544467778596</v>
          </cell>
          <cell r="AN26">
            <v>63.125041916423733</v>
          </cell>
          <cell r="AO26">
            <v>97.573402781505777</v>
          </cell>
          <cell r="AP26">
            <v>127.43096508026495</v>
          </cell>
          <cell r="AQ26">
            <v>42.082911973974774</v>
          </cell>
          <cell r="AR26">
            <v>72.161515298137289</v>
          </cell>
        </row>
        <row r="27">
          <cell r="B27">
            <v>1025</v>
          </cell>
          <cell r="C27">
            <v>247.16105152412641</v>
          </cell>
          <cell r="D27">
            <v>238.04826420776578</v>
          </cell>
          <cell r="E27">
            <v>269.28184542568164</v>
          </cell>
          <cell r="F27">
            <v>292.87126861538206</v>
          </cell>
          <cell r="G27">
            <v>302.84477891179125</v>
          </cell>
          <cell r="H27">
            <v>301.40192575167339</v>
          </cell>
          <cell r="I27">
            <v>368.21048636732456</v>
          </cell>
          <cell r="J27">
            <v>266.90216904424267</v>
          </cell>
          <cell r="K27">
            <v>316.44703851370036</v>
          </cell>
          <cell r="L27">
            <v>283.91231667193671</v>
          </cell>
          <cell r="M27">
            <v>310.92658854330745</v>
          </cell>
          <cell r="N27">
            <v>253.7428537134015</v>
          </cell>
          <cell r="O27">
            <v>335.96692509658442</v>
          </cell>
          <cell r="P27">
            <v>327.53999348341455</v>
          </cell>
          <cell r="Q27">
            <v>320.12585604952545</v>
          </cell>
          <cell r="R27">
            <v>357.5598610250193</v>
          </cell>
          <cell r="S27">
            <v>442.41447112736131</v>
          </cell>
          <cell r="T27">
            <v>483.55210965248619</v>
          </cell>
          <cell r="U27">
            <v>367.73128046551034</v>
          </cell>
          <cell r="V27">
            <v>431.91926671893032</v>
          </cell>
          <cell r="W27">
            <v>605.69983582449458</v>
          </cell>
          <cell r="X27">
            <v>575.09714474808777</v>
          </cell>
          <cell r="Y27">
            <v>681.45735189261723</v>
          </cell>
          <cell r="Z27">
            <v>679.83479780783762</v>
          </cell>
          <cell r="AA27">
            <v>852.4655436107181</v>
          </cell>
          <cell r="AB27">
            <v>519.73202152749525</v>
          </cell>
          <cell r="AC27">
            <v>543.2688130225431</v>
          </cell>
          <cell r="AD27">
            <v>538.88125013285969</v>
          </cell>
          <cell r="AE27">
            <v>1248.064077539673</v>
          </cell>
          <cell r="AF27">
            <v>1287.2938485314066</v>
          </cell>
          <cell r="AG27">
            <v>925.47647443515984</v>
          </cell>
          <cell r="AH27">
            <v>809.52807184417202</v>
          </cell>
          <cell r="AI27">
            <v>515.17024270850982</v>
          </cell>
          <cell r="AJ27">
            <v>571.8058258449455</v>
          </cell>
          <cell r="AK27">
            <v>635.11090892077516</v>
          </cell>
          <cell r="AL27">
            <v>579.75999295747135</v>
          </cell>
          <cell r="AM27">
            <v>232.12209158056191</v>
          </cell>
          <cell r="AN27">
            <v>226.83730375915619</v>
          </cell>
          <cell r="AO27">
            <v>354.33125639219128</v>
          </cell>
          <cell r="AP27">
            <v>244.42002250863754</v>
          </cell>
          <cell r="AQ27">
            <v>189.76036170013322</v>
          </cell>
          <cell r="AR27">
            <v>318.0086074171457</v>
          </cell>
        </row>
        <row r="28">
          <cell r="B28">
            <v>1026</v>
          </cell>
          <cell r="C28">
            <v>133.07198464939549</v>
          </cell>
          <cell r="D28">
            <v>128.04657362768285</v>
          </cell>
          <cell r="E28">
            <v>144.79838778649784</v>
          </cell>
          <cell r="F28">
            <v>157.15798562465312</v>
          </cell>
          <cell r="G28">
            <v>168.10856312173556</v>
          </cell>
          <cell r="H28">
            <v>166.00662965532342</v>
          </cell>
          <cell r="I28">
            <v>163.92207758574145</v>
          </cell>
          <cell r="J28">
            <v>109.38672212080135</v>
          </cell>
          <cell r="K28">
            <v>131.06852319877689</v>
          </cell>
          <cell r="L28">
            <v>121.29197500134786</v>
          </cell>
          <cell r="M28">
            <v>127.70117213842771</v>
          </cell>
          <cell r="N28">
            <v>108.86310104525512</v>
          </cell>
          <cell r="O28">
            <v>120.86663704034306</v>
          </cell>
          <cell r="P28">
            <v>123.38298823129418</v>
          </cell>
          <cell r="Q28">
            <v>172.35637548636467</v>
          </cell>
          <cell r="R28">
            <v>192.33206855515721</v>
          </cell>
          <cell r="S28">
            <v>237.89536220457174</v>
          </cell>
          <cell r="T28">
            <v>259.47944930486352</v>
          </cell>
          <cell r="U28">
            <v>204.12693722541823</v>
          </cell>
          <cell r="V28">
            <v>237.89317726617151</v>
          </cell>
          <cell r="W28">
            <v>269.64896209567746</v>
          </cell>
          <cell r="X28">
            <v>235.69681651630751</v>
          </cell>
          <cell r="Y28">
            <v>282.25136552082984</v>
          </cell>
          <cell r="Z28">
            <v>290.4365202163321</v>
          </cell>
          <cell r="AA28">
            <v>350.11752978966592</v>
          </cell>
          <cell r="AB28">
            <v>222.98022879457409</v>
          </cell>
          <cell r="AC28">
            <v>195.44505584904462</v>
          </cell>
          <cell r="AD28">
            <v>202.99438317774306</v>
          </cell>
          <cell r="AE28">
            <v>671.96009542631907</v>
          </cell>
          <cell r="AF28">
            <v>692.43759077602488</v>
          </cell>
          <cell r="AG28">
            <v>497.64773863868783</v>
          </cell>
          <cell r="AH28">
            <v>434.40178232272496</v>
          </cell>
          <cell r="AI28">
            <v>285.97002588586287</v>
          </cell>
          <cell r="AJ28">
            <v>314.9401176819494</v>
          </cell>
          <cell r="AK28">
            <v>282.74235401270971</v>
          </cell>
          <cell r="AL28">
            <v>237.60783014050463</v>
          </cell>
          <cell r="AM28">
            <v>96.142153480631535</v>
          </cell>
          <cell r="AN28">
            <v>96.908598046913497</v>
          </cell>
          <cell r="AO28">
            <v>145.52797487842417</v>
          </cell>
          <cell r="AP28">
            <v>104.86333395578112</v>
          </cell>
          <cell r="AQ28">
            <v>68.267722352909047</v>
          </cell>
          <cell r="AR28">
            <v>119.79255372485294</v>
          </cell>
        </row>
        <row r="29">
          <cell r="B29">
            <v>1027</v>
          </cell>
          <cell r="C29">
            <v>207.40904385567202</v>
          </cell>
          <cell r="D29">
            <v>190.60272337927356</v>
          </cell>
          <cell r="E29">
            <v>231.01329520607331</v>
          </cell>
          <cell r="F29">
            <v>239.13424486520677</v>
          </cell>
          <cell r="G29">
            <v>266.1059558097478</v>
          </cell>
          <cell r="H29">
            <v>248.64143046601546</v>
          </cell>
          <cell r="I29">
            <v>249.96006978498684</v>
          </cell>
          <cell r="J29">
            <v>194.77415810758086</v>
          </cell>
          <cell r="K29">
            <v>229.67969836409813</v>
          </cell>
          <cell r="L29">
            <v>217.65382924924768</v>
          </cell>
          <cell r="M29">
            <v>206.34914542017418</v>
          </cell>
          <cell r="N29">
            <v>200.84066212270744</v>
          </cell>
          <cell r="O29">
            <v>234.41707454230286</v>
          </cell>
          <cell r="P29">
            <v>222.85222770438767</v>
          </cell>
          <cell r="Q29">
            <v>268.63859539062247</v>
          </cell>
          <cell r="R29">
            <v>286.2943929009333</v>
          </cell>
          <cell r="S29">
            <v>379.54146021400027</v>
          </cell>
          <cell r="T29">
            <v>394.82831191127519</v>
          </cell>
          <cell r="U29">
            <v>323.12092095838699</v>
          </cell>
          <cell r="V29">
            <v>356.31167271077408</v>
          </cell>
          <cell r="W29">
            <v>411.1799604762187</v>
          </cell>
          <cell r="X29">
            <v>419.682097749511</v>
          </cell>
          <cell r="Y29">
            <v>494.60699574193382</v>
          </cell>
          <cell r="Z29">
            <v>521.17727309006818</v>
          </cell>
          <cell r="AA29">
            <v>565.74620153372598</v>
          </cell>
          <cell r="AB29">
            <v>411.37443597861756</v>
          </cell>
          <cell r="AC29">
            <v>379.05959285189351</v>
          </cell>
          <cell r="AD29">
            <v>366.64495771358094</v>
          </cell>
          <cell r="AE29">
            <v>1047.3323988421639</v>
          </cell>
          <cell r="AF29">
            <v>1030.7225475306273</v>
          </cell>
          <cell r="AG29">
            <v>793.95389487543775</v>
          </cell>
          <cell r="AH29">
            <v>660.99308775785937</v>
          </cell>
          <cell r="AI29">
            <v>452.6737107150775</v>
          </cell>
          <cell r="AJ29">
            <v>471.71104873439646</v>
          </cell>
          <cell r="AK29">
            <v>431.14569788942134</v>
          </cell>
          <cell r="AL29">
            <v>423.08485141621338</v>
          </cell>
          <cell r="AM29">
            <v>168.47600226651775</v>
          </cell>
          <cell r="AN29">
            <v>173.89878804308762</v>
          </cell>
          <cell r="AO29">
            <v>235.15503223681799</v>
          </cell>
          <cell r="AP29">
            <v>193.46152389429506</v>
          </cell>
          <cell r="AQ29">
            <v>132.4031192685006</v>
          </cell>
          <cell r="AR29">
            <v>216.36724675476762</v>
          </cell>
        </row>
        <row r="30">
          <cell r="B30">
            <v>1028</v>
          </cell>
          <cell r="C30">
            <v>211.72339169591402</v>
          </cell>
          <cell r="D30">
            <v>174.46275394492832</v>
          </cell>
          <cell r="E30">
            <v>136.67955407293024</v>
          </cell>
          <cell r="F30">
            <v>93.411700510859461</v>
          </cell>
          <cell r="G30">
            <v>121.53256032351101</v>
          </cell>
          <cell r="H30">
            <v>95.757802237597673</v>
          </cell>
          <cell r="I30">
            <v>144.19940443359491</v>
          </cell>
          <cell r="J30">
            <v>134.83878474051875</v>
          </cell>
          <cell r="K30">
            <v>103.7531798624878</v>
          </cell>
          <cell r="L30">
            <v>93.556863987670255</v>
          </cell>
          <cell r="M30">
            <v>97.31307375408754</v>
          </cell>
          <cell r="N30">
            <v>70.644279366364387</v>
          </cell>
          <cell r="O30">
            <v>35.302869268947731</v>
          </cell>
          <cell r="P30">
            <v>35.51780935293781</v>
          </cell>
          <cell r="Q30">
            <v>274.22658867328607</v>
          </cell>
          <cell r="R30">
            <v>262.05138803341742</v>
          </cell>
          <cell r="S30">
            <v>224.55658877972036</v>
          </cell>
          <cell r="T30">
            <v>154.22962130017538</v>
          </cell>
          <cell r="U30">
            <v>147.57171705784532</v>
          </cell>
          <cell r="V30">
            <v>137.22420525990913</v>
          </cell>
          <cell r="W30">
            <v>237.20550833059909</v>
          </cell>
          <cell r="X30">
            <v>290.53866584621176</v>
          </cell>
          <cell r="Y30">
            <v>223.42875298062961</v>
          </cell>
          <cell r="Z30">
            <v>224.0241369524214</v>
          </cell>
          <cell r="AA30">
            <v>266.80266459956863</v>
          </cell>
          <cell r="AB30">
            <v>144.69804208123207</v>
          </cell>
          <cell r="AC30">
            <v>57.085821404942301</v>
          </cell>
          <cell r="AD30">
            <v>58.435250311076516</v>
          </cell>
          <cell r="AE30">
            <v>1069.1181232684546</v>
          </cell>
          <cell r="AF30">
            <v>943.44241785833628</v>
          </cell>
          <cell r="AG30">
            <v>469.74467079584809</v>
          </cell>
          <cell r="AH30">
            <v>258.20011010212716</v>
          </cell>
          <cell r="AI30">
            <v>206.73943537618661</v>
          </cell>
          <cell r="AJ30">
            <v>181.66728382047341</v>
          </cell>
          <cell r="AK30">
            <v>248.72353777641379</v>
          </cell>
          <cell r="AL30">
            <v>292.89433342371495</v>
          </cell>
          <cell r="AM30">
            <v>76.105642293038031</v>
          </cell>
          <cell r="AN30">
            <v>74.749088112466964</v>
          </cell>
          <cell r="AO30">
            <v>110.89776480106046</v>
          </cell>
          <cell r="AP30">
            <v>68.048719796995442</v>
          </cell>
          <cell r="AQ30">
            <v>19.939716505135653</v>
          </cell>
          <cell r="AR30">
            <v>34.484244109284191</v>
          </cell>
        </row>
        <row r="31">
          <cell r="B31">
            <v>1029</v>
          </cell>
          <cell r="C31">
            <v>86.798798269244841</v>
          </cell>
          <cell r="D31">
            <v>85.022028205057069</v>
          </cell>
          <cell r="E31">
            <v>101.08795757331333</v>
          </cell>
          <cell r="F31">
            <v>111.4066777294525</v>
          </cell>
          <cell r="G31">
            <v>118.96142952196706</v>
          </cell>
          <cell r="H31">
            <v>118.82575118979084</v>
          </cell>
          <cell r="I31">
            <v>129.06701185572115</v>
          </cell>
          <cell r="J31">
            <v>89.489875190023838</v>
          </cell>
          <cell r="K31">
            <v>121.16184161215826</v>
          </cell>
          <cell r="L31">
            <v>115.0561298703164</v>
          </cell>
          <cell r="M31">
            <v>114.99631018386953</v>
          </cell>
          <cell r="N31">
            <v>111.05960569275436</v>
          </cell>
          <cell r="O31">
            <v>129.10682102125904</v>
          </cell>
          <cell r="P31">
            <v>132.4615816848266</v>
          </cell>
          <cell r="Q31">
            <v>112.42280864507376</v>
          </cell>
          <cell r="R31">
            <v>127.70714665884857</v>
          </cell>
          <cell r="S31">
            <v>166.081657738362</v>
          </cell>
          <cell r="T31">
            <v>183.94065863865356</v>
          </cell>
          <cell r="U31">
            <v>144.44970443707814</v>
          </cell>
          <cell r="V31">
            <v>170.28136496880217</v>
          </cell>
          <cell r="W31">
            <v>212.31298614722405</v>
          </cell>
          <cell r="X31">
            <v>192.82485372801281</v>
          </cell>
          <cell r="Y31">
            <v>260.91768190739253</v>
          </cell>
          <cell r="Z31">
            <v>275.50464067158384</v>
          </cell>
          <cell r="AA31">
            <v>315.28468675963666</v>
          </cell>
          <cell r="AB31">
            <v>227.47924732468314</v>
          </cell>
          <cell r="AC31">
            <v>208.76968585276489</v>
          </cell>
          <cell r="AD31">
            <v>217.93083028961388</v>
          </cell>
          <cell r="AE31">
            <v>438.29908242190282</v>
          </cell>
          <cell r="AF31">
            <v>459.773711277762</v>
          </cell>
          <cell r="AG31">
            <v>347.42233155343143</v>
          </cell>
          <cell r="AH31">
            <v>307.94018627797874</v>
          </cell>
          <cell r="AI31">
            <v>202.36567637057891</v>
          </cell>
          <cell r="AJ31">
            <v>225.43073214039381</v>
          </cell>
          <cell r="AK31">
            <v>222.62230503017477</v>
          </cell>
          <cell r="AL31">
            <v>194.38826441808703</v>
          </cell>
          <cell r="AM31">
            <v>88.87534617755415</v>
          </cell>
          <cell r="AN31">
            <v>91.926347495883874</v>
          </cell>
          <cell r="AO31">
            <v>131.04954214052754</v>
          </cell>
          <cell r="AP31">
            <v>106.97913626321666</v>
          </cell>
          <cell r="AQ31">
            <v>72.921931371385298</v>
          </cell>
          <cell r="AR31">
            <v>128.60696087788494</v>
          </cell>
        </row>
        <row r="32">
          <cell r="B32">
            <v>1030</v>
          </cell>
          <cell r="C32">
            <v>352.59532193920819</v>
          </cell>
          <cell r="D32">
            <v>341.34477905330698</v>
          </cell>
          <cell r="E32">
            <v>383.97437616708299</v>
          </cell>
          <cell r="F32">
            <v>413.92609574206597</v>
          </cell>
          <cell r="G32">
            <v>456.40206181660244</v>
          </cell>
          <cell r="H32">
            <v>441.02319185053545</v>
          </cell>
          <cell r="I32">
            <v>515.88641137702075</v>
          </cell>
          <cell r="J32">
            <v>305.38775911782068</v>
          </cell>
          <cell r="K32">
            <v>326.73081072371235</v>
          </cell>
          <cell r="L32">
            <v>308.24207413291936</v>
          </cell>
          <cell r="M32">
            <v>320.46032904239877</v>
          </cell>
          <cell r="N32">
            <v>296.82353728756868</v>
          </cell>
          <cell r="O32">
            <v>371.26026001173869</v>
          </cell>
          <cell r="P32">
            <v>417.18272818469626</v>
          </cell>
          <cell r="Q32">
            <v>456.68554401593843</v>
          </cell>
          <cell r="R32">
            <v>512.71615933057797</v>
          </cell>
          <cell r="S32">
            <v>630.84765439674641</v>
          </cell>
          <cell r="T32">
            <v>683.42257600949438</v>
          </cell>
          <cell r="U32">
            <v>554.18922922162233</v>
          </cell>
          <cell r="V32">
            <v>632.00131570183817</v>
          </cell>
          <cell r="W32">
            <v>848.62415994157413</v>
          </cell>
          <cell r="X32">
            <v>658.02248418806516</v>
          </cell>
          <cell r="Y32">
            <v>703.60308664373645</v>
          </cell>
          <cell r="Z32">
            <v>738.09298096131204</v>
          </cell>
          <cell r="AA32">
            <v>878.60414216312017</v>
          </cell>
          <cell r="AB32">
            <v>607.97257859192348</v>
          </cell>
          <cell r="AC32">
            <v>600.33921708523724</v>
          </cell>
          <cell r="AD32">
            <v>686.36488542089967</v>
          </cell>
          <cell r="AE32">
            <v>1780.4648123448599</v>
          </cell>
          <cell r="AF32">
            <v>1845.8905204203515</v>
          </cell>
          <cell r="AG32">
            <v>1319.6554389576418</v>
          </cell>
          <cell r="AH32">
            <v>1144.1367934664709</v>
          </cell>
          <cell r="AI32">
            <v>776.38703828276186</v>
          </cell>
          <cell r="AJ32">
            <v>836.68884929634226</v>
          </cell>
          <cell r="AK32">
            <v>889.83095202421748</v>
          </cell>
          <cell r="AL32">
            <v>663.35768536259775</v>
          </cell>
          <cell r="AM32">
            <v>239.66550461402818</v>
          </cell>
          <cell r="AN32">
            <v>246.27603980363941</v>
          </cell>
          <cell r="AO32">
            <v>365.19588609461249</v>
          </cell>
          <cell r="AP32">
            <v>285.91786764905146</v>
          </cell>
          <cell r="AQ32">
            <v>209.6946930250941</v>
          </cell>
          <cell r="AR32">
            <v>405.04274613175943</v>
          </cell>
        </row>
        <row r="33">
          <cell r="B33">
            <v>1031</v>
          </cell>
          <cell r="C33">
            <v>118.43286923219755</v>
          </cell>
          <cell r="D33">
            <v>113.53791291849758</v>
          </cell>
          <cell r="E33">
            <v>121.12991321295574</v>
          </cell>
          <cell r="F33">
            <v>130.70803291675205</v>
          </cell>
          <cell r="G33">
            <v>132.53572947741026</v>
          </cell>
          <cell r="H33">
            <v>129.78867331653237</v>
          </cell>
          <cell r="I33">
            <v>132.14321172221494</v>
          </cell>
          <cell r="J33">
            <v>83.106868394576438</v>
          </cell>
          <cell r="K33">
            <v>93.301497801991246</v>
          </cell>
          <cell r="L33">
            <v>86.852929425158521</v>
          </cell>
          <cell r="M33">
            <v>99.281850957139525</v>
          </cell>
          <cell r="N33">
            <v>76.849198562894244</v>
          </cell>
          <cell r="O33">
            <v>78.530893323897729</v>
          </cell>
          <cell r="P33">
            <v>86.176282149971684</v>
          </cell>
          <cell r="Q33">
            <v>153.39562367761596</v>
          </cell>
          <cell r="R33">
            <v>170.53936729728261</v>
          </cell>
          <cell r="S33">
            <v>199.00942971888182</v>
          </cell>
          <cell r="T33">
            <v>215.80862255363783</v>
          </cell>
          <cell r="U33">
            <v>160.93238814711151</v>
          </cell>
          <cell r="V33">
            <v>185.99160727820333</v>
          </cell>
          <cell r="W33">
            <v>217.37328134001189</v>
          </cell>
          <cell r="X33">
            <v>179.07131625728158</v>
          </cell>
          <cell r="Y33">
            <v>200.92143038654822</v>
          </cell>
          <cell r="Z33">
            <v>207.97140612606401</v>
          </cell>
          <cell r="AA33">
            <v>272.20044912649195</v>
          </cell>
          <cell r="AB33">
            <v>157.40734660048247</v>
          </cell>
          <cell r="AC33">
            <v>126.98686095188958</v>
          </cell>
          <cell r="AD33">
            <v>141.78049575839131</v>
          </cell>
          <cell r="AE33">
            <v>598.03844002593928</v>
          </cell>
          <cell r="AF33">
            <v>613.97909101119342</v>
          </cell>
          <cell r="AG33">
            <v>416.30316686128822</v>
          </cell>
          <cell r="AH33">
            <v>361.29123338691824</v>
          </cell>
          <cell r="AI33">
            <v>225.45696236788723</v>
          </cell>
          <cell r="AJ33">
            <v>246.22908213341955</v>
          </cell>
          <cell r="AK33">
            <v>227.92831386361638</v>
          </cell>
          <cell r="AL33">
            <v>180.5232142087624</v>
          </cell>
          <cell r="AM33">
            <v>68.439063039168772</v>
          </cell>
          <cell r="AN33">
            <v>69.392848346035237</v>
          </cell>
          <cell r="AO33">
            <v>113.14137897115113</v>
          </cell>
          <cell r="AP33">
            <v>74.025662467440412</v>
          </cell>
          <cell r="AQ33">
            <v>44.355707686086475</v>
          </cell>
          <cell r="AR33">
            <v>83.668559638922957</v>
          </cell>
        </row>
        <row r="34">
          <cell r="B34">
            <v>1032</v>
          </cell>
          <cell r="C34">
            <v>224.05989282863118</v>
          </cell>
          <cell r="D34">
            <v>233.87946312199955</v>
          </cell>
          <cell r="E34">
            <v>222.74020899614655</v>
          </cell>
          <cell r="F34">
            <v>219.92311782509631</v>
          </cell>
          <cell r="G34">
            <v>208.32782508851372</v>
          </cell>
          <cell r="H34">
            <v>237.26545521674117</v>
          </cell>
          <cell r="I34">
            <v>239.75968359003784</v>
          </cell>
          <cell r="J34">
            <v>165.4983347384304</v>
          </cell>
          <cell r="K34">
            <v>210.31171228145877</v>
          </cell>
          <cell r="L34">
            <v>207.40532373507844</v>
          </cell>
          <cell r="M34">
            <v>186.68875421426267</v>
          </cell>
          <cell r="N34">
            <v>181.12336298150441</v>
          </cell>
          <cell r="O34">
            <v>208.43407727677078</v>
          </cell>
          <cell r="P34">
            <v>188.53259955349415</v>
          </cell>
          <cell r="Q34">
            <v>290.20496779659027</v>
          </cell>
          <cell r="R34">
            <v>351.29812270977357</v>
          </cell>
          <cell r="S34">
            <v>365.94925887428548</v>
          </cell>
          <cell r="T34">
            <v>363.1093213357708</v>
          </cell>
          <cell r="U34">
            <v>252.96344269718318</v>
          </cell>
          <cell r="V34">
            <v>340.00951115150275</v>
          </cell>
          <cell r="W34">
            <v>394.40050287689456</v>
          </cell>
          <cell r="X34">
            <v>356.60114756451304</v>
          </cell>
          <cell r="Y34">
            <v>452.89873211159789</v>
          </cell>
          <cell r="Z34">
            <v>496.63698277885754</v>
          </cell>
          <cell r="AA34">
            <v>511.84342610539585</v>
          </cell>
          <cell r="AB34">
            <v>370.98822769038554</v>
          </cell>
          <cell r="AC34">
            <v>337.04429006827701</v>
          </cell>
          <cell r="AD34">
            <v>310.18100067016462</v>
          </cell>
          <cell r="AE34">
            <v>1131.4125010085043</v>
          </cell>
          <cell r="AF34">
            <v>1264.7502185187377</v>
          </cell>
          <cell r="AG34">
            <v>765.52068711069728</v>
          </cell>
          <cell r="AH34">
            <v>607.89144107104198</v>
          </cell>
          <cell r="AI34">
            <v>354.38714380162929</v>
          </cell>
          <cell r="AJ34">
            <v>450.1290734169516</v>
          </cell>
          <cell r="AK34">
            <v>413.55147722631347</v>
          </cell>
          <cell r="AL34">
            <v>359.49244521321486</v>
          </cell>
          <cell r="AM34">
            <v>154.26908328152362</v>
          </cell>
          <cell r="AN34">
            <v>165.71054392023316</v>
          </cell>
          <cell r="AO34">
            <v>212.75009366340834</v>
          </cell>
          <cell r="AP34">
            <v>174.46866309299847</v>
          </cell>
          <cell r="AQ34">
            <v>117.72743963800278</v>
          </cell>
          <cell r="AR34">
            <v>183.04631687603953</v>
          </cell>
        </row>
        <row r="35">
          <cell r="B35">
            <v>1033</v>
          </cell>
          <cell r="C35">
            <v>327.46654211023832</v>
          </cell>
          <cell r="D35">
            <v>329.783183011912</v>
          </cell>
          <cell r="E35">
            <v>324.70267876365421</v>
          </cell>
          <cell r="F35">
            <v>312.19206681839006</v>
          </cell>
          <cell r="G35">
            <v>270.21923857486439</v>
          </cell>
          <cell r="H35">
            <v>308.54064440643145</v>
          </cell>
          <cell r="I35">
            <v>253.79775798693896</v>
          </cell>
          <cell r="J35">
            <v>162.17009806684578</v>
          </cell>
          <cell r="K35">
            <v>188.23595742858433</v>
          </cell>
          <cell r="L35">
            <v>200.89483093370367</v>
          </cell>
          <cell r="M35">
            <v>139.95472932786288</v>
          </cell>
          <cell r="N35">
            <v>126.89975000692782</v>
          </cell>
          <cell r="O35">
            <v>123.78015611203142</v>
          </cell>
          <cell r="P35">
            <v>145.40021999027132</v>
          </cell>
          <cell r="Q35">
            <v>424.13845739115209</v>
          </cell>
          <cell r="R35">
            <v>495.35008994315109</v>
          </cell>
          <cell r="S35">
            <v>533.46768948263912</v>
          </cell>
          <cell r="T35">
            <v>515.45217542337548</v>
          </cell>
          <cell r="U35">
            <v>328.11550182442727</v>
          </cell>
          <cell r="V35">
            <v>442.14929467573972</v>
          </cell>
          <cell r="W35">
            <v>417.49289071566091</v>
          </cell>
          <cell r="X35">
            <v>349.42975808600755</v>
          </cell>
          <cell r="Y35">
            <v>405.35938551594603</v>
          </cell>
          <cell r="Z35">
            <v>481.04745285238255</v>
          </cell>
          <cell r="AA35">
            <v>383.71303328004035</v>
          </cell>
          <cell r="AB35">
            <v>259.92402401577863</v>
          </cell>
          <cell r="AC35">
            <v>200.1563054678565</v>
          </cell>
          <cell r="AD35">
            <v>239.21796994820349</v>
          </cell>
          <cell r="AE35">
            <v>1653.5745631589791</v>
          </cell>
          <cell r="AF35">
            <v>1783.368865356726</v>
          </cell>
          <cell r="AG35">
            <v>1115.9485701934345</v>
          </cell>
          <cell r="AH35">
            <v>862.93286156532361</v>
          </cell>
          <cell r="AI35">
            <v>459.67082946365946</v>
          </cell>
          <cell r="AJ35">
            <v>585.34907347244007</v>
          </cell>
          <cell r="AK35">
            <v>437.76516618904174</v>
          </cell>
          <cell r="AL35">
            <v>352.26291060063244</v>
          </cell>
          <cell r="AM35">
            <v>138.07594583351081</v>
          </cell>
          <cell r="AN35">
            <v>160.5088582360093</v>
          </cell>
          <cell r="AO35">
            <v>159.49210169867322</v>
          </cell>
          <cell r="AP35">
            <v>122.23729377642611</v>
          </cell>
          <cell r="AQ35">
            <v>69.913332058998066</v>
          </cell>
          <cell r="AR35">
            <v>141.16908590460159</v>
          </cell>
        </row>
        <row r="36">
          <cell r="B36">
            <v>1034</v>
          </cell>
          <cell r="C36">
            <v>81.030194791110347</v>
          </cell>
          <cell r="D36">
            <v>71.767226496369489</v>
          </cell>
          <cell r="E36">
            <v>62.441630246100068</v>
          </cell>
          <cell r="F36">
            <v>29.229901904479657</v>
          </cell>
          <cell r="G36">
            <v>46.220669974791051</v>
          </cell>
          <cell r="H36">
            <v>32.32994256704788</v>
          </cell>
          <cell r="I36">
            <v>54.838371112128122</v>
          </cell>
          <cell r="J36">
            <v>26.383665916940156</v>
          </cell>
          <cell r="K36">
            <v>14.190567969389356</v>
          </cell>
          <cell r="L36">
            <v>14.400892635820373</v>
          </cell>
          <cell r="M36">
            <v>15.433672498283926</v>
          </cell>
          <cell r="N36">
            <v>45.82684414699164</v>
          </cell>
          <cell r="O36">
            <v>27.022135228136193</v>
          </cell>
          <cell r="P36">
            <v>33.054983992984681</v>
          </cell>
          <cell r="Q36">
            <v>104.95124661998737</v>
          </cell>
          <cell r="R36">
            <v>107.79780149875938</v>
          </cell>
          <cell r="S36">
            <v>102.5879809238116</v>
          </cell>
          <cell r="T36">
            <v>48.26072833183342</v>
          </cell>
          <cell r="U36">
            <v>56.123754931083987</v>
          </cell>
          <cell r="V36">
            <v>46.329913293684108</v>
          </cell>
          <cell r="W36">
            <v>90.208165191588364</v>
          </cell>
          <cell r="X36">
            <v>56.849185569205922</v>
          </cell>
          <cell r="Y36">
            <v>30.558879348948608</v>
          </cell>
          <cell r="Z36">
            <v>34.48328007776437</v>
          </cell>
          <cell r="AA36">
            <v>42.314406361316607</v>
          </cell>
          <cell r="AB36">
            <v>93.865415321777377</v>
          </cell>
          <cell r="AC36">
            <v>43.69562071178251</v>
          </cell>
          <cell r="AD36">
            <v>54.383316393890134</v>
          </cell>
          <cell r="AE36">
            <v>409.16995089315424</v>
          </cell>
          <cell r="AF36">
            <v>388.09570614765596</v>
          </cell>
          <cell r="AG36">
            <v>214.60139552591323</v>
          </cell>
          <cell r="AH36">
            <v>80.794631172929314</v>
          </cell>
          <cell r="AI36">
            <v>78.626132682969427</v>
          </cell>
          <cell r="AJ36">
            <v>61.334875226714857</v>
          </cell>
          <cell r="AK36">
            <v>94.58841888064488</v>
          </cell>
          <cell r="AL36">
            <v>57.310114867076813</v>
          </cell>
          <cell r="AM36">
            <v>10.409148820737583</v>
          </cell>
          <cell r="AN36">
            <v>11.505875107944814</v>
          </cell>
          <cell r="AO36">
            <v>17.588179231255591</v>
          </cell>
          <cell r="AP36">
            <v>44.143108323984059</v>
          </cell>
          <cell r="AQ36">
            <v>15.262604059393363</v>
          </cell>
          <cell r="AR36">
            <v>32.093086758693403</v>
          </cell>
        </row>
        <row r="37">
          <cell r="B37">
            <v>1035</v>
          </cell>
          <cell r="C37">
            <v>329.96629059061036</v>
          </cell>
          <cell r="D37">
            <v>316.8812735819489</v>
          </cell>
          <cell r="E37">
            <v>366.21331436429034</v>
          </cell>
          <cell r="F37">
            <v>518.44325537349175</v>
          </cell>
          <cell r="G37">
            <v>428.99929181914285</v>
          </cell>
          <cell r="H37">
            <v>403.32933896988311</v>
          </cell>
          <cell r="I37">
            <v>299.04057580306267</v>
          </cell>
          <cell r="J37">
            <v>209.57730566841644</v>
          </cell>
          <cell r="K37">
            <v>233.15451928357786</v>
          </cell>
          <cell r="L37">
            <v>251.90238154623211</v>
          </cell>
          <cell r="M37">
            <v>273.28020408105937</v>
          </cell>
          <cell r="N37">
            <v>251.47563618524663</v>
          </cell>
          <cell r="O37">
            <v>347.92285463699017</v>
          </cell>
          <cell r="P37">
            <v>332.65811372749539</v>
          </cell>
          <cell r="Q37">
            <v>427.37616056992124</v>
          </cell>
          <cell r="R37">
            <v>475.97080583835861</v>
          </cell>
          <cell r="S37">
            <v>601.66725884605</v>
          </cell>
          <cell r="T37">
            <v>855.98813108629997</v>
          </cell>
          <cell r="U37">
            <v>520.91523408894511</v>
          </cell>
          <cell r="V37">
            <v>577.98473549778078</v>
          </cell>
          <cell r="W37">
            <v>491.91653789046188</v>
          </cell>
          <cell r="X37">
            <v>451.57860846730131</v>
          </cell>
          <cell r="Y37">
            <v>502.08989800959785</v>
          </cell>
          <cell r="Z37">
            <v>603.18624649059768</v>
          </cell>
          <cell r="AA37">
            <v>749.25067946564548</v>
          </cell>
          <cell r="AB37">
            <v>515.08816444184333</v>
          </cell>
          <cell r="AC37">
            <v>562.60191745873158</v>
          </cell>
          <cell r="AD37">
            <v>547.30177614596846</v>
          </cell>
          <cell r="AE37">
            <v>1666.197289361178</v>
          </cell>
          <cell r="AF37">
            <v>1713.5991961731477</v>
          </cell>
          <cell r="AG37">
            <v>1258.6136526705302</v>
          </cell>
          <cell r="AH37">
            <v>1433.0336016479951</v>
          </cell>
          <cell r="AI37">
            <v>729.77209672357935</v>
          </cell>
          <cell r="AJ37">
            <v>765.17781093138706</v>
          </cell>
          <cell r="AK37">
            <v>515.80261544481971</v>
          </cell>
          <cell r="AL37">
            <v>455.23997685543685</v>
          </cell>
          <cell r="AM37">
            <v>171.02487333033275</v>
          </cell>
          <cell r="AN37">
            <v>201.26233940912221</v>
          </cell>
          <cell r="AO37">
            <v>311.42951946571458</v>
          </cell>
          <cell r="AP37">
            <v>242.2361054006133</v>
          </cell>
          <cell r="AQ37">
            <v>196.51329285071142</v>
          </cell>
          <cell r="AR37">
            <v>322.97779079565129</v>
          </cell>
        </row>
        <row r="38">
          <cell r="B38">
            <v>1036</v>
          </cell>
          <cell r="C38">
            <v>100.65424233556178</v>
          </cell>
          <cell r="D38">
            <v>97.322806242154371</v>
          </cell>
          <cell r="E38">
            <v>112.5822392298017</v>
          </cell>
          <cell r="F38">
            <v>120.7592498637763</v>
          </cell>
          <cell r="G38">
            <v>126.50097604300298</v>
          </cell>
          <cell r="H38">
            <v>113.49515603975149</v>
          </cell>
          <cell r="I38">
            <v>116.59451157805231</v>
          </cell>
          <cell r="J38">
            <v>76.269328130126311</v>
          </cell>
          <cell r="K38">
            <v>88.171240328578335</v>
          </cell>
          <cell r="L38">
            <v>81.788759313211955</v>
          </cell>
          <cell r="M38">
            <v>83.610905431933233</v>
          </cell>
          <cell r="N38">
            <v>68.595134180189419</v>
          </cell>
          <cell r="O38">
            <v>69.889378311001138</v>
          </cell>
          <cell r="P38">
            <v>71.692030061012872</v>
          </cell>
          <cell r="Q38">
            <v>130.36854024527719</v>
          </cell>
          <cell r="R38">
            <v>146.18350270404693</v>
          </cell>
          <cell r="S38">
            <v>184.9660965760618</v>
          </cell>
          <cell r="T38">
            <v>199.38244645078791</v>
          </cell>
          <cell r="U38">
            <v>153.6046487827337</v>
          </cell>
          <cell r="V38">
            <v>162.64243982710471</v>
          </cell>
          <cell r="W38">
            <v>191.79594046219549</v>
          </cell>
          <cell r="X38">
            <v>164.33839034189299</v>
          </cell>
          <cell r="Y38">
            <v>189.87360485220398</v>
          </cell>
          <cell r="Z38">
            <v>195.845130293875</v>
          </cell>
          <cell r="AA38">
            <v>229.23551274512411</v>
          </cell>
          <cell r="AB38">
            <v>140.50085443859223</v>
          </cell>
          <cell r="AC38">
            <v>113.01326637134216</v>
          </cell>
          <cell r="AD38">
            <v>117.95045353995044</v>
          </cell>
          <cell r="AE38">
            <v>508.26351213643812</v>
          </cell>
          <cell r="AF38">
            <v>526.29264159638535</v>
          </cell>
          <cell r="AG38">
            <v>386.9262470394363</v>
          </cell>
          <cell r="AH38">
            <v>333.79171388762506</v>
          </cell>
          <cell r="AI38">
            <v>215.19122358691541</v>
          </cell>
          <cell r="AJ38">
            <v>215.31777299319637</v>
          </cell>
          <cell r="AK38">
            <v>201.10900956155382</v>
          </cell>
          <cell r="AL38">
            <v>165.67083474043773</v>
          </cell>
          <cell r="AM38">
            <v>64.675886424628089</v>
          </cell>
          <cell r="AN38">
            <v>65.346730490221873</v>
          </cell>
          <cell r="AO38">
            <v>95.282803920318742</v>
          </cell>
          <cell r="AP38">
            <v>66.074862779157783</v>
          </cell>
          <cell r="AQ38">
            <v>39.474819443849626</v>
          </cell>
          <cell r="AR38">
            <v>69.605798058872111</v>
          </cell>
        </row>
        <row r="39">
          <cell r="B39">
            <v>1037</v>
          </cell>
          <cell r="C39">
            <v>97.220155823308147</v>
          </cell>
          <cell r="D39">
            <v>93.280147455852315</v>
          </cell>
          <cell r="E39">
            <v>109.00133877469241</v>
          </cell>
          <cell r="F39">
            <v>122.38346818675087</v>
          </cell>
          <cell r="G39">
            <v>132.3443521602006</v>
          </cell>
          <cell r="H39">
            <v>132.63515036769846</v>
          </cell>
          <cell r="I39">
            <v>134.64040039287738</v>
          </cell>
          <cell r="J39">
            <v>92.512528417442624</v>
          </cell>
          <cell r="K39">
            <v>114.06155273328346</v>
          </cell>
          <cell r="L39">
            <v>103.91736613164552</v>
          </cell>
          <cell r="M39">
            <v>108.88456365590262</v>
          </cell>
          <cell r="N39">
            <v>94.424675244295088</v>
          </cell>
          <cell r="O39">
            <v>103.30512224286745</v>
          </cell>
          <cell r="P39">
            <v>107.34863747232542</v>
          </cell>
          <cell r="Q39">
            <v>125.92067162801646</v>
          </cell>
          <cell r="R39">
            <v>140.11123614662256</v>
          </cell>
          <cell r="S39">
            <v>179.08288458862719</v>
          </cell>
          <cell r="T39">
            <v>202.06415094274342</v>
          </cell>
          <cell r="U39">
            <v>160.70000697097748</v>
          </cell>
          <cell r="V39">
            <v>190.07070623420958</v>
          </cell>
          <cell r="W39">
            <v>221.48111320206837</v>
          </cell>
          <cell r="X39">
            <v>199.33779907752771</v>
          </cell>
          <cell r="Y39">
            <v>245.6274643727414</v>
          </cell>
          <cell r="Z39">
            <v>248.83260585860074</v>
          </cell>
          <cell r="AA39">
            <v>298.52814834076628</v>
          </cell>
          <cell r="AB39">
            <v>193.40653984377721</v>
          </cell>
          <cell r="AC39">
            <v>167.04754827844181</v>
          </cell>
          <cell r="AD39">
            <v>176.61405969367553</v>
          </cell>
          <cell r="AE39">
            <v>490.92275400048686</v>
          </cell>
          <cell r="AF39">
            <v>504.43115142909716</v>
          </cell>
          <cell r="AG39">
            <v>374.61929361946505</v>
          </cell>
          <cell r="AH39">
            <v>338.28123016372768</v>
          </cell>
          <cell r="AI39">
            <v>225.13140978841045</v>
          </cell>
          <cell r="AJ39">
            <v>251.62928704893733</v>
          </cell>
          <cell r="AK39">
            <v>232.23561043742689</v>
          </cell>
          <cell r="AL39">
            <v>200.95401628183723</v>
          </cell>
          <cell r="AM39">
            <v>83.667100547790568</v>
          </cell>
          <cell r="AN39">
            <v>83.02681413534296</v>
          </cell>
          <cell r="AO39">
            <v>124.08460924060769</v>
          </cell>
          <cell r="AP39">
            <v>90.955394056729091</v>
          </cell>
          <cell r="AQ39">
            <v>58.348652495025924</v>
          </cell>
          <cell r="AR39">
            <v>104.22480121478917</v>
          </cell>
        </row>
        <row r="40">
          <cell r="B40">
            <v>1038</v>
          </cell>
          <cell r="C40">
            <v>22.771523684759451</v>
          </cell>
          <cell r="D40">
            <v>38.145149046540546</v>
          </cell>
          <cell r="E40">
            <v>24.616026988318165</v>
          </cell>
          <cell r="F40">
            <v>29.629186520066565</v>
          </cell>
          <cell r="G40">
            <v>46.595139215679431</v>
          </cell>
          <cell r="H40">
            <v>33.350620724148492</v>
          </cell>
          <cell r="I40">
            <v>55.770490203686258</v>
          </cell>
          <cell r="J40">
            <v>57.128500863353722</v>
          </cell>
          <cell r="K40">
            <v>25.623485348130103</v>
          </cell>
          <cell r="L40">
            <v>31.248608602545755</v>
          </cell>
          <cell r="M40">
            <v>30.419217361419737</v>
          </cell>
          <cell r="N40">
            <v>56.179724095379285</v>
          </cell>
          <cell r="O40">
            <v>31.00965944910655</v>
          </cell>
          <cell r="P40">
            <v>29.350131839131844</v>
          </cell>
          <cell r="Q40">
            <v>29.493941169869483</v>
          </cell>
          <cell r="R40">
            <v>57.295835519958139</v>
          </cell>
          <cell r="S40">
            <v>40.442706206494968</v>
          </cell>
          <cell r="T40">
            <v>48.919976742002284</v>
          </cell>
          <cell r="U40">
            <v>56.578456689330054</v>
          </cell>
          <cell r="V40">
            <v>47.79257999719465</v>
          </cell>
          <cell r="W40">
            <v>91.7414848596285</v>
          </cell>
          <cell r="X40">
            <v>123.095431737789</v>
          </cell>
          <cell r="Y40">
            <v>55.179257020729032</v>
          </cell>
          <cell r="Z40">
            <v>74.825536842191539</v>
          </cell>
          <cell r="AA40">
            <v>83.400183900977069</v>
          </cell>
          <cell r="AB40">
            <v>115.07083311172792</v>
          </cell>
          <cell r="AC40">
            <v>50.143569568064819</v>
          </cell>
          <cell r="AD40">
            <v>48.287952774342628</v>
          </cell>
          <cell r="AE40">
            <v>114.98705207206932</v>
          </cell>
          <cell r="AF40">
            <v>206.27756258734098</v>
          </cell>
          <cell r="AG40">
            <v>84.601150277087115</v>
          </cell>
          <cell r="AH40">
            <v>81.898297321204154</v>
          </cell>
          <cell r="AI40">
            <v>79.263143531921628</v>
          </cell>
          <cell r="AJ40">
            <v>63.271258728868297</v>
          </cell>
          <cell r="AK40">
            <v>96.19619222056906</v>
          </cell>
          <cell r="AL40">
            <v>124.09348105641892</v>
          </cell>
          <cell r="AM40">
            <v>18.795489572370695</v>
          </cell>
          <cell r="AN40">
            <v>24.966687619323352</v>
          </cell>
          <cell r="AO40">
            <v>34.665673195194529</v>
          </cell>
          <cell r="AP40">
            <v>54.115610457471661</v>
          </cell>
          <cell r="AQ40">
            <v>17.514831829260434</v>
          </cell>
          <cell r="AR40">
            <v>28.496045488700183</v>
          </cell>
        </row>
        <row r="41">
          <cell r="B41">
            <v>1039</v>
          </cell>
          <cell r="C41">
            <v>158.28097879375809</v>
          </cell>
          <cell r="D41">
            <v>156.21634512969243</v>
          </cell>
          <cell r="E41">
            <v>179.60183730839452</v>
          </cell>
          <cell r="F41">
            <v>178.44280235800417</v>
          </cell>
          <cell r="G41">
            <v>203.42889827850152</v>
          </cell>
          <cell r="H41">
            <v>197.91008777971476</v>
          </cell>
          <cell r="I41">
            <v>183.35927918191283</v>
          </cell>
          <cell r="J41">
            <v>124.25719178608578</v>
          </cell>
          <cell r="K41">
            <v>148.93226650915418</v>
          </cell>
          <cell r="L41">
            <v>136.03274579381468</v>
          </cell>
          <cell r="M41">
            <v>165.15227659027542</v>
          </cell>
          <cell r="N41">
            <v>129.29713314632147</v>
          </cell>
          <cell r="O41">
            <v>137.6873359708531</v>
          </cell>
          <cell r="P41">
            <v>149.43110319763068</v>
          </cell>
          <cell r="Q41">
            <v>205.00735662132635</v>
          </cell>
          <cell r="R41">
            <v>234.64441062110919</v>
          </cell>
          <cell r="S41">
            <v>295.07541342301613</v>
          </cell>
          <cell r="T41">
            <v>294.62225482360844</v>
          </cell>
          <cell r="U41">
            <v>247.01488834129873</v>
          </cell>
          <cell r="V41">
            <v>283.61192376893399</v>
          </cell>
          <cell r="W41">
            <v>301.62282012410913</v>
          </cell>
          <cell r="X41">
            <v>267.73838693962813</v>
          </cell>
          <cell r="Y41">
            <v>320.7202962725774</v>
          </cell>
          <cell r="Z41">
            <v>325.73364662739954</v>
          </cell>
          <cell r="AA41">
            <v>452.79699591361043</v>
          </cell>
          <cell r="AB41">
            <v>264.83449446717634</v>
          </cell>
          <cell r="AC41">
            <v>222.64464146170778</v>
          </cell>
          <cell r="AD41">
            <v>245.84973225246497</v>
          </cell>
          <cell r="AE41">
            <v>799.25539469969897</v>
          </cell>
          <cell r="AF41">
            <v>844.77129373225603</v>
          </cell>
          <cell r="AG41">
            <v>617.26134909500968</v>
          </cell>
          <cell r="AH41">
            <v>493.23533308777013</v>
          </cell>
          <cell r="AI41">
            <v>346.05356340181567</v>
          </cell>
          <cell r="AJ41">
            <v>375.46588630347242</v>
          </cell>
          <cell r="AK41">
            <v>316.26877226986289</v>
          </cell>
          <cell r="AL41">
            <v>269.90919141940265</v>
          </cell>
          <cell r="AM41">
            <v>109.24567146625971</v>
          </cell>
          <cell r="AN41">
            <v>108.68602546214827</v>
          </cell>
          <cell r="AO41">
            <v>188.20717113458502</v>
          </cell>
          <cell r="AP41">
            <v>124.54659404761432</v>
          </cell>
          <cell r="AQ41">
            <v>77.768365644462278</v>
          </cell>
          <cell r="AR41">
            <v>145.08267075206061</v>
          </cell>
        </row>
        <row r="42">
          <cell r="B42">
            <v>1040</v>
          </cell>
          <cell r="C42">
            <v>109.68500267125641</v>
          </cell>
          <cell r="D42">
            <v>102.56944463364144</v>
          </cell>
          <cell r="E42">
            <v>90.959759910134537</v>
          </cell>
          <cell r="F42">
            <v>89.581529924681732</v>
          </cell>
          <cell r="G42">
            <v>80.857681818078035</v>
          </cell>
          <cell r="H42">
            <v>77.086309657527352</v>
          </cell>
          <cell r="I42">
            <v>95.14086309240713</v>
          </cell>
          <cell r="J42">
            <v>69.740698422096216</v>
          </cell>
          <cell r="K42">
            <v>72.101140468108753</v>
          </cell>
          <cell r="L42">
            <v>76.654072759179542</v>
          </cell>
          <cell r="M42">
            <v>68.14936176144073</v>
          </cell>
          <cell r="N42">
            <v>59.730421435359155</v>
          </cell>
          <cell r="O42">
            <v>68.220115806213769</v>
          </cell>
          <cell r="P42">
            <v>80.927425402093405</v>
          </cell>
          <cell r="Q42">
            <v>142.06528560792646</v>
          </cell>
          <cell r="R42">
            <v>154.06420412546669</v>
          </cell>
          <cell r="S42">
            <v>149.44161575727239</v>
          </cell>
          <cell r="T42">
            <v>147.90572658687245</v>
          </cell>
          <cell r="U42">
            <v>98.18197618356551</v>
          </cell>
          <cell r="V42">
            <v>110.46731787898257</v>
          </cell>
          <cell r="W42">
            <v>156.50506242721065</v>
          </cell>
          <cell r="X42">
            <v>150.27107752217856</v>
          </cell>
          <cell r="Y42">
            <v>155.2672209624985</v>
          </cell>
          <cell r="Z42">
            <v>183.5500011632117</v>
          </cell>
          <cell r="AA42">
            <v>186.84469215986104</v>
          </cell>
          <cell r="AB42">
            <v>122.34359401645236</v>
          </cell>
          <cell r="AC42">
            <v>110.31401774935901</v>
          </cell>
          <cell r="AD42">
            <v>133.14487707871956</v>
          </cell>
          <cell r="AE42">
            <v>553.86522607294955</v>
          </cell>
          <cell r="AF42">
            <v>554.66489353994587</v>
          </cell>
          <cell r="AG42">
            <v>312.61341730641408</v>
          </cell>
          <cell r="AH42">
            <v>247.61310160477038</v>
          </cell>
          <cell r="AI42">
            <v>137.54726667815393</v>
          </cell>
          <cell r="AJ42">
            <v>146.24458966256921</v>
          </cell>
          <cell r="AK42">
            <v>164.10450617597598</v>
          </cell>
          <cell r="AL42">
            <v>151.48946511311914</v>
          </cell>
          <cell r="AM42">
            <v>52.888052324359826</v>
          </cell>
          <cell r="AN42">
            <v>61.244272142453298</v>
          </cell>
          <cell r="AO42">
            <v>77.662862762519481</v>
          </cell>
          <cell r="AP42">
            <v>57.535850716688884</v>
          </cell>
          <cell r="AQ42">
            <v>38.531988965552216</v>
          </cell>
          <cell r="AR42">
            <v>78.572444177806375</v>
          </cell>
        </row>
        <row r="43">
          <cell r="B43">
            <v>1041</v>
          </cell>
          <cell r="C43">
            <v>103.86930095028643</v>
          </cell>
          <cell r="D43">
            <v>104.55647253253164</v>
          </cell>
          <cell r="E43">
            <v>120.72401792243443</v>
          </cell>
          <cell r="F43">
            <v>131.9653761932326</v>
          </cell>
          <cell r="G43">
            <v>140.37034069899531</v>
          </cell>
          <cell r="H43">
            <v>139.64886600984983</v>
          </cell>
          <cell r="I43">
            <v>150.59258003014989</v>
          </cell>
          <cell r="J43">
            <v>119.67194479575123</v>
          </cell>
          <cell r="K43">
            <v>110.36819805758351</v>
          </cell>
          <cell r="L43">
            <v>95.22572965600223</v>
          </cell>
          <cell r="M43">
            <v>113.24136093286045</v>
          </cell>
          <cell r="N43">
            <v>98.812188263299575</v>
          </cell>
          <cell r="O43">
            <v>126.30411933307789</v>
          </cell>
          <cell r="P43">
            <v>129.40275887373977</v>
          </cell>
          <cell r="Q43">
            <v>134.53272139332375</v>
          </cell>
          <cell r="R43">
            <v>157.04881492170384</v>
          </cell>
          <cell r="S43">
            <v>198.3425672721944</v>
          </cell>
          <cell r="T43">
            <v>217.88458922928328</v>
          </cell>
          <cell r="U43">
            <v>170.44561676150371</v>
          </cell>
          <cell r="V43">
            <v>200.12160059919452</v>
          </cell>
          <cell r="W43">
            <v>247.72217081741238</v>
          </cell>
          <cell r="X43">
            <v>257.85850300481809</v>
          </cell>
          <cell r="Y43">
            <v>237.67395749612783</v>
          </cell>
          <cell r="Z43">
            <v>228.02027550497982</v>
          </cell>
          <cell r="AA43">
            <v>310.47315303304333</v>
          </cell>
          <cell r="AB43">
            <v>202.3933190869121</v>
          </cell>
          <cell r="AC43">
            <v>204.23763133889648</v>
          </cell>
          <cell r="AD43">
            <v>212.89833870639342</v>
          </cell>
          <cell r="AE43">
            <v>524.49826732734914</v>
          </cell>
          <cell r="AF43">
            <v>565.41014639702678</v>
          </cell>
          <cell r="AG43">
            <v>414.90817292150871</v>
          </cell>
          <cell r="AH43">
            <v>364.76666709220342</v>
          </cell>
          <cell r="AI43">
            <v>238.78444511021445</v>
          </cell>
          <cell r="AJ43">
            <v>264.93538472897086</v>
          </cell>
          <cell r="AK43">
            <v>259.75085968697863</v>
          </cell>
          <cell r="AL43">
            <v>259.94920206321285</v>
          </cell>
          <cell r="AM43">
            <v>80.957929318699698</v>
          </cell>
          <cell r="AN43">
            <v>76.082461010755409</v>
          </cell>
          <cell r="AO43">
            <v>129.0496058342506</v>
          </cell>
          <cell r="AP43">
            <v>95.181704335690767</v>
          </cell>
          <cell r="AQ43">
            <v>71.338913382534358</v>
          </cell>
          <cell r="AR43">
            <v>125.63714955150478</v>
          </cell>
        </row>
        <row r="44">
          <cell r="B44">
            <v>1042</v>
          </cell>
          <cell r="C44">
            <v>190.51603453829918</v>
          </cell>
          <cell r="D44">
            <v>118.07324051763152</v>
          </cell>
          <cell r="E44">
            <v>184.77624423060499</v>
          </cell>
          <cell r="F44">
            <v>172.47532349292615</v>
          </cell>
          <cell r="G44">
            <v>149.39995883886229</v>
          </cell>
          <cell r="H44">
            <v>159.95604528207872</v>
          </cell>
          <cell r="I44">
            <v>120.8787509612679</v>
          </cell>
          <cell r="J44">
            <v>80.233879918460985</v>
          </cell>
          <cell r="K44">
            <v>81.43455777108359</v>
          </cell>
          <cell r="L44">
            <v>74.226816059306671</v>
          </cell>
          <cell r="M44">
            <v>70.797246508824728</v>
          </cell>
          <cell r="N44">
            <v>67.428437896552694</v>
          </cell>
          <cell r="O44">
            <v>67.386924039702848</v>
          </cell>
          <cell r="P44">
            <v>65.544564306868068</v>
          </cell>
          <cell r="Q44">
            <v>246.75857410236247</v>
          </cell>
          <cell r="R44">
            <v>177.35164593937304</v>
          </cell>
          <cell r="S44">
            <v>303.57666421572623</v>
          </cell>
          <cell r="T44">
            <v>284.7695061802969</v>
          </cell>
          <cell r="U44">
            <v>181.40989044856968</v>
          </cell>
          <cell r="V44">
            <v>229.22248294596983</v>
          </cell>
          <cell r="W44">
            <v>198.84343961586649</v>
          </cell>
          <cell r="X44">
            <v>172.88085525269423</v>
          </cell>
          <cell r="Y44">
            <v>175.36640049430071</v>
          </cell>
          <cell r="Z44">
            <v>177.73787724013249</v>
          </cell>
          <cell r="AA44">
            <v>194.10438172572407</v>
          </cell>
          <cell r="AB44">
            <v>138.11115396376422</v>
          </cell>
          <cell r="AC44">
            <v>108.96672113115054</v>
          </cell>
          <cell r="AD44">
            <v>107.83640915864888</v>
          </cell>
          <cell r="AE44">
            <v>962.02948416145796</v>
          </cell>
          <cell r="AF44">
            <v>638.50478683539927</v>
          </cell>
          <cell r="AG44">
            <v>635.04491659875328</v>
          </cell>
          <cell r="AH44">
            <v>476.74057181515894</v>
          </cell>
          <cell r="AI44">
            <v>254.14475802495465</v>
          </cell>
          <cell r="AJ44">
            <v>303.46122820319329</v>
          </cell>
          <cell r="AK44">
            <v>208.49871536692788</v>
          </cell>
          <cell r="AL44">
            <v>174.28256137089247</v>
          </cell>
          <cell r="AM44">
            <v>59.734355440787745</v>
          </cell>
          <cell r="AN44">
            <v>59.304967881952585</v>
          </cell>
          <cell r="AO44">
            <v>80.680386396371119</v>
          </cell>
          <cell r="AP44">
            <v>64.951032382620511</v>
          </cell>
          <cell r="AQ44">
            <v>38.061386774776352</v>
          </cell>
          <cell r="AR44">
            <v>63.637223037455172</v>
          </cell>
        </row>
        <row r="45">
          <cell r="B45">
            <v>1043</v>
          </cell>
          <cell r="C45">
            <v>114.96960540087109</v>
          </cell>
          <cell r="D45">
            <v>115.12029537257825</v>
          </cell>
          <cell r="E45">
            <v>120.7891789550652</v>
          </cell>
          <cell r="F45">
            <v>105.64268406297832</v>
          </cell>
          <cell r="G45">
            <v>96.794426418267193</v>
          </cell>
          <cell r="H45">
            <v>96.486165876387957</v>
          </cell>
          <cell r="I45">
            <v>77.123457539460347</v>
          </cell>
          <cell r="J45">
            <v>49.619524422436676</v>
          </cell>
          <cell r="K45">
            <v>50.013440214958884</v>
          </cell>
          <cell r="L45">
            <v>59.47683558976491</v>
          </cell>
          <cell r="M45">
            <v>39.835695508961123</v>
          </cell>
          <cell r="N45">
            <v>34.260075764877421</v>
          </cell>
          <cell r="O45">
            <v>31.56683782785851</v>
          </cell>
          <cell r="P45">
            <v>29.476128285524315</v>
          </cell>
          <cell r="Q45">
            <v>148.90996425881991</v>
          </cell>
          <cell r="R45">
            <v>172.91618131124955</v>
          </cell>
          <cell r="S45">
            <v>198.44962307368704</v>
          </cell>
          <cell r="T45">
            <v>174.42387909717013</v>
          </cell>
          <cell r="U45">
            <v>117.5332739650152</v>
          </cell>
          <cell r="V45">
            <v>138.26797526232852</v>
          </cell>
          <cell r="W45">
            <v>126.86674415694735</v>
          </cell>
          <cell r="X45">
            <v>106.91575464256007</v>
          </cell>
          <cell r="Y45">
            <v>107.70215037563084</v>
          </cell>
          <cell r="Z45">
            <v>142.41869803816994</v>
          </cell>
          <cell r="AA45">
            <v>109.21728497473823</v>
          </cell>
          <cell r="AB45">
            <v>70.173635136446222</v>
          </cell>
          <cell r="AC45">
            <v>51.044544080301065</v>
          </cell>
          <cell r="AD45">
            <v>48.495246918249101</v>
          </cell>
          <cell r="AE45">
            <v>580.55034814306828</v>
          </cell>
          <cell r="AF45">
            <v>622.53614227111882</v>
          </cell>
          <cell r="AG45">
            <v>415.13212044628267</v>
          </cell>
          <cell r="AH45">
            <v>292.00788024808719</v>
          </cell>
          <cell r="AI45">
            <v>164.65731497802685</v>
          </cell>
          <cell r="AJ45">
            <v>183.04910170685625</v>
          </cell>
          <cell r="AK45">
            <v>133.0270348904061</v>
          </cell>
          <cell r="AL45">
            <v>107.78262024890616</v>
          </cell>
          <cell r="AM45">
            <v>36.686152616128943</v>
          </cell>
          <cell r="AN45">
            <v>47.520182214914335</v>
          </cell>
          <cell r="AO45">
            <v>45.396670979718905</v>
          </cell>
          <cell r="AP45">
            <v>33.001317542747799</v>
          </cell>
          <cell r="AQ45">
            <v>17.829536530186186</v>
          </cell>
          <cell r="AR45">
            <v>28.618375449175101</v>
          </cell>
        </row>
        <row r="46">
          <cell r="B46">
            <v>1044</v>
          </cell>
          <cell r="C46">
            <v>523.28784032702094</v>
          </cell>
          <cell r="D46">
            <v>494.668829732164</v>
          </cell>
          <cell r="E46">
            <v>837.75918353846453</v>
          </cell>
          <cell r="F46">
            <v>770.49425852370825</v>
          </cell>
          <cell r="G46">
            <v>683.77157067947303</v>
          </cell>
          <cell r="H46">
            <v>674.62309100580194</v>
          </cell>
          <cell r="I46">
            <v>655.01387948615036</v>
          </cell>
          <cell r="J46">
            <v>431.28480194645823</v>
          </cell>
          <cell r="K46">
            <v>502.11208528681362</v>
          </cell>
          <cell r="L46">
            <v>524.52565733678648</v>
          </cell>
          <cell r="M46">
            <v>484.98619466007312</v>
          </cell>
          <cell r="N46">
            <v>456.44515328469458</v>
          </cell>
          <cell r="O46">
            <v>506.61275722985368</v>
          </cell>
          <cell r="P46">
            <v>473.68792780652751</v>
          </cell>
          <cell r="Q46">
            <v>677.7684704446358</v>
          </cell>
          <cell r="R46">
            <v>743.0162055627012</v>
          </cell>
          <cell r="S46">
            <v>1376.3898027784085</v>
          </cell>
          <cell r="T46">
            <v>1272.1429655619656</v>
          </cell>
          <cell r="U46">
            <v>830.27416267629724</v>
          </cell>
          <cell r="V46">
            <v>966.75795966531359</v>
          </cell>
          <cell r="W46">
            <v>1077.4864213718765</v>
          </cell>
          <cell r="X46">
            <v>929.29427685369694</v>
          </cell>
          <cell r="Y46">
            <v>1081.2803734866302</v>
          </cell>
          <cell r="Z46">
            <v>1255.989167291468</v>
          </cell>
          <cell r="AA46">
            <v>1329.6837109091675</v>
          </cell>
          <cell r="AB46">
            <v>934.91958004471837</v>
          </cell>
          <cell r="AC46">
            <v>819.20835273656076</v>
          </cell>
          <cell r="AD46">
            <v>779.32938812905843</v>
          </cell>
          <cell r="AE46">
            <v>2642.3934988871811</v>
          </cell>
          <cell r="AF46">
            <v>2675.0211504111899</v>
          </cell>
          <cell r="AG46">
            <v>2879.2376046785384</v>
          </cell>
          <cell r="AH46">
            <v>2129.7300155749817</v>
          </cell>
          <cell r="AI46">
            <v>1163.1660525563318</v>
          </cell>
          <cell r="AJ46">
            <v>1279.863798894459</v>
          </cell>
          <cell r="AK46">
            <v>1129.8061183981777</v>
          </cell>
          <cell r="AL46">
            <v>936.82893111930923</v>
          </cell>
          <cell r="AM46">
            <v>368.3122079197675</v>
          </cell>
          <cell r="AN46">
            <v>419.08004294248525</v>
          </cell>
          <cell r="AO46">
            <v>552.68920066267015</v>
          </cell>
          <cell r="AP46">
            <v>439.67478495301265</v>
          </cell>
          <cell r="AQ46">
            <v>286.14429835973209</v>
          </cell>
          <cell r="AR46">
            <v>459.9036492308378</v>
          </cell>
        </row>
        <row r="47">
          <cell r="B47">
            <v>1045</v>
          </cell>
          <cell r="C47">
            <v>499.02350658378424</v>
          </cell>
          <cell r="D47">
            <v>500.7549139372743</v>
          </cell>
          <cell r="E47">
            <v>463.51477778564197</v>
          </cell>
          <cell r="F47">
            <v>426.24144506429457</v>
          </cell>
          <cell r="G47">
            <v>350.25177971143597</v>
          </cell>
          <cell r="H47">
            <v>372.66786689735994</v>
          </cell>
          <cell r="I47">
            <v>327.81038550362052</v>
          </cell>
          <cell r="J47">
            <v>237.68833844483814</v>
          </cell>
          <cell r="K47">
            <v>255.27916738231824</v>
          </cell>
          <cell r="L47">
            <v>264.40665748010736</v>
          </cell>
          <cell r="M47">
            <v>319.00851830840793</v>
          </cell>
          <cell r="N47">
            <v>305.14508107286207</v>
          </cell>
          <cell r="O47">
            <v>352.07242053107535</v>
          </cell>
          <cell r="P47">
            <v>290.89795322717157</v>
          </cell>
          <cell r="Q47">
            <v>646.34102440034337</v>
          </cell>
          <cell r="R47">
            <v>752.15779468458823</v>
          </cell>
          <cell r="S47">
            <v>761.52792606416801</v>
          </cell>
          <cell r="T47">
            <v>703.75612792814161</v>
          </cell>
          <cell r="U47">
            <v>425.29554546530591</v>
          </cell>
          <cell r="V47">
            <v>534.04579747985201</v>
          </cell>
          <cell r="W47">
            <v>539.24237367599108</v>
          </cell>
          <cell r="X47">
            <v>512.14977109041286</v>
          </cell>
          <cell r="Y47">
            <v>549.73453445725681</v>
          </cell>
          <cell r="Z47">
            <v>633.12803274660689</v>
          </cell>
          <cell r="AA47">
            <v>874.62372147163273</v>
          </cell>
          <cell r="AB47">
            <v>625.01728629685488</v>
          </cell>
          <cell r="AC47">
            <v>569.31189266593503</v>
          </cell>
          <cell r="AD47">
            <v>478.59637239714999</v>
          </cell>
          <cell r="AE47">
            <v>2519.8683553679102</v>
          </cell>
          <cell r="AF47">
            <v>2707.93287436329</v>
          </cell>
          <cell r="AG47">
            <v>1593.0224397992074</v>
          </cell>
          <cell r="AH47">
            <v>1178.1777597860587</v>
          </cell>
          <cell r="AI47">
            <v>595.81444663301954</v>
          </cell>
          <cell r="AJ47">
            <v>707.00828093808536</v>
          </cell>
          <cell r="AK47">
            <v>565.42646013394392</v>
          </cell>
          <cell r="AL47">
            <v>516.30224631111867</v>
          </cell>
          <cell r="AM47">
            <v>187.25387523941896</v>
          </cell>
          <cell r="AN47">
            <v>211.25287547162876</v>
          </cell>
          <cell r="AO47">
            <v>363.54140577554847</v>
          </cell>
          <cell r="AP47">
            <v>293.93366746190196</v>
          </cell>
          <cell r="AQ47">
            <v>198.85704476835565</v>
          </cell>
          <cell r="AR47">
            <v>282.4328474286151</v>
          </cell>
        </row>
        <row r="48">
          <cell r="B48">
            <v>1046</v>
          </cell>
          <cell r="C48">
            <v>309.50519839867292</v>
          </cell>
          <cell r="D48">
            <v>333.63066955693637</v>
          </cell>
          <cell r="E48">
            <v>321.37457015023102</v>
          </cell>
          <cell r="F48">
            <v>307.61793268566703</v>
          </cell>
          <cell r="G48">
            <v>292.11564258642045</v>
          </cell>
          <cell r="H48">
            <v>342.26786398230962</v>
          </cell>
          <cell r="I48">
            <v>312.31795248703844</v>
          </cell>
          <cell r="J48">
            <v>221.09423510100561</v>
          </cell>
          <cell r="K48">
            <v>228.76044291245893</v>
          </cell>
          <cell r="L48">
            <v>224.24869130392736</v>
          </cell>
          <cell r="M48">
            <v>227.86441324216008</v>
          </cell>
          <cell r="N48">
            <v>165.69626183085029</v>
          </cell>
          <cell r="O48">
            <v>200.47246389935512</v>
          </cell>
          <cell r="P48">
            <v>182.56463348475015</v>
          </cell>
          <cell r="Q48">
            <v>400.87471702426268</v>
          </cell>
          <cell r="R48">
            <v>501.12919847357017</v>
          </cell>
          <cell r="S48">
            <v>527.99979984554</v>
          </cell>
          <cell r="T48">
            <v>507.89994191078603</v>
          </cell>
          <cell r="U48">
            <v>354.70335555495143</v>
          </cell>
          <cell r="V48">
            <v>490.48155370610777</v>
          </cell>
          <cell r="W48">
            <v>513.75759124286799</v>
          </cell>
          <cell r="X48">
            <v>476.39426754068023</v>
          </cell>
          <cell r="Y48">
            <v>492.62741208481015</v>
          </cell>
          <cell r="Z48">
            <v>536.96882720110182</v>
          </cell>
          <cell r="AA48">
            <v>624.73448093989441</v>
          </cell>
          <cell r="AB48">
            <v>339.38947190278498</v>
          </cell>
          <cell r="AC48">
            <v>324.1701172667444</v>
          </cell>
          <cell r="AD48">
            <v>300.36227599574374</v>
          </cell>
          <cell r="AE48">
            <v>1562.876988713032</v>
          </cell>
          <cell r="AF48">
            <v>1804.1749223897418</v>
          </cell>
          <cell r="AG48">
            <v>1104.510419874689</v>
          </cell>
          <cell r="AH48">
            <v>850.28945682874348</v>
          </cell>
          <cell r="AI48">
            <v>496.91887385660078</v>
          </cell>
          <cell r="AJ48">
            <v>649.33479816528154</v>
          </cell>
          <cell r="AK48">
            <v>538.7042086531975</v>
          </cell>
          <cell r="AL48">
            <v>480.25683959072171</v>
          </cell>
          <cell r="AM48">
            <v>167.80170460478729</v>
          </cell>
          <cell r="AN48">
            <v>179.1678821939966</v>
          </cell>
          <cell r="AO48">
            <v>259.67378412193341</v>
          </cell>
          <cell r="AP48">
            <v>159.60837301860352</v>
          </cell>
          <cell r="AQ48">
            <v>113.23057247234151</v>
          </cell>
          <cell r="AR48">
            <v>177.25201811438265</v>
          </cell>
        </row>
        <row r="49">
          <cell r="B49">
            <v>1047</v>
          </cell>
          <cell r="C49">
            <v>620.1718622489733</v>
          </cell>
          <cell r="D49">
            <v>597.88005981212677</v>
          </cell>
          <cell r="E49">
            <v>1004.7560711314587</v>
          </cell>
          <cell r="F49">
            <v>985.99403513499328</v>
          </cell>
          <cell r="G49">
            <v>675.72518639022041</v>
          </cell>
          <cell r="H49">
            <v>741.79150096666069</v>
          </cell>
          <cell r="I49">
            <v>774.61498195045385</v>
          </cell>
          <cell r="J49">
            <v>494.10521204180628</v>
          </cell>
          <cell r="K49">
            <v>648.23821850769889</v>
          </cell>
          <cell r="L49">
            <v>650.63672178875106</v>
          </cell>
          <cell r="M49">
            <v>540.59747917497032</v>
          </cell>
          <cell r="N49">
            <v>512.43124691181481</v>
          </cell>
          <cell r="O49">
            <v>558.8718301517456</v>
          </cell>
          <cell r="P49">
            <v>535.05360014082089</v>
          </cell>
          <cell r="Q49">
            <v>803.25377755119882</v>
          </cell>
          <cell r="R49">
            <v>898.04440207751895</v>
          </cell>
          <cell r="S49">
            <v>1650.7560140897474</v>
          </cell>
          <cell r="T49">
            <v>1627.9490236388872</v>
          </cell>
          <cell r="U49">
            <v>820.5037872105662</v>
          </cell>
          <cell r="V49">
            <v>1063.0125881140818</v>
          </cell>
          <cell r="W49">
            <v>1274.2281514669535</v>
          </cell>
          <cell r="X49">
            <v>1064.654130267814</v>
          </cell>
          <cell r="Y49">
            <v>1395.9577623309592</v>
          </cell>
          <cell r="Z49">
            <v>1557.9651118648756</v>
          </cell>
          <cell r="AA49">
            <v>1482.1528326622563</v>
          </cell>
          <cell r="AB49">
            <v>1049.5938070915865</v>
          </cell>
          <cell r="AC49">
            <v>903.71287504265661</v>
          </cell>
          <cell r="AD49">
            <v>880.29052533571837</v>
          </cell>
          <cell r="AE49">
            <v>3131.6189116401761</v>
          </cell>
          <cell r="AF49">
            <v>3233.1566277836873</v>
          </cell>
          <cell r="AG49">
            <v>3453.1778587156914</v>
          </cell>
          <cell r="AH49">
            <v>2725.3948599543965</v>
          </cell>
          <cell r="AI49">
            <v>1149.4783219567969</v>
          </cell>
          <cell r="AJ49">
            <v>1407.2926068975128</v>
          </cell>
          <cell r="AK49">
            <v>1336.1010711667236</v>
          </cell>
          <cell r="AL49">
            <v>1073.2862729419121</v>
          </cell>
          <cell r="AM49">
            <v>475.49950800361142</v>
          </cell>
          <cell r="AN49">
            <v>519.83894685272355</v>
          </cell>
          <cell r="AO49">
            <v>616.06369817368807</v>
          </cell>
          <cell r="AP49">
            <v>493.60387916887356</v>
          </cell>
          <cell r="AQ49">
            <v>315.661193741386</v>
          </cell>
          <cell r="AR49">
            <v>519.48358569814945</v>
          </cell>
        </row>
        <row r="50">
          <cell r="B50">
            <v>1048</v>
          </cell>
          <cell r="C50">
            <v>434.19745352197936</v>
          </cell>
          <cell r="D50">
            <v>431.48779274715213</v>
          </cell>
          <cell r="E50">
            <v>507.17254669903406</v>
          </cell>
          <cell r="F50">
            <v>543.71973609992517</v>
          </cell>
          <cell r="G50">
            <v>51.243780008468399</v>
          </cell>
          <cell r="H50">
            <v>43.534551503232784</v>
          </cell>
          <cell r="I50">
            <v>78.684748462397877</v>
          </cell>
          <cell r="J50">
            <v>60.072349418797394</v>
          </cell>
          <cell r="K50">
            <v>75.651735014117961</v>
          </cell>
          <cell r="L50">
            <v>45.154218624734433</v>
          </cell>
          <cell r="M50">
            <v>77.504740326996853</v>
          </cell>
          <cell r="N50">
            <v>75.689533499529986</v>
          </cell>
          <cell r="O50">
            <v>39.399023451947649</v>
          </cell>
          <cell r="P50">
            <v>64.973482085104408</v>
          </cell>
          <cell r="Q50">
            <v>562.37756979149094</v>
          </cell>
          <cell r="R50">
            <v>648.11527075033769</v>
          </cell>
          <cell r="S50">
            <v>833.25511106576369</v>
          </cell>
          <cell r="T50">
            <v>897.72146886860264</v>
          </cell>
          <cell r="U50">
            <v>62.223099589561116</v>
          </cell>
          <cell r="V50">
            <v>62.386501066041738</v>
          </cell>
          <cell r="W50">
            <v>129.43504052739385</v>
          </cell>
          <cell r="X50">
            <v>129.43857576269122</v>
          </cell>
          <cell r="Y50">
            <v>162.91329901818889</v>
          </cell>
          <cell r="Z50">
            <v>108.12285091663837</v>
          </cell>
          <cell r="AA50">
            <v>212.49427687995342</v>
          </cell>
          <cell r="AB50">
            <v>155.03204791184285</v>
          </cell>
          <cell r="AC50">
            <v>63.709428238608901</v>
          </cell>
          <cell r="AD50">
            <v>106.8968429752349</v>
          </cell>
          <cell r="AE50">
            <v>2192.5228144090765</v>
          </cell>
          <cell r="AF50">
            <v>2333.3569903076955</v>
          </cell>
          <cell r="AG50">
            <v>1743.0668588420137</v>
          </cell>
          <cell r="AH50">
            <v>1502.9005462691418</v>
          </cell>
          <cell r="AI50">
            <v>87.17096157022867</v>
          </cell>
          <cell r="AJ50">
            <v>82.591742282380295</v>
          </cell>
          <cell r="AK50">
            <v>135.72004047788792</v>
          </cell>
          <cell r="AL50">
            <v>130.48805485806147</v>
          </cell>
          <cell r="AM50">
            <v>55.492505304059655</v>
          </cell>
          <cell r="AN50">
            <v>36.076846986605808</v>
          </cell>
          <cell r="AO50">
            <v>88.324231597807625</v>
          </cell>
          <cell r="AP50">
            <v>72.908604955309968</v>
          </cell>
          <cell r="AQ50">
            <v>22.253300495947016</v>
          </cell>
          <cell r="AR50">
            <v>63.082759259971603</v>
          </cell>
        </row>
        <row r="51">
          <cell r="B51">
            <v>1049</v>
          </cell>
          <cell r="C51">
            <v>122.76784154365345</v>
          </cell>
          <cell r="D51">
            <v>117.05153609048433</v>
          </cell>
          <cell r="E51">
            <v>132.59032024354389</v>
          </cell>
          <cell r="F51">
            <v>139.44426421709755</v>
          </cell>
          <cell r="G51">
            <v>146.35277521239689</v>
          </cell>
          <cell r="H51">
            <v>149.35639795529792</v>
          </cell>
          <cell r="I51">
            <v>155.40748562214387</v>
          </cell>
          <cell r="J51">
            <v>108.10088852356975</v>
          </cell>
          <cell r="K51">
            <v>125.55633798947154</v>
          </cell>
          <cell r="L51">
            <v>120.61851318477719</v>
          </cell>
          <cell r="M51">
            <v>129.51449263074417</v>
          </cell>
          <cell r="N51">
            <v>114.57409986673707</v>
          </cell>
          <cell r="O51">
            <v>122.30827095841562</v>
          </cell>
          <cell r="P51">
            <v>124.8635446979811</v>
          </cell>
          <cell r="Q51">
            <v>159.01033001422638</v>
          </cell>
          <cell r="R51">
            <v>175.81699709748716</v>
          </cell>
          <cell r="S51">
            <v>217.83821450876204</v>
          </cell>
          <cell r="T51">
            <v>230.23278609711582</v>
          </cell>
          <cell r="U51">
            <v>177.70982752920852</v>
          </cell>
          <cell r="V51">
            <v>214.03282584791131</v>
          </cell>
          <cell r="W51">
            <v>255.64260664028524</v>
          </cell>
          <cell r="X51">
            <v>232.92621621344341</v>
          </cell>
          <cell r="Y51">
            <v>270.38107230046126</v>
          </cell>
          <cell r="Z51">
            <v>288.8238998719014</v>
          </cell>
          <cell r="AA51">
            <v>355.08909959482486</v>
          </cell>
          <cell r="AB51">
            <v>234.67785463503418</v>
          </cell>
          <cell r="AC51">
            <v>197.77622207101467</v>
          </cell>
          <cell r="AD51">
            <v>205.43025096651408</v>
          </cell>
          <cell r="AE51">
            <v>619.92830975134427</v>
          </cell>
          <cell r="AF51">
            <v>632.97971473096266</v>
          </cell>
          <cell r="AG51">
            <v>455.6906609476203</v>
          </cell>
          <cell r="AH51">
            <v>385.43912782937753</v>
          </cell>
          <cell r="AI51">
            <v>248.96118400375352</v>
          </cell>
          <cell r="AJ51">
            <v>283.35206639794103</v>
          </cell>
          <cell r="AK51">
            <v>268.0558895004109</v>
          </cell>
          <cell r="AL51">
            <v>234.81476600039309</v>
          </cell>
          <cell r="AM51">
            <v>92.098822988511913</v>
          </cell>
          <cell r="AN51">
            <v>96.370522543721549</v>
          </cell>
          <cell r="AO51">
            <v>147.59443092290203</v>
          </cell>
          <cell r="AP51">
            <v>110.36450350623494</v>
          </cell>
          <cell r="AQ51">
            <v>69.081983975995854</v>
          </cell>
          <cell r="AR51">
            <v>121.23002612376901</v>
          </cell>
        </row>
        <row r="52">
          <cell r="B52">
            <v>1050</v>
          </cell>
          <cell r="C52">
            <v>130.26100183007975</v>
          </cell>
          <cell r="D52">
            <v>122.9323522416293</v>
          </cell>
          <cell r="E52">
            <v>137.97342553738582</v>
          </cell>
          <cell r="F52">
            <v>213.67983516764292</v>
          </cell>
          <cell r="G52">
            <v>183.29492140650075</v>
          </cell>
          <cell r="H52">
            <v>197.37564425638826</v>
          </cell>
          <cell r="I52">
            <v>166.06470943950808</v>
          </cell>
          <cell r="J52">
            <v>106.3460462925655</v>
          </cell>
          <cell r="K52">
            <v>125.48096222687239</v>
          </cell>
          <cell r="L52">
            <v>133.64101429567319</v>
          </cell>
          <cell r="M52">
            <v>122.6062062959419</v>
          </cell>
          <cell r="N52">
            <v>106.07540406491415</v>
          </cell>
          <cell r="O52">
            <v>124.21817530904633</v>
          </cell>
          <cell r="P52">
            <v>124.79217977397587</v>
          </cell>
          <cell r="Q52">
            <v>168.71555798771388</v>
          </cell>
          <cell r="R52">
            <v>184.65026379957843</v>
          </cell>
          <cell r="S52">
            <v>226.68234463507329</v>
          </cell>
          <cell r="T52">
            <v>352.80120024748112</v>
          </cell>
          <cell r="U52">
            <v>222.56707344877154</v>
          </cell>
          <cell r="V52">
            <v>282.84604792350876</v>
          </cell>
          <cell r="W52">
            <v>273.17355417034241</v>
          </cell>
          <cell r="X52">
            <v>229.14503766346093</v>
          </cell>
          <cell r="Y52">
            <v>270.21875329814429</v>
          </cell>
          <cell r="Z52">
            <v>320.00658864516879</v>
          </cell>
          <cell r="AA52">
            <v>336.14869281454264</v>
          </cell>
          <cell r="AB52">
            <v>217.27029306320117</v>
          </cell>
          <cell r="AC52">
            <v>200.8645959317912</v>
          </cell>
          <cell r="AD52">
            <v>205.31283868029345</v>
          </cell>
          <cell r="AE52">
            <v>657.7657607698867</v>
          </cell>
          <cell r="AF52">
            <v>664.78141041190975</v>
          </cell>
          <cell r="AG52">
            <v>474.19148970190412</v>
          </cell>
          <cell r="AH52">
            <v>590.63432808907919</v>
          </cell>
          <cell r="AI52">
            <v>311.80358957328457</v>
          </cell>
          <cell r="AJ52">
            <v>374.45196471202587</v>
          </cell>
          <cell r="AK52">
            <v>286.43809032254092</v>
          </cell>
          <cell r="AL52">
            <v>231.00292991404098</v>
          </cell>
          <cell r="AM52">
            <v>92.043532916115666</v>
          </cell>
          <cell r="AN52">
            <v>106.77510475707311</v>
          </cell>
          <cell r="AO52">
            <v>139.72176301117551</v>
          </cell>
          <cell r="AP52">
            <v>102.17806046448594</v>
          </cell>
          <cell r="AQ52">
            <v>70.160733440051445</v>
          </cell>
          <cell r="AR52">
            <v>121.1607379130074</v>
          </cell>
        </row>
        <row r="53">
          <cell r="B53">
            <v>1051</v>
          </cell>
          <cell r="C53">
            <v>70.631062827654119</v>
          </cell>
          <cell r="D53">
            <v>54.205297527171176</v>
          </cell>
          <cell r="E53">
            <v>38.140249468810261</v>
          </cell>
          <cell r="F53">
            <v>22.260699541331046</v>
          </cell>
          <cell r="G53">
            <v>33.377230275244642</v>
          </cell>
          <cell r="H53">
            <v>23.802490454528616</v>
          </cell>
          <cell r="I53">
            <v>38.927875061358314</v>
          </cell>
          <cell r="J53">
            <v>40.083348682521745</v>
          </cell>
          <cell r="K53">
            <v>25.442475373649913</v>
          </cell>
          <cell r="L53">
            <v>22.753360639941008</v>
          </cell>
          <cell r="M53">
            <v>21.626318972173472</v>
          </cell>
          <cell r="N53">
            <v>12.919462716190989</v>
          </cell>
          <cell r="O53">
            <v>16.370952254470403</v>
          </cell>
          <cell r="P53">
            <v>15.55426126642935</v>
          </cell>
          <cell r="Q53">
            <v>91.482170479370424</v>
          </cell>
          <cell r="R53">
            <v>81.418945503081176</v>
          </cell>
          <cell r="S53">
            <v>62.662220212933988</v>
          </cell>
          <cell r="T53">
            <v>36.754060159062682</v>
          </cell>
          <cell r="U53">
            <v>40.528523131920601</v>
          </cell>
          <cell r="V53">
            <v>34.109782801038577</v>
          </cell>
          <cell r="W53">
            <v>64.035676349910617</v>
          </cell>
          <cell r="X53">
            <v>86.368048119680623</v>
          </cell>
          <cell r="Y53">
            <v>54.789458530419957</v>
          </cell>
          <cell r="Z53">
            <v>54.483463455997686</v>
          </cell>
          <cell r="AA53">
            <v>59.292747671673723</v>
          </cell>
          <cell r="AB53">
            <v>26.462453528323383</v>
          </cell>
          <cell r="AC53">
            <v>26.472331455776626</v>
          </cell>
          <cell r="AD53">
            <v>25.590461998256693</v>
          </cell>
          <cell r="AE53">
            <v>356.65850962378653</v>
          </cell>
          <cell r="AF53">
            <v>293.12604440434217</v>
          </cell>
          <cell r="AG53">
            <v>131.08163142848696</v>
          </cell>
          <cell r="AH53">
            <v>61.530997092316646</v>
          </cell>
          <cell r="AI53">
            <v>56.778115454464995</v>
          </cell>
          <cell r="AJ53">
            <v>45.156986563953964</v>
          </cell>
          <cell r="AK53">
            <v>67.145067910721124</v>
          </cell>
          <cell r="AL53">
            <v>87.068314330703487</v>
          </cell>
          <cell r="AM53">
            <v>18.662714072019575</v>
          </cell>
          <cell r="AN53">
            <v>18.179242942066043</v>
          </cell>
          <cell r="AO53">
            <v>24.645305531601984</v>
          </cell>
          <cell r="AP53">
            <v>12.444785426184106</v>
          </cell>
          <cell r="AQ53">
            <v>9.2466180124452304</v>
          </cell>
          <cell r="AR53">
            <v>15.10163358109156</v>
          </cell>
        </row>
        <row r="54">
          <cell r="B54">
            <v>1052</v>
          </cell>
          <cell r="C54">
            <v>58.078530701738131</v>
          </cell>
          <cell r="D54">
            <v>55.942164256896938</v>
          </cell>
          <cell r="E54">
            <v>64.148620942019406</v>
          </cell>
          <cell r="F54">
            <v>67.935862372714155</v>
          </cell>
          <cell r="G54">
            <v>70.979698866758881</v>
          </cell>
          <cell r="H54">
            <v>73.155143686038684</v>
          </cell>
          <cell r="I54">
            <v>69.191758096415896</v>
          </cell>
          <cell r="J54">
            <v>46.731753152527496</v>
          </cell>
          <cell r="K54">
            <v>53.654833179659484</v>
          </cell>
          <cell r="L54">
            <v>51.542963324434083</v>
          </cell>
          <cell r="M54">
            <v>58.654833254797964</v>
          </cell>
          <cell r="N54">
            <v>41.218735133950894</v>
          </cell>
          <cell r="O54">
            <v>39.710110775429115</v>
          </cell>
          <cell r="P54">
            <v>40.460332053850685</v>
          </cell>
          <cell r="Q54">
            <v>75.223985512044493</v>
          </cell>
          <cell r="R54">
            <v>84.027802276586954</v>
          </cell>
          <cell r="S54">
            <v>105.39246774229971</v>
          </cell>
          <cell r="T54">
            <v>112.16712969727456</v>
          </cell>
          <cell r="U54">
            <v>86.18756990006446</v>
          </cell>
          <cell r="V54">
            <v>104.83382260677668</v>
          </cell>
          <cell r="W54">
            <v>113.81923674384073</v>
          </cell>
          <cell r="X54">
            <v>100.69344098374886</v>
          </cell>
          <cell r="Y54">
            <v>115.54375957058575</v>
          </cell>
          <cell r="Z54">
            <v>123.42085211672338</v>
          </cell>
          <cell r="AA54">
            <v>160.81360088953267</v>
          </cell>
          <cell r="AB54">
            <v>84.426797533266836</v>
          </cell>
          <cell r="AC54">
            <v>64.212465973426248</v>
          </cell>
          <cell r="AD54">
            <v>66.566876570062917</v>
          </cell>
          <cell r="AE54">
            <v>293.27326210233718</v>
          </cell>
          <cell r="AF54">
            <v>302.5185004440275</v>
          </cell>
          <cell r="AG54">
            <v>220.46803584344272</v>
          </cell>
          <cell r="AH54">
            <v>187.78211989062913</v>
          </cell>
          <cell r="AI54">
            <v>120.74379761130297</v>
          </cell>
          <cell r="AJ54">
            <v>138.78656297858359</v>
          </cell>
          <cell r="AK54">
            <v>119.34597737285081</v>
          </cell>
          <cell r="AL54">
            <v>101.50985649767634</v>
          </cell>
          <cell r="AM54">
            <v>39.357208585567101</v>
          </cell>
          <cell r="AN54">
            <v>41.181259641446836</v>
          </cell>
          <cell r="AO54">
            <v>66.842918960442162</v>
          </cell>
          <cell r="AP54">
            <v>39.704307024926273</v>
          </cell>
          <cell r="AQ54">
            <v>22.429008396381558</v>
          </cell>
          <cell r="AR54">
            <v>39.282939818254221</v>
          </cell>
        </row>
        <row r="55">
          <cell r="B55">
            <v>1053</v>
          </cell>
          <cell r="C55">
            <v>171.94028411336862</v>
          </cell>
          <cell r="D55">
            <v>177.29450416729497</v>
          </cell>
          <cell r="E55">
            <v>201.32119693506581</v>
          </cell>
          <cell r="F55">
            <v>214.71461822420045</v>
          </cell>
          <cell r="G55">
            <v>148.64292168368516</v>
          </cell>
          <cell r="H55">
            <v>131.35664489881199</v>
          </cell>
          <cell r="I55">
            <v>115.5018111297049</v>
          </cell>
          <cell r="J55">
            <v>86.967455484520571</v>
          </cell>
          <cell r="K55">
            <v>82.622120939070371</v>
          </cell>
          <cell r="L55">
            <v>62.049158198704959</v>
          </cell>
          <cell r="M55">
            <v>99.782138347796106</v>
          </cell>
          <cell r="N55">
            <v>85.463262093784522</v>
          </cell>
          <cell r="O55">
            <v>103.94711360507812</v>
          </cell>
          <cell r="P55">
            <v>102.79718218254374</v>
          </cell>
          <cell r="Q55">
            <v>222.69904704551647</v>
          </cell>
          <cell r="R55">
            <v>266.3048120999054</v>
          </cell>
          <cell r="S55">
            <v>330.75906297342999</v>
          </cell>
          <cell r="T55">
            <v>354.50970355132745</v>
          </cell>
          <cell r="U55">
            <v>180.49065306421204</v>
          </cell>
          <cell r="V55">
            <v>188.23856417592512</v>
          </cell>
          <cell r="W55">
            <v>189.99846725957434</v>
          </cell>
          <cell r="X55">
            <v>187.38976724787719</v>
          </cell>
          <cell r="Y55">
            <v>177.92377519896687</v>
          </cell>
          <cell r="Z55">
            <v>148.57818573227371</v>
          </cell>
          <cell r="AA55">
            <v>273.57208403374028</v>
          </cell>
          <cell r="AB55">
            <v>175.05121158803624</v>
          </cell>
          <cell r="AC55">
            <v>168.08566798388199</v>
          </cell>
          <cell r="AD55">
            <v>169.12583240760648</v>
          </cell>
          <cell r="AE55">
            <v>868.22940249108558</v>
          </cell>
          <cell r="AF55">
            <v>958.75567651183565</v>
          </cell>
          <cell r="AG55">
            <v>691.90714017129164</v>
          </cell>
          <cell r="AH55">
            <v>593.49458111598904</v>
          </cell>
          <cell r="AI55">
            <v>252.85695964727304</v>
          </cell>
          <cell r="AJ55">
            <v>249.20376546787676</v>
          </cell>
          <cell r="AK55">
            <v>199.22425613756866</v>
          </cell>
          <cell r="AL55">
            <v>188.90911062950937</v>
          </cell>
          <cell r="AM55">
            <v>60.605463755568799</v>
          </cell>
          <cell r="AN55">
            <v>49.575389723523124</v>
          </cell>
          <cell r="AO55">
            <v>113.71150538111502</v>
          </cell>
          <cell r="AP55">
            <v>82.323234482962491</v>
          </cell>
          <cell r="AQ55">
            <v>58.711261144869766</v>
          </cell>
          <cell r="AR55">
            <v>99.80579288841156</v>
          </cell>
        </row>
        <row r="56">
          <cell r="B56">
            <v>1054</v>
          </cell>
          <cell r="C56">
            <v>197.87730807588389</v>
          </cell>
          <cell r="D56">
            <v>193.99401682417275</v>
          </cell>
          <cell r="E56">
            <v>225.0541550753957</v>
          </cell>
          <cell r="F56">
            <v>249.52066419918737</v>
          </cell>
          <cell r="G56">
            <v>267.11302302597994</v>
          </cell>
          <cell r="H56">
            <v>260.57443527628146</v>
          </cell>
          <cell r="I56">
            <v>288.39838651288505</v>
          </cell>
          <cell r="J56">
            <v>199.9850557651047</v>
          </cell>
          <cell r="K56">
            <v>263.59123332233469</v>
          </cell>
          <cell r="L56">
            <v>243.04549432866128</v>
          </cell>
          <cell r="M56">
            <v>242.885008953409</v>
          </cell>
          <cell r="N56">
            <v>238.20203480411757</v>
          </cell>
          <cell r="O56">
            <v>285.35707551735499</v>
          </cell>
          <cell r="P56">
            <v>281.18607955772262</v>
          </cell>
          <cell r="Q56">
            <v>256.29298083150684</v>
          </cell>
          <cell r="R56">
            <v>291.3882776090984</v>
          </cell>
          <cell r="S56">
            <v>369.75093822348157</v>
          </cell>
          <cell r="T56">
            <v>411.9770578583466</v>
          </cell>
          <cell r="U56">
            <v>324.3437590019239</v>
          </cell>
          <cell r="V56">
            <v>373.41207667982513</v>
          </cell>
          <cell r="W56">
            <v>474.41032189572428</v>
          </cell>
          <cell r="X56">
            <v>430.91007830563643</v>
          </cell>
          <cell r="Y56">
            <v>567.63427044734499</v>
          </cell>
          <cell r="Z56">
            <v>581.97821930338125</v>
          </cell>
          <cell r="AA56">
            <v>665.91635717742042</v>
          </cell>
          <cell r="AB56">
            <v>487.90034189707001</v>
          </cell>
          <cell r="AC56">
            <v>461.43113539920802</v>
          </cell>
          <cell r="AD56">
            <v>462.61802859715817</v>
          </cell>
          <cell r="AE56">
            <v>999.20096004954326</v>
          </cell>
          <cell r="AF56">
            <v>1049.0616486566632</v>
          </cell>
          <cell r="AG56">
            <v>773.47333113714933</v>
          </cell>
          <cell r="AH56">
            <v>689.70228158405348</v>
          </cell>
          <cell r="AI56">
            <v>454.38683604639181</v>
          </cell>
          <cell r="AJ56">
            <v>494.34979483175096</v>
          </cell>
          <cell r="AK56">
            <v>497.44634705150469</v>
          </cell>
          <cell r="AL56">
            <v>434.40386766867158</v>
          </cell>
          <cell r="AM56">
            <v>193.35099070118574</v>
          </cell>
          <cell r="AN56">
            <v>194.18595596903992</v>
          </cell>
          <cell r="AO56">
            <v>276.79122195528453</v>
          </cell>
          <cell r="AP56">
            <v>229.45019280892046</v>
          </cell>
          <cell r="AQ56">
            <v>161.17497830567254</v>
          </cell>
          <cell r="AR56">
            <v>273.00358846030798</v>
          </cell>
        </row>
        <row r="57">
          <cell r="B57">
            <v>1055</v>
          </cell>
          <cell r="C57">
            <v>222.23737997376466</v>
          </cell>
          <cell r="D57">
            <v>133.5054981556286</v>
          </cell>
          <cell r="E57">
            <v>243.70007686092055</v>
          </cell>
          <cell r="F57">
            <v>231.21011666498777</v>
          </cell>
          <cell r="G57">
            <v>203.71775976748543</v>
          </cell>
          <cell r="H57">
            <v>227.95361909203206</v>
          </cell>
          <cell r="I57">
            <v>179.50029673236691</v>
          </cell>
          <cell r="J57">
            <v>129.02066684289861</v>
          </cell>
          <cell r="K57">
            <v>150.58721466487637</v>
          </cell>
          <cell r="L57">
            <v>155.45519020646404</v>
          </cell>
          <cell r="M57">
            <v>142.88136143114957</v>
          </cell>
          <cell r="N57">
            <v>124.98354597471545</v>
          </cell>
          <cell r="O57">
            <v>133.19293559854324</v>
          </cell>
          <cell r="P57">
            <v>128.37549447127748</v>
          </cell>
          <cell r="Q57">
            <v>287.84442804233834</v>
          </cell>
          <cell r="R57">
            <v>200.53163389143191</v>
          </cell>
          <cell r="S57">
            <v>400.38510746123592</v>
          </cell>
          <cell r="T57">
            <v>381.74499060602028</v>
          </cell>
          <cell r="U57">
            <v>247.36564031926881</v>
          </cell>
          <cell r="V57">
            <v>326.66533154561364</v>
          </cell>
          <cell r="W57">
            <v>295.27486121832231</v>
          </cell>
          <cell r="X57">
            <v>278.00230092002624</v>
          </cell>
          <cell r="Y57">
            <v>324.28416779122085</v>
          </cell>
          <cell r="Z57">
            <v>372.24115191983412</v>
          </cell>
          <cell r="AA57">
            <v>391.73696278238782</v>
          </cell>
          <cell r="AB57">
            <v>255.99913477950585</v>
          </cell>
          <cell r="AC57">
            <v>215.37705833634234</v>
          </cell>
          <cell r="AD57">
            <v>211.2082442555492</v>
          </cell>
          <cell r="AE57">
            <v>1122.2095428118678</v>
          </cell>
          <cell r="AF57">
            <v>721.95782268281368</v>
          </cell>
          <cell r="AG57">
            <v>837.55623256476804</v>
          </cell>
          <cell r="AH57">
            <v>639.08993469919028</v>
          </cell>
          <cell r="AI57">
            <v>346.54494662434865</v>
          </cell>
          <cell r="AJ57">
            <v>432.46308760036123</v>
          </cell>
          <cell r="AK57">
            <v>309.61257441080619</v>
          </cell>
          <cell r="AL57">
            <v>280.25632451045334</v>
          </cell>
          <cell r="AM57">
            <v>110.45961876425913</v>
          </cell>
          <cell r="AN57">
            <v>124.20396767269467</v>
          </cell>
          <cell r="AO57">
            <v>162.82728520618099</v>
          </cell>
          <cell r="AP57">
            <v>120.39149348754982</v>
          </cell>
          <cell r="AQ57">
            <v>75.229844806348382</v>
          </cell>
          <cell r="AR57">
            <v>124.63977845614028</v>
          </cell>
        </row>
        <row r="58">
          <cell r="B58">
            <v>1056</v>
          </cell>
          <cell r="C58">
            <v>92.827748329807235</v>
          </cell>
          <cell r="D58">
            <v>89.230371623396991</v>
          </cell>
          <cell r="E58">
            <v>104.45306720872026</v>
          </cell>
          <cell r="F58">
            <v>109.55086926788704</v>
          </cell>
          <cell r="G58">
            <v>119.13750728683949</v>
          </cell>
          <cell r="H58">
            <v>117.75124253428004</v>
          </cell>
          <cell r="I58">
            <v>114.45912993696992</v>
          </cell>
          <cell r="J58">
            <v>73.904901002326113</v>
          </cell>
          <cell r="K58">
            <v>75.916566170009673</v>
          </cell>
          <cell r="L58">
            <v>72.205173076684773</v>
          </cell>
          <cell r="M58">
            <v>84.878059927134672</v>
          </cell>
          <cell r="N58">
            <v>53.707479764099553</v>
          </cell>
          <cell r="O58">
            <v>54.46481649475438</v>
          </cell>
          <cell r="P58">
            <v>59.644858307901913</v>
          </cell>
          <cell r="Q58">
            <v>120.23157457852413</v>
          </cell>
          <cell r="R58">
            <v>134.02827944599574</v>
          </cell>
          <cell r="S58">
            <v>171.61033791091759</v>
          </cell>
          <cell r="T58">
            <v>180.87658171180618</v>
          </cell>
          <cell r="U58">
            <v>144.66350803036019</v>
          </cell>
          <cell r="V58">
            <v>168.74155732021484</v>
          </cell>
          <cell r="W58">
            <v>188.28327486109697</v>
          </cell>
          <cell r="X58">
            <v>159.24373226911644</v>
          </cell>
          <cell r="Y58">
            <v>163.48360341743455</v>
          </cell>
          <cell r="Z58">
            <v>172.89700501436533</v>
          </cell>
          <cell r="AA58">
            <v>232.70966254572949</v>
          </cell>
          <cell r="AB58">
            <v>110.00702727364433</v>
          </cell>
          <cell r="AC58">
            <v>88.071277254716463</v>
          </cell>
          <cell r="AD58">
            <v>98.129988546229214</v>
          </cell>
          <cell r="AE58">
            <v>468.74285966539799</v>
          </cell>
          <cell r="AF58">
            <v>482.53117440384631</v>
          </cell>
          <cell r="AG58">
            <v>358.98764817008282</v>
          </cell>
          <cell r="AH58">
            <v>302.81052964520012</v>
          </cell>
          <cell r="AI58">
            <v>202.66520283159588</v>
          </cell>
          <cell r="AJ58">
            <v>223.39222390057549</v>
          </cell>
          <cell r="AK58">
            <v>197.42577884115647</v>
          </cell>
          <cell r="AL58">
            <v>160.53486952939937</v>
          </cell>
          <cell r="AM58">
            <v>55.686765810051476</v>
          </cell>
          <cell r="AN58">
            <v>57.689736641838884</v>
          </cell>
          <cell r="AO58">
            <v>96.726850395826887</v>
          </cell>
          <cell r="AP58">
            <v>51.734199488630139</v>
          </cell>
          <cell r="AQ58">
            <v>30.762740335242142</v>
          </cell>
          <cell r="AR58">
            <v>57.909197983327502</v>
          </cell>
        </row>
        <row r="59">
          <cell r="B59">
            <v>1057</v>
          </cell>
          <cell r="C59">
            <v>84.428995130882655</v>
          </cell>
          <cell r="D59">
            <v>82.497665868916044</v>
          </cell>
          <cell r="E59">
            <v>89.891656758976865</v>
          </cell>
          <cell r="F59">
            <v>95.088684716810263</v>
          </cell>
          <cell r="G59">
            <v>94.22469546278181</v>
          </cell>
          <cell r="H59">
            <v>95.379608531057329</v>
          </cell>
          <cell r="I59">
            <v>93.132204540396501</v>
          </cell>
          <cell r="J59">
            <v>72.096355727703695</v>
          </cell>
          <cell r="K59">
            <v>81.414964066725517</v>
          </cell>
          <cell r="L59">
            <v>69.582345648776496</v>
          </cell>
          <cell r="M59">
            <v>78.303608195191501</v>
          </cell>
          <cell r="N59">
            <v>73.566299124230085</v>
          </cell>
          <cell r="O59">
            <v>72.597716676402953</v>
          </cell>
          <cell r="P59">
            <v>82.280443588508859</v>
          </cell>
          <cell r="Q59">
            <v>109.35341217803779</v>
          </cell>
          <cell r="R59">
            <v>123.91543387702554</v>
          </cell>
          <cell r="S59">
            <v>147.68678416072757</v>
          </cell>
          <cell r="T59">
            <v>156.99844616468042</v>
          </cell>
          <cell r="U59">
            <v>114.41296111660471</v>
          </cell>
          <cell r="V59">
            <v>136.68224074525236</v>
          </cell>
          <cell r="W59">
            <v>153.20085410011106</v>
          </cell>
          <cell r="X59">
            <v>155.34683915915227</v>
          </cell>
          <cell r="Y59">
            <v>175.32420615445685</v>
          </cell>
          <cell r="Z59">
            <v>166.61658232950785</v>
          </cell>
          <cell r="AA59">
            <v>214.68452807308623</v>
          </cell>
          <cell r="AB59">
            <v>150.6831061469737</v>
          </cell>
          <cell r="AC59">
            <v>117.39273250067102</v>
          </cell>
          <cell r="AD59">
            <v>135.37091403986693</v>
          </cell>
          <cell r="AE59">
            <v>426.33252802511555</v>
          </cell>
          <cell r="AF59">
            <v>446.1227144196522</v>
          </cell>
          <cell r="AG59">
            <v>308.94252617335667</v>
          </cell>
          <cell r="AH59">
            <v>262.8354770234871</v>
          </cell>
          <cell r="AI59">
            <v>160.28593725512224</v>
          </cell>
          <cell r="AJ59">
            <v>180.94979217154531</v>
          </cell>
          <cell r="AK59">
            <v>160.63985482596988</v>
          </cell>
          <cell r="AL59">
            <v>156.60638067734911</v>
          </cell>
          <cell r="AM59">
            <v>59.71998295160671</v>
          </cell>
          <cell r="AN59">
            <v>55.594177319346528</v>
          </cell>
          <cell r="AO59">
            <v>89.234619663218567</v>
          </cell>
          <cell r="AP59">
            <v>70.863380878228867</v>
          </cell>
          <cell r="AQ59">
            <v>41.004539274684902</v>
          </cell>
          <cell r="AR59">
            <v>79.886089649603818</v>
          </cell>
        </row>
        <row r="60">
          <cell r="B60">
            <v>1058</v>
          </cell>
          <cell r="C60">
            <v>560.49068678359731</v>
          </cell>
          <cell r="D60">
            <v>791.76798404242436</v>
          </cell>
          <cell r="E60">
            <v>756.96502258934026</v>
          </cell>
          <cell r="F60">
            <v>630.04081444150188</v>
          </cell>
          <cell r="G60">
            <v>357.6151939177368</v>
          </cell>
          <cell r="H60">
            <v>423.76359635223827</v>
          </cell>
          <cell r="I60">
            <v>366.24598036051964</v>
          </cell>
          <cell r="J60">
            <v>206.98232576067295</v>
          </cell>
          <cell r="K60">
            <v>293.54498993556535</v>
          </cell>
          <cell r="L60">
            <v>218.44844813087082</v>
          </cell>
          <cell r="M60">
            <v>235.85944362264956</v>
          </cell>
          <cell r="N60">
            <v>279.05414266354165</v>
          </cell>
          <cell r="O60">
            <v>273.26324730730613</v>
          </cell>
          <cell r="P60">
            <v>337.42488487119556</v>
          </cell>
          <cell r="Q60">
            <v>725.95402798272562</v>
          </cell>
          <cell r="R60">
            <v>1189.2733235440803</v>
          </cell>
          <cell r="S60">
            <v>1243.6496771677093</v>
          </cell>
          <cell r="T60">
            <v>1040.2439489223345</v>
          </cell>
          <cell r="U60">
            <v>434.23661998014705</v>
          </cell>
          <cell r="V60">
            <v>607.26772512208902</v>
          </cell>
          <cell r="W60">
            <v>602.46825766511836</v>
          </cell>
          <cell r="X60">
            <v>445.98717569264085</v>
          </cell>
          <cell r="Y60">
            <v>632.13861138464949</v>
          </cell>
          <cell r="Z60">
            <v>523.08000690963274</v>
          </cell>
          <cell r="AA60">
            <v>646.6544072846267</v>
          </cell>
          <cell r="AB60">
            <v>571.57619046074683</v>
          </cell>
          <cell r="AC60">
            <v>441.8750445885338</v>
          </cell>
          <cell r="AD60">
            <v>555.14424926107051</v>
          </cell>
          <cell r="AE60">
            <v>2830.2529369270969</v>
          </cell>
          <cell r="AF60">
            <v>4281.6445594089555</v>
          </cell>
          <cell r="AG60">
            <v>2601.5616435979064</v>
          </cell>
          <cell r="AH60">
            <v>1741.5014047273219</v>
          </cell>
          <cell r="AI60">
            <v>608.34037459338958</v>
          </cell>
          <cell r="AJ60">
            <v>803.94474113233287</v>
          </cell>
          <cell r="AK60">
            <v>631.72241445427733</v>
          </cell>
          <cell r="AL60">
            <v>449.6032091273006</v>
          </cell>
          <cell r="AM60">
            <v>215.32284630272628</v>
          </cell>
          <cell r="AN60">
            <v>174.53366435538163</v>
          </cell>
          <cell r="AO60">
            <v>268.78490315773115</v>
          </cell>
          <cell r="AP60">
            <v>268.80134290595419</v>
          </cell>
          <cell r="AQ60">
            <v>154.34415942426514</v>
          </cell>
          <cell r="AR60">
            <v>327.60584930283653</v>
          </cell>
        </row>
        <row r="61">
          <cell r="B61">
            <v>1059</v>
          </cell>
          <cell r="C61">
            <v>375.70058751702925</v>
          </cell>
          <cell r="D61">
            <v>371.4062976357464</v>
          </cell>
          <cell r="E61">
            <v>396.64430078788104</v>
          </cell>
          <cell r="F61">
            <v>278.54060145750105</v>
          </cell>
          <cell r="G61">
            <v>340.71838232564068</v>
          </cell>
          <cell r="H61">
            <v>275.29894838789289</v>
          </cell>
          <cell r="I61">
            <v>380.64454769910458</v>
          </cell>
          <cell r="J61">
            <v>353.47792967120671</v>
          </cell>
          <cell r="K61">
            <v>393.6208141885283</v>
          </cell>
          <cell r="L61">
            <v>412.37635316071493</v>
          </cell>
          <cell r="M61">
            <v>407.30255985780553</v>
          </cell>
          <cell r="N61">
            <v>658.57726855381327</v>
          </cell>
          <cell r="O61">
            <v>573.02332760291165</v>
          </cell>
          <cell r="P61">
            <v>559.66800062077391</v>
          </cell>
          <cell r="Q61">
            <v>486.61175155041946</v>
          </cell>
          <cell r="R61">
            <v>557.86999585322803</v>
          </cell>
          <cell r="S61">
            <v>651.66360651365551</v>
          </cell>
          <cell r="T61">
            <v>459.89111904155197</v>
          </cell>
          <cell r="U61">
            <v>413.71955448912928</v>
          </cell>
          <cell r="V61">
            <v>394.51280750660942</v>
          </cell>
          <cell r="W61">
            <v>626.15365011314498</v>
          </cell>
          <cell r="X61">
            <v>761.64292262337995</v>
          </cell>
          <cell r="Y61">
            <v>847.64831090406074</v>
          </cell>
          <cell r="Z61">
            <v>987.44498991106673</v>
          </cell>
          <cell r="AA61">
            <v>1116.6989601304549</v>
          </cell>
          <cell r="AB61">
            <v>1348.9392513262005</v>
          </cell>
          <cell r="AC61">
            <v>926.59628007003016</v>
          </cell>
          <cell r="AD61">
            <v>920.78707282856533</v>
          </cell>
          <cell r="AE61">
            <v>1897.1371269829024</v>
          </cell>
          <cell r="AF61">
            <v>2008.4542260515411</v>
          </cell>
          <cell r="AG61">
            <v>1363.1998418522351</v>
          </cell>
          <cell r="AH61">
            <v>769.91654761577331</v>
          </cell>
          <cell r="AI61">
            <v>579.59715319733721</v>
          </cell>
          <cell r="AJ61">
            <v>522.28446166890535</v>
          </cell>
          <cell r="AK61">
            <v>656.55790265502071</v>
          </cell>
          <cell r="AL61">
            <v>767.81827120644346</v>
          </cell>
          <cell r="AM61">
            <v>288.73105309572736</v>
          </cell>
          <cell r="AN61">
            <v>329.47616074402015</v>
          </cell>
          <cell r="AO61">
            <v>464.16110131433891</v>
          </cell>
          <cell r="AP61">
            <v>634.38031238275778</v>
          </cell>
          <cell r="AQ61">
            <v>323.65422244252903</v>
          </cell>
          <cell r="AR61">
            <v>543.38170920908533</v>
          </cell>
        </row>
        <row r="62">
          <cell r="B62">
            <v>1060</v>
          </cell>
          <cell r="C62">
            <v>219.82544346911189</v>
          </cell>
          <cell r="D62">
            <v>207.0973798992743</v>
          </cell>
          <cell r="E62">
            <v>236.11161171731968</v>
          </cell>
          <cell r="F62">
            <v>255.25628743599728</v>
          </cell>
          <cell r="G62">
            <v>271.18572594730176</v>
          </cell>
          <cell r="H62">
            <v>262.86747132197627</v>
          </cell>
          <cell r="I62">
            <v>250.3195889554309</v>
          </cell>
          <cell r="J62">
            <v>169.1997364629234</v>
          </cell>
          <cell r="K62">
            <v>205.49073192208519</v>
          </cell>
          <cell r="L62">
            <v>198.21868312073647</v>
          </cell>
          <cell r="M62">
            <v>210.54683170020093</v>
          </cell>
          <cell r="N62">
            <v>184.85538376728073</v>
          </cell>
          <cell r="O62">
            <v>194.03666202302006</v>
          </cell>
          <cell r="P62">
            <v>207.26118308437557</v>
          </cell>
          <cell r="Q62">
            <v>284.72045995138006</v>
          </cell>
          <cell r="R62">
            <v>311.07015470946857</v>
          </cell>
          <cell r="S62">
            <v>387.91769886981211</v>
          </cell>
          <cell r="T62">
            <v>421.44699572368768</v>
          </cell>
          <cell r="U62">
            <v>329.28906552361747</v>
          </cell>
          <cell r="V62">
            <v>376.69807574883106</v>
          </cell>
          <cell r="W62">
            <v>411.77136324875261</v>
          </cell>
          <cell r="X62">
            <v>364.57660003439804</v>
          </cell>
          <cell r="Y62">
            <v>442.51692375385335</v>
          </cell>
          <cell r="Z62">
            <v>474.63935323677231</v>
          </cell>
          <cell r="AA62">
            <v>577.25497256992128</v>
          </cell>
          <cell r="AB62">
            <v>378.63238664496623</v>
          </cell>
          <cell r="AC62">
            <v>313.76322841838618</v>
          </cell>
          <cell r="AD62">
            <v>340.99397834353118</v>
          </cell>
          <cell r="AE62">
            <v>1110.0302318314327</v>
          </cell>
          <cell r="AF62">
            <v>1119.9207189287731</v>
          </cell>
          <cell r="AG62">
            <v>811.4759524167622</v>
          </cell>
          <cell r="AH62">
            <v>705.55616865761647</v>
          </cell>
          <cell r="AI62">
            <v>461.31492429013252</v>
          </cell>
          <cell r="AJ62">
            <v>498.70003700930442</v>
          </cell>
          <cell r="AK62">
            <v>431.76581751004346</v>
          </cell>
          <cell r="AL62">
            <v>367.53256210476826</v>
          </cell>
          <cell r="AM62">
            <v>150.73276943342245</v>
          </cell>
          <cell r="AN62">
            <v>158.37069754798284</v>
          </cell>
          <cell r="AO62">
            <v>239.93870628833756</v>
          </cell>
          <cell r="AP62">
            <v>178.0635647468296</v>
          </cell>
          <cell r="AQ62">
            <v>109.59551199270454</v>
          </cell>
          <cell r="AR62">
            <v>201.22990021256692</v>
          </cell>
        </row>
        <row r="63">
          <cell r="B63">
            <v>1061</v>
          </cell>
          <cell r="C63">
            <v>140.54204965465198</v>
          </cell>
          <cell r="D63">
            <v>167.79184306502682</v>
          </cell>
          <cell r="E63">
            <v>121.55085945696237</v>
          </cell>
          <cell r="F63">
            <v>138.41908912327582</v>
          </cell>
          <cell r="G63">
            <v>135.93898064825265</v>
          </cell>
          <cell r="H63">
            <v>139.53473209115839</v>
          </cell>
          <cell r="I63">
            <v>64.406002928122788</v>
          </cell>
          <cell r="J63">
            <v>39.321908269621986</v>
          </cell>
          <cell r="K63">
            <v>50.385227188710502</v>
          </cell>
          <cell r="L63">
            <v>48.411527761407939</v>
          </cell>
          <cell r="M63">
            <v>72.97789597507483</v>
          </cell>
          <cell r="N63">
            <v>54.605768754517925</v>
          </cell>
          <cell r="O63">
            <v>54.471941344975555</v>
          </cell>
          <cell r="P63">
            <v>62.297113590287218</v>
          </cell>
          <cell r="Q63">
            <v>182.03169018423841</v>
          </cell>
          <cell r="R63">
            <v>252.03136131712921</v>
          </cell>
          <cell r="S63">
            <v>199.70102001016508</v>
          </cell>
          <cell r="T63">
            <v>228.54014624983978</v>
          </cell>
          <cell r="U63">
            <v>165.06480844273804</v>
          </cell>
          <cell r="V63">
            <v>199.9580427906437</v>
          </cell>
          <cell r="W63">
            <v>105.94675286015364</v>
          </cell>
          <cell r="X63">
            <v>84.72736378608171</v>
          </cell>
          <cell r="Y63">
            <v>108.50278029396067</v>
          </cell>
          <cell r="Z63">
            <v>115.92255515027628</v>
          </cell>
          <cell r="AA63">
            <v>200.08305515272303</v>
          </cell>
          <cell r="AB63">
            <v>111.84695910255549</v>
          </cell>
          <cell r="AC63">
            <v>88.082798355853129</v>
          </cell>
          <cell r="AD63">
            <v>102.49357977380139</v>
          </cell>
          <cell r="AE63">
            <v>709.680924547475</v>
          </cell>
          <cell r="AF63">
            <v>907.36812608234823</v>
          </cell>
          <cell r="AG63">
            <v>417.74988840025469</v>
          </cell>
          <cell r="AH63">
            <v>382.60543225750479</v>
          </cell>
          <cell r="AI63">
            <v>231.24624405199236</v>
          </cell>
          <cell r="AJ63">
            <v>264.71885512494958</v>
          </cell>
          <cell r="AK63">
            <v>111.09122790932045</v>
          </cell>
          <cell r="AL63">
            <v>85.414327441046083</v>
          </cell>
          <cell r="AM63">
            <v>36.958867982260884</v>
          </cell>
          <cell r="AN63">
            <v>38.679337892017507</v>
          </cell>
          <cell r="AO63">
            <v>83.165449731569723</v>
          </cell>
          <cell r="AP63">
            <v>52.599484213083144</v>
          </cell>
          <cell r="AQ63">
            <v>30.766764583029747</v>
          </cell>
          <cell r="AR63">
            <v>60.484272861653238</v>
          </cell>
        </row>
        <row r="64">
          <cell r="B64">
            <v>1062</v>
          </cell>
          <cell r="C64">
            <v>142.63241858684808</v>
          </cell>
          <cell r="D64">
            <v>146.30048899228845</v>
          </cell>
          <cell r="E64">
            <v>128.77929614875319</v>
          </cell>
          <cell r="F64">
            <v>139.97685854737742</v>
          </cell>
          <cell r="G64">
            <v>98.519889991212452</v>
          </cell>
          <cell r="H64">
            <v>130.03549930333176</v>
          </cell>
          <cell r="I64">
            <v>86.798432991609445</v>
          </cell>
          <cell r="J64">
            <v>75.602140676676527</v>
          </cell>
          <cell r="K64">
            <v>101.01754195343197</v>
          </cell>
          <cell r="L64">
            <v>108.71812909348198</v>
          </cell>
          <cell r="M64">
            <v>70.193276138105773</v>
          </cell>
          <cell r="N64">
            <v>70.989545800346775</v>
          </cell>
          <cell r="O64">
            <v>111.39769569364739</v>
          </cell>
          <cell r="P64">
            <v>90.927343963164475</v>
          </cell>
          <cell r="Q64">
            <v>184.73916023161075</v>
          </cell>
          <cell r="R64">
            <v>219.75032116310007</v>
          </cell>
          <cell r="S64">
            <v>211.57692271359798</v>
          </cell>
          <cell r="T64">
            <v>231.11213869873274</v>
          </cell>
          <cell r="U64">
            <v>119.62842954721053</v>
          </cell>
          <cell r="V64">
            <v>186.34531735805663</v>
          </cell>
          <cell r="W64">
            <v>142.78191023705378</v>
          </cell>
          <cell r="X64">
            <v>162.90079393394799</v>
          </cell>
          <cell r="Y64">
            <v>217.53765482405282</v>
          </cell>
          <cell r="Z64">
            <v>260.32814700222337</v>
          </cell>
          <cell r="AA64">
            <v>192.44847982035196</v>
          </cell>
          <cell r="AB64">
            <v>145.40523843798911</v>
          </cell>
          <cell r="AC64">
            <v>180.13348753165565</v>
          </cell>
          <cell r="AD64">
            <v>149.59712328568429</v>
          </cell>
          <cell r="AE64">
            <v>720.23644839312544</v>
          </cell>
          <cell r="AF64">
            <v>791.14930807702058</v>
          </cell>
          <cell r="AG64">
            <v>442.5928112293862</v>
          </cell>
          <cell r="AH64">
            <v>386.91127654271827</v>
          </cell>
          <cell r="AI64">
            <v>167.59250669852801</v>
          </cell>
          <cell r="AJ64">
            <v>246.69734900620023</v>
          </cell>
          <cell r="AK64">
            <v>149.71499647950301</v>
          </cell>
          <cell r="AL64">
            <v>164.22158239940768</v>
          </cell>
          <cell r="AM64">
            <v>74.098981095513111</v>
          </cell>
          <cell r="AN64">
            <v>86.862477691666058</v>
          </cell>
          <cell r="AO64">
            <v>79.992103090388426</v>
          </cell>
          <cell r="AP64">
            <v>68.381300708459335</v>
          </cell>
          <cell r="AQ64">
            <v>62.91948834341612</v>
          </cell>
          <cell r="AR64">
            <v>88.28136595578799</v>
          </cell>
        </row>
        <row r="65">
          <cell r="B65">
            <v>1063</v>
          </cell>
          <cell r="C65">
            <v>164.02377655728586</v>
          </cell>
          <cell r="D65">
            <v>156.4566689515627</v>
          </cell>
          <cell r="E65">
            <v>137.44252270340604</v>
          </cell>
          <cell r="F65">
            <v>143.58317605442502</v>
          </cell>
          <cell r="G65">
            <v>187.29323230228567</v>
          </cell>
          <cell r="H65">
            <v>146.81100677021823</v>
          </cell>
          <cell r="I65">
            <v>262.7340484316066</v>
          </cell>
          <cell r="J65">
            <v>209.79466325861179</v>
          </cell>
          <cell r="K65">
            <v>223.56672689613654</v>
          </cell>
          <cell r="L65">
            <v>323.91743790273944</v>
          </cell>
          <cell r="M65">
            <v>228.45098831829952</v>
          </cell>
          <cell r="N65">
            <v>190.36469069779716</v>
          </cell>
          <cell r="O65">
            <v>89.126622685373306</v>
          </cell>
          <cell r="P65">
            <v>104.81704382197596</v>
          </cell>
          <cell r="Q65">
            <v>212.44549478602488</v>
          </cell>
          <cell r="R65">
            <v>235.00538847841437</v>
          </cell>
          <cell r="S65">
            <v>225.81010203682507</v>
          </cell>
          <cell r="T65">
            <v>237.0664354341346</v>
          </cell>
          <cell r="U65">
            <v>227.42204896028412</v>
          </cell>
          <cell r="V65">
            <v>210.3851932343153</v>
          </cell>
          <cell r="W65">
            <v>432.19293282639927</v>
          </cell>
          <cell r="X65">
            <v>452.0469513434881</v>
          </cell>
          <cell r="Y65">
            <v>481.44293085348374</v>
          </cell>
          <cell r="Z65">
            <v>775.62801249477582</v>
          </cell>
          <cell r="AA65">
            <v>626.34269027153232</v>
          </cell>
          <cell r="AB65">
            <v>389.91689450916357</v>
          </cell>
          <cell r="AC65">
            <v>144.1204800177012</v>
          </cell>
          <cell r="AD65">
            <v>172.44898557060412</v>
          </cell>
          <cell r="AE65">
            <v>828.25421773041614</v>
          </cell>
          <cell r="AF65">
            <v>846.07089311635059</v>
          </cell>
          <cell r="AG65">
            <v>472.36686583139203</v>
          </cell>
          <cell r="AH65">
            <v>396.87953075809554</v>
          </cell>
          <cell r="AI65">
            <v>318.60512929936823</v>
          </cell>
          <cell r="AJ65">
            <v>278.52306769445528</v>
          </cell>
          <cell r="AK65">
            <v>453.17900082120104</v>
          </cell>
          <cell r="AL65">
            <v>455.71211702354464</v>
          </cell>
          <cell r="AM65">
            <v>163.99197950687957</v>
          </cell>
          <cell r="AN65">
            <v>258.80017857532454</v>
          </cell>
          <cell r="AO65">
            <v>260.34224378847586</v>
          </cell>
          <cell r="AP65">
            <v>183.37045281976339</v>
          </cell>
          <cell r="AQ65">
            <v>50.340372502518335</v>
          </cell>
          <cell r="AR65">
            <v>101.76687672522758</v>
          </cell>
        </row>
        <row r="66">
          <cell r="B66">
            <v>1064</v>
          </cell>
          <cell r="C66">
            <v>163.6024969782448</v>
          </cell>
          <cell r="D66">
            <v>159.05437220840943</v>
          </cell>
          <cell r="E66">
            <v>179.3011785320908</v>
          </cell>
          <cell r="F66">
            <v>188.37229162784624</v>
          </cell>
          <cell r="G66">
            <v>217.71038869900264</v>
          </cell>
          <cell r="H66">
            <v>222.32686188434772</v>
          </cell>
          <cell r="I66">
            <v>242.39675549074914</v>
          </cell>
          <cell r="J66">
            <v>171.9486563299821</v>
          </cell>
          <cell r="K66">
            <v>204.36438676879501</v>
          </cell>
          <cell r="L66">
            <v>190.03908512578121</v>
          </cell>
          <cell r="M66">
            <v>220.82077073706276</v>
          </cell>
          <cell r="N66">
            <v>184.45162538656388</v>
          </cell>
          <cell r="O66">
            <v>194.16069750374302</v>
          </cell>
          <cell r="P66">
            <v>198.6172636860249</v>
          </cell>
          <cell r="Q66">
            <v>211.89984859684955</v>
          </cell>
          <cell r="R66">
            <v>238.90726282559163</v>
          </cell>
          <cell r="S66">
            <v>294.58144847228607</v>
          </cell>
          <cell r="T66">
            <v>311.01657546456346</v>
          </cell>
          <cell r="U66">
            <v>264.35628276176016</v>
          </cell>
          <cell r="V66">
            <v>318.60199604738324</v>
          </cell>
          <cell r="W66">
            <v>398.73844021560677</v>
          </cell>
          <cell r="X66">
            <v>370.49972899340145</v>
          </cell>
          <cell r="Y66">
            <v>440.09137984899252</v>
          </cell>
          <cell r="Z66">
            <v>455.05311120883187</v>
          </cell>
          <cell r="AA66">
            <v>605.4229689677652</v>
          </cell>
          <cell r="AB66">
            <v>377.80538341572202</v>
          </cell>
          <cell r="AC66">
            <v>313.96379759157389</v>
          </cell>
          <cell r="AD66">
            <v>326.77267351326549</v>
          </cell>
          <cell r="AE66">
            <v>826.12692499574018</v>
          </cell>
          <cell r="AF66">
            <v>860.11849574843779</v>
          </cell>
          <cell r="AG66">
            <v>616.22803537918264</v>
          </cell>
          <cell r="AH66">
            <v>520.68152246993486</v>
          </cell>
          <cell r="AI66">
            <v>370.34785340940999</v>
          </cell>
          <cell r="AJ66">
            <v>421.78826346330584</v>
          </cell>
          <cell r="AK66">
            <v>418.10005254874301</v>
          </cell>
          <cell r="AL66">
            <v>373.50371538716229</v>
          </cell>
          <cell r="AM66">
            <v>149.90656611658522</v>
          </cell>
          <cell r="AN66">
            <v>151.83544759208388</v>
          </cell>
          <cell r="AO66">
            <v>251.64686461626701</v>
          </cell>
          <cell r="AP66">
            <v>177.67464095623367</v>
          </cell>
          <cell r="AQ66">
            <v>109.66556953684783</v>
          </cell>
          <cell r="AR66">
            <v>192.83751813652972</v>
          </cell>
        </row>
        <row r="67">
          <cell r="B67">
            <v>1065</v>
          </cell>
          <cell r="C67">
            <v>100.38962384596793</v>
          </cell>
          <cell r="D67">
            <v>116.46642559881337</v>
          </cell>
          <cell r="E67">
            <v>111.6368740894446</v>
          </cell>
          <cell r="F67">
            <v>102.81670792427603</v>
          </cell>
          <cell r="G67">
            <v>72.592299736166495</v>
          </cell>
          <cell r="H67">
            <v>84.791578382452869</v>
          </cell>
          <cell r="I67">
            <v>117.55408937286721</v>
          </cell>
          <cell r="J67">
            <v>67.681415879771322</v>
          </cell>
          <cell r="K67">
            <v>92.643397890759374</v>
          </cell>
          <cell r="L67">
            <v>91.080246252253033</v>
          </cell>
          <cell r="M67">
            <v>86.020963389227035</v>
          </cell>
          <cell r="N67">
            <v>94.824580032646054</v>
          </cell>
          <cell r="O67">
            <v>102.50447645254535</v>
          </cell>
          <cell r="P67">
            <v>96.123584369312596</v>
          </cell>
          <cell r="Q67">
            <v>130.02580331328332</v>
          </cell>
          <cell r="R67">
            <v>174.9381331965786</v>
          </cell>
          <cell r="S67">
            <v>183.41291642040679</v>
          </cell>
          <cell r="T67">
            <v>169.75798363341383</v>
          </cell>
          <cell r="U67">
            <v>88.145681196279952</v>
          </cell>
          <cell r="V67">
            <v>121.509231460796</v>
          </cell>
          <cell r="W67">
            <v>193.37442921876064</v>
          </cell>
          <cell r="X67">
            <v>145.83391796457187</v>
          </cell>
          <cell r="Y67">
            <v>199.50423582250608</v>
          </cell>
          <cell r="Z67">
            <v>218.09381685521265</v>
          </cell>
          <cell r="AA67">
            <v>235.84315404181442</v>
          </cell>
          <cell r="AB67">
            <v>194.2256499035345</v>
          </cell>
          <cell r="AC67">
            <v>165.75287950104726</v>
          </cell>
          <cell r="AD67">
            <v>158.14617555950309</v>
          </cell>
          <cell r="AE67">
            <v>506.92729500563087</v>
          </cell>
          <cell r="AF67">
            <v>629.81561211023609</v>
          </cell>
          <cell r="AG67">
            <v>383.67718583455445</v>
          </cell>
          <cell r="AH67">
            <v>284.19657453190348</v>
          </cell>
          <cell r="AI67">
            <v>123.48699821812821</v>
          </cell>
          <cell r="AJ67">
            <v>160.8626699406737</v>
          </cell>
          <cell r="AK67">
            <v>202.76414527335186</v>
          </cell>
          <cell r="AL67">
            <v>147.0163293701203</v>
          </cell>
          <cell r="AM67">
            <v>67.956329724356863</v>
          </cell>
          <cell r="AN67">
            <v>72.770345886241856</v>
          </cell>
          <cell r="AO67">
            <v>98.029300667305591</v>
          </cell>
          <cell r="AP67">
            <v>91.340605840783709</v>
          </cell>
          <cell r="AQ67">
            <v>57.896432876319295</v>
          </cell>
          <cell r="AR67">
            <v>93.326396206261933</v>
          </cell>
        </row>
        <row r="68">
          <cell r="B68">
            <v>1066</v>
          </cell>
          <cell r="C68">
            <v>813.77127021494312</v>
          </cell>
          <cell r="D68">
            <v>757.18159548185884</v>
          </cell>
          <cell r="E68">
            <v>822.39664485844867</v>
          </cell>
          <cell r="F68">
            <v>871.95914275700625</v>
          </cell>
          <cell r="G68">
            <v>891.07045470411379</v>
          </cell>
          <cell r="H68">
            <v>938.72213476393904</v>
          </cell>
          <cell r="I68">
            <v>864.35940528524679</v>
          </cell>
          <cell r="J68">
            <v>587.43230363398652</v>
          </cell>
          <cell r="K68">
            <v>797.79855329305178</v>
          </cell>
          <cell r="L68">
            <v>795.52295027422917</v>
          </cell>
          <cell r="M68">
            <v>722.73371541200754</v>
          </cell>
          <cell r="N68">
            <v>616.58151238221683</v>
          </cell>
          <cell r="O68">
            <v>480.83743651899948</v>
          </cell>
          <cell r="P68">
            <v>420.23816730160058</v>
          </cell>
          <cell r="Q68">
            <v>1054.0059726224258</v>
          </cell>
          <cell r="R68">
            <v>1137.3229162255059</v>
          </cell>
          <cell r="S68">
            <v>1351.1500417594332</v>
          </cell>
          <cell r="T68">
            <v>1439.6689883726567</v>
          </cell>
          <cell r="U68">
            <v>1081.9882068654358</v>
          </cell>
          <cell r="V68">
            <v>1345.2209208315523</v>
          </cell>
          <cell r="W68">
            <v>1421.8561644992076</v>
          </cell>
          <cell r="X68">
            <v>1265.7470778991585</v>
          </cell>
          <cell r="Y68">
            <v>1718.0305811182568</v>
          </cell>
          <cell r="Z68">
            <v>1904.8986334611975</v>
          </cell>
          <cell r="AA68">
            <v>1981.5146478175079</v>
          </cell>
          <cell r="AB68">
            <v>1262.9209105878551</v>
          </cell>
          <cell r="AC68">
            <v>777.5288693057571</v>
          </cell>
          <cell r="AD68">
            <v>691.39181002180533</v>
          </cell>
          <cell r="AE68">
            <v>4109.2181936681891</v>
          </cell>
          <cell r="AF68">
            <v>4094.6117096416742</v>
          </cell>
          <cell r="AG68">
            <v>2826.4391395110133</v>
          </cell>
          <cell r="AH68">
            <v>2410.1900022496861</v>
          </cell>
          <cell r="AI68">
            <v>1515.8028613529696</v>
          </cell>
          <cell r="AJ68">
            <v>1780.9003183007833</v>
          </cell>
          <cell r="AK68">
            <v>1490.8974835042873</v>
          </cell>
          <cell r="AL68">
            <v>1276.0096684016721</v>
          </cell>
          <cell r="AM68">
            <v>585.20588380324511</v>
          </cell>
          <cell r="AN68">
            <v>635.59863564232751</v>
          </cell>
          <cell r="AO68">
            <v>823.62575236393423</v>
          </cell>
          <cell r="AP68">
            <v>593.9275330492261</v>
          </cell>
          <cell r="AQ68">
            <v>271.58591830603336</v>
          </cell>
          <cell r="AR68">
            <v>408.00927222917113</v>
          </cell>
        </row>
        <row r="69">
          <cell r="B69">
            <v>1067</v>
          </cell>
          <cell r="C69">
            <v>129.30132681511566</v>
          </cell>
          <cell r="D69">
            <v>126.25385857897203</v>
          </cell>
          <cell r="E69">
            <v>143.48276206895616</v>
          </cell>
          <cell r="F69">
            <v>150.95450404879512</v>
          </cell>
          <cell r="G69">
            <v>155.04861872962957</v>
          </cell>
          <cell r="H69">
            <v>152.3644462551926</v>
          </cell>
          <cell r="I69">
            <v>153.06902421113912</v>
          </cell>
          <cell r="J69">
            <v>104.12842373294653</v>
          </cell>
          <cell r="K69">
            <v>114.90682624164796</v>
          </cell>
          <cell r="L69">
            <v>109.52031824127266</v>
          </cell>
          <cell r="M69">
            <v>118.60888374627798</v>
          </cell>
          <cell r="N69">
            <v>95.554185828587023</v>
          </cell>
          <cell r="O69">
            <v>101.45553875417747</v>
          </cell>
          <cell r="P69">
            <v>104.9926080966578</v>
          </cell>
          <cell r="Q69">
            <v>167.47257579533257</v>
          </cell>
          <cell r="R69">
            <v>189.63932493945484</v>
          </cell>
          <cell r="S69">
            <v>235.73386537173599</v>
          </cell>
          <cell r="T69">
            <v>249.2370427438571</v>
          </cell>
          <cell r="U69">
            <v>188.26881316802343</v>
          </cell>
          <cell r="V69">
            <v>218.34346192863791</v>
          </cell>
          <cell r="W69">
            <v>251.79587835532686</v>
          </cell>
          <cell r="X69">
            <v>224.36670106644951</v>
          </cell>
          <cell r="Y69">
            <v>247.44773056749074</v>
          </cell>
          <cell r="Z69">
            <v>262.24900800425615</v>
          </cell>
          <cell r="AA69">
            <v>325.1892578036896</v>
          </cell>
          <cell r="AB69">
            <v>195.72007423782881</v>
          </cell>
          <cell r="AC69">
            <v>164.05671509985484</v>
          </cell>
          <cell r="AD69">
            <v>172.73783059014835</v>
          </cell>
          <cell r="AE69">
            <v>652.91978724411001</v>
          </cell>
          <cell r="AF69">
            <v>682.74312372307065</v>
          </cell>
          <cell r="AG69">
            <v>493.12615401859591</v>
          </cell>
          <cell r="AH69">
            <v>417.25468386350303</v>
          </cell>
          <cell r="AI69">
            <v>263.7537118175905</v>
          </cell>
          <cell r="AJ69">
            <v>289.05879683110987</v>
          </cell>
          <cell r="AK69">
            <v>264.02237495585837</v>
          </cell>
          <cell r="AL69">
            <v>226.18585089159993</v>
          </cell>
          <cell r="AM69">
            <v>84.287130539667729</v>
          </cell>
          <cell r="AN69">
            <v>87.503402416323041</v>
          </cell>
          <cell r="AO69">
            <v>135.16642302605882</v>
          </cell>
          <cell r="AP69">
            <v>92.043405003229296</v>
          </cell>
          <cell r="AQ69">
            <v>57.303973374581226</v>
          </cell>
          <cell r="AR69">
            <v>101.93733209438724</v>
          </cell>
        </row>
        <row r="70">
          <cell r="B70">
            <v>1068</v>
          </cell>
          <cell r="C70">
            <v>58.330909578512838</v>
          </cell>
          <cell r="D70">
            <v>66.32482090830382</v>
          </cell>
          <cell r="E70">
            <v>54.606387522189706</v>
          </cell>
          <cell r="F70">
            <v>42.152537225689436</v>
          </cell>
          <cell r="G70">
            <v>104.40059344939161</v>
          </cell>
          <cell r="H70">
            <v>144.34374949900038</v>
          </cell>
          <cell r="I70">
            <v>97.22338198085437</v>
          </cell>
          <cell r="J70">
            <v>97.938320355375666</v>
          </cell>
          <cell r="K70">
            <v>85.00751655941383</v>
          </cell>
          <cell r="L70">
            <v>101.55478431889637</v>
          </cell>
          <cell r="M70">
            <v>167.07218800839334</v>
          </cell>
          <cell r="N70">
            <v>149.89446989669352</v>
          </cell>
          <cell r="O70">
            <v>146.75169129773965</v>
          </cell>
          <cell r="P70">
            <v>155.88201030567137</v>
          </cell>
          <cell r="Q70">
            <v>75.550869555780778</v>
          </cell>
          <cell r="R70">
            <v>99.623048399059741</v>
          </cell>
          <cell r="S70">
            <v>89.715131065056454</v>
          </cell>
          <cell r="T70">
            <v>69.596954317343176</v>
          </cell>
          <cell r="U70">
            <v>126.76911270669814</v>
          </cell>
          <cell r="V70">
            <v>206.84952919124822</v>
          </cell>
          <cell r="W70">
            <v>159.93076972109674</v>
          </cell>
          <cell r="X70">
            <v>211.02881478817653</v>
          </cell>
          <cell r="Y70">
            <v>183.06063914400622</v>
          </cell>
          <cell r="Z70">
            <v>243.17534749164261</v>
          </cell>
          <cell r="AA70">
            <v>458.06080541410404</v>
          </cell>
          <cell r="AB70">
            <v>307.02325096096388</v>
          </cell>
          <cell r="AC70">
            <v>237.30198178720721</v>
          </cell>
          <cell r="AD70">
            <v>256.46300988583562</v>
          </cell>
          <cell r="AE70">
            <v>294.54767410248832</v>
          </cell>
          <cell r="AF70">
            <v>358.66480372941709</v>
          </cell>
          <cell r="AG70">
            <v>187.67298228288391</v>
          </cell>
          <cell r="AH70">
            <v>116.51420210995673</v>
          </cell>
          <cell r="AI70">
            <v>177.59619056170379</v>
          </cell>
          <cell r="AJ70">
            <v>273.84230104698855</v>
          </cell>
          <cell r="AK70">
            <v>167.69655613939543</v>
          </cell>
          <cell r="AL70">
            <v>212.73982194609661</v>
          </cell>
          <cell r="AM70">
            <v>62.355213170958777</v>
          </cell>
          <cell r="AN70">
            <v>81.139183142096201</v>
          </cell>
          <cell r="AO70">
            <v>190.39509796364962</v>
          </cell>
          <cell r="AP70">
            <v>144.38715877078954</v>
          </cell>
          <cell r="AQ70">
            <v>82.888081952590028</v>
          </cell>
          <cell r="AR70">
            <v>151.34585700967787</v>
          </cell>
        </row>
        <row r="71">
          <cell r="B71">
            <v>1069</v>
          </cell>
          <cell r="C71">
            <v>254.99030661483422</v>
          </cell>
          <cell r="D71">
            <v>238.02977497693243</v>
          </cell>
          <cell r="E71">
            <v>238.52587219763669</v>
          </cell>
          <cell r="F71">
            <v>226.73461304673862</v>
          </cell>
          <cell r="G71">
            <v>209.04957911650715</v>
          </cell>
          <cell r="H71">
            <v>243.0068426033624</v>
          </cell>
          <cell r="I71">
            <v>176.38758781953663</v>
          </cell>
          <cell r="J71">
            <v>108.67726318458959</v>
          </cell>
          <cell r="K71">
            <v>135.21564368111774</v>
          </cell>
          <cell r="L71">
            <v>122.38943734477296</v>
          </cell>
          <cell r="M71">
            <v>114.58506382600036</v>
          </cell>
          <cell r="N71">
            <v>117.38068266649442</v>
          </cell>
          <cell r="O71">
            <v>159.28266954127113</v>
          </cell>
          <cell r="P71">
            <v>169.45868398513528</v>
          </cell>
          <cell r="Q71">
            <v>330.26639790548325</v>
          </cell>
          <cell r="R71">
            <v>357.53208931733963</v>
          </cell>
          <cell r="S71">
            <v>391.88418896822441</v>
          </cell>
          <cell r="T71">
            <v>374.35560336228974</v>
          </cell>
          <cell r="U71">
            <v>253.83983731045299</v>
          </cell>
          <cell r="V71">
            <v>348.2371156161866</v>
          </cell>
          <cell r="W71">
            <v>290.15450928030083</v>
          </cell>
          <cell r="X71">
            <v>234.16813726281006</v>
          </cell>
          <cell r="Y71">
            <v>291.18204079322072</v>
          </cell>
          <cell r="Z71">
            <v>293.06441991117424</v>
          </cell>
          <cell r="AA71">
            <v>314.15717511239762</v>
          </cell>
          <cell r="AB71">
            <v>240.42647348579291</v>
          </cell>
          <cell r="AC71">
            <v>257.56495759775038</v>
          </cell>
          <cell r="AD71">
            <v>278.79986959944455</v>
          </cell>
          <cell r="AE71">
            <v>1287.5986723811798</v>
          </cell>
          <cell r="AF71">
            <v>1287.193864298398</v>
          </cell>
          <cell r="AG71">
            <v>819.77336019098448</v>
          </cell>
          <cell r="AH71">
            <v>626.71915544268745</v>
          </cell>
          <cell r="AI71">
            <v>355.61492193639964</v>
          </cell>
          <cell r="AJ71">
            <v>461.0213686400669</v>
          </cell>
          <cell r="AK71">
            <v>304.24359264622581</v>
          </cell>
          <cell r="AL71">
            <v>236.06675646045684</v>
          </cell>
          <cell r="AM71">
            <v>99.184173671178741</v>
          </cell>
          <cell r="AN71">
            <v>97.785437071996725</v>
          </cell>
          <cell r="AO71">
            <v>130.5808866956742</v>
          </cell>
          <cell r="AP71">
            <v>113.06796892821626</v>
          </cell>
          <cell r="AQ71">
            <v>89.965811295338384</v>
          </cell>
          <cell r="AR71">
            <v>164.52745063507422</v>
          </cell>
        </row>
        <row r="72">
          <cell r="B72">
            <v>1070</v>
          </cell>
          <cell r="C72">
            <v>495.13003095623742</v>
          </cell>
          <cell r="D72">
            <v>477.17213809317474</v>
          </cell>
          <cell r="E72">
            <v>543.84048429371433</v>
          </cell>
          <cell r="F72">
            <v>580.89734902300688</v>
          </cell>
          <cell r="G72">
            <v>575.42678629115323</v>
          </cell>
          <cell r="H72">
            <v>610.80500511514174</v>
          </cell>
          <cell r="I72">
            <v>637.41303890675067</v>
          </cell>
          <cell r="J72">
            <v>439.60601537077525</v>
          </cell>
          <cell r="K72">
            <v>532.67654094548982</v>
          </cell>
          <cell r="L72">
            <v>498.37318025751983</v>
          </cell>
          <cell r="M72">
            <v>579.34826254688721</v>
          </cell>
          <cell r="N72">
            <v>522.27815620123988</v>
          </cell>
          <cell r="O72">
            <v>560.647753804785</v>
          </cell>
          <cell r="P72">
            <v>560.36885851830903</v>
          </cell>
          <cell r="Q72">
            <v>641.29814968124674</v>
          </cell>
          <cell r="R72">
            <v>716.73533915245787</v>
          </cell>
          <cell r="S72">
            <v>893.49840816823667</v>
          </cell>
          <cell r="T72">
            <v>959.1044554817712</v>
          </cell>
          <cell r="U72">
            <v>698.71578997448137</v>
          </cell>
          <cell r="V72">
            <v>875.3044601810069</v>
          </cell>
          <cell r="W72">
            <v>1048.5333452265102</v>
          </cell>
          <cell r="X72">
            <v>947.22409023176249</v>
          </cell>
          <cell r="Y72">
            <v>1147.0998329229644</v>
          </cell>
          <cell r="Z72">
            <v>1193.3664386414052</v>
          </cell>
          <cell r="AA72">
            <v>1588.3956206053697</v>
          </cell>
          <cell r="AB72">
            <v>1069.7628640557332</v>
          </cell>
          <cell r="AC72">
            <v>906.58459800981473</v>
          </cell>
          <cell r="AD72">
            <v>921.94015088774393</v>
          </cell>
          <cell r="AE72">
            <v>2500.207866639802</v>
          </cell>
          <cell r="AF72">
            <v>2580.4042726470084</v>
          </cell>
          <cell r="AG72">
            <v>1869.0884016470552</v>
          </cell>
          <cell r="AH72">
            <v>1605.6635159782525</v>
          </cell>
          <cell r="AI72">
            <v>978.86038590394639</v>
          </cell>
          <cell r="AJ72">
            <v>1158.7910711222473</v>
          </cell>
          <cell r="AK72">
            <v>1099.4471626594741</v>
          </cell>
          <cell r="AL72">
            <v>954.90411819461508</v>
          </cell>
          <cell r="AM72">
            <v>390.73202707445381</v>
          </cell>
          <cell r="AN72">
            <v>398.1850093742907</v>
          </cell>
          <cell r="AO72">
            <v>660.22400566839576</v>
          </cell>
          <cell r="AP72">
            <v>503.0890006410242</v>
          </cell>
          <cell r="AQ72">
            <v>316.66426841802485</v>
          </cell>
          <cell r="AR72">
            <v>544.06217220116787</v>
          </cell>
        </row>
        <row r="73">
          <cell r="B73">
            <v>1071</v>
          </cell>
          <cell r="C73">
            <v>67.366705335263219</v>
          </cell>
          <cell r="D73">
            <v>65.563458963996808</v>
          </cell>
          <cell r="E73">
            <v>53.804574665673876</v>
          </cell>
          <cell r="F73">
            <v>53.95067736296528</v>
          </cell>
          <cell r="G73">
            <v>67.027636551626131</v>
          </cell>
          <cell r="H73">
            <v>75.55522810959701</v>
          </cell>
          <cell r="I73">
            <v>58.766458105940806</v>
          </cell>
          <cell r="J73">
            <v>42.461500696952541</v>
          </cell>
          <cell r="K73">
            <v>39.725583183315358</v>
          </cell>
          <cell r="L73">
            <v>33.259360659348758</v>
          </cell>
          <cell r="M73">
            <v>38.881595568138366</v>
          </cell>
          <cell r="N73">
            <v>39.670436576532225</v>
          </cell>
          <cell r="O73">
            <v>31.97939289243185</v>
          </cell>
          <cell r="P73">
            <v>38.53859293746671</v>
          </cell>
          <cell r="Q73">
            <v>87.254136854091428</v>
          </cell>
          <cell r="R73">
            <v>98.479446399262955</v>
          </cell>
          <cell r="S73">
            <v>88.39779899501734</v>
          </cell>
          <cell r="T73">
            <v>89.076555646374899</v>
          </cell>
          <cell r="U73">
            <v>81.388752034208011</v>
          </cell>
          <cell r="V73">
            <v>108.27322566202105</v>
          </cell>
          <cell r="W73">
            <v>96.669799868888589</v>
          </cell>
          <cell r="X73">
            <v>91.492279362062746</v>
          </cell>
          <cell r="Y73">
            <v>85.547619107580729</v>
          </cell>
          <cell r="Z73">
            <v>79.640330486941806</v>
          </cell>
          <cell r="AA73">
            <v>106.60143494877899</v>
          </cell>
          <cell r="AB73">
            <v>81.255475356508299</v>
          </cell>
          <cell r="AC73">
            <v>51.711658261772243</v>
          </cell>
          <cell r="AD73">
            <v>63.405158312537651</v>
          </cell>
          <cell r="AE73">
            <v>340.17481489366082</v>
          </cell>
          <cell r="AF73">
            <v>354.54758594304025</v>
          </cell>
          <cell r="AG73">
            <v>184.91728616667524</v>
          </cell>
          <cell r="AH73">
            <v>149.12554593289465</v>
          </cell>
          <cell r="AI73">
            <v>114.02093149684667</v>
          </cell>
          <cell r="AJ73">
            <v>143.33989239905009</v>
          </cell>
          <cell r="AK73">
            <v>101.36381228557764</v>
          </cell>
          <cell r="AL73">
            <v>92.234092488578412</v>
          </cell>
          <cell r="AM73">
            <v>29.139743260291358</v>
          </cell>
          <cell r="AN73">
            <v>26.573217341034628</v>
          </cell>
          <cell r="AO73">
            <v>44.309380785788271</v>
          </cell>
          <cell r="AP73">
            <v>38.212894901525956</v>
          </cell>
          <cell r="AQ73">
            <v>18.062555296102367</v>
          </cell>
          <cell r="AR73">
            <v>37.41712314737714</v>
          </cell>
        </row>
        <row r="74">
          <cell r="B74">
            <v>1072</v>
          </cell>
          <cell r="C74">
            <v>234.30329619372787</v>
          </cell>
          <cell r="D74">
            <v>233.93449235614744</v>
          </cell>
          <cell r="E74">
            <v>277.96626953284436</v>
          </cell>
          <cell r="F74">
            <v>309.3830145466784</v>
          </cell>
          <cell r="G74">
            <v>325.13839421940827</v>
          </cell>
          <cell r="H74">
            <v>326.74935315353207</v>
          </cell>
          <cell r="I74">
            <v>337.80637670359317</v>
          </cell>
          <cell r="J74">
            <v>229.03158606218227</v>
          </cell>
          <cell r="K74">
            <v>284.67430112980759</v>
          </cell>
          <cell r="L74">
            <v>275.48522398491377</v>
          </cell>
          <cell r="M74">
            <v>288.51564604807425</v>
          </cell>
          <cell r="N74">
            <v>262.58487482982935</v>
          </cell>
          <cell r="O74">
            <v>298.41416006443404</v>
          </cell>
          <cell r="P74">
            <v>299.77734886700893</v>
          </cell>
          <cell r="Q74">
            <v>303.4723424532807</v>
          </cell>
          <cell r="R74">
            <v>351.38077924742862</v>
          </cell>
          <cell r="S74">
            <v>456.68247680127695</v>
          </cell>
          <cell r="T74">
            <v>510.81422251480893</v>
          </cell>
          <cell r="U74">
            <v>394.8014506455396</v>
          </cell>
          <cell r="V74">
            <v>468.2429969980866</v>
          </cell>
          <cell r="W74">
            <v>555.68560506915276</v>
          </cell>
          <cell r="X74">
            <v>493.49696809565205</v>
          </cell>
          <cell r="Y74">
            <v>613.03590108144226</v>
          </cell>
          <cell r="Z74">
            <v>659.65592385074171</v>
          </cell>
          <cell r="AA74">
            <v>791.02159838064813</v>
          </cell>
          <cell r="AB74">
            <v>537.84280353367683</v>
          </cell>
          <cell r="AC74">
            <v>482.54484122423054</v>
          </cell>
          <cell r="AD74">
            <v>493.20509169256059</v>
          </cell>
          <cell r="AE74">
            <v>1183.1375753796099</v>
          </cell>
          <cell r="AF74">
            <v>1265.0478001660717</v>
          </cell>
          <cell r="AG74">
            <v>955.3233814648238</v>
          </cell>
          <cell r="AH74">
            <v>855.16833526003177</v>
          </cell>
          <cell r="AI74">
            <v>553.09398453474887</v>
          </cell>
          <cell r="AJ74">
            <v>619.89379549682531</v>
          </cell>
          <cell r="AK74">
            <v>582.66812839606246</v>
          </cell>
          <cell r="AL74">
            <v>497.49820766888797</v>
          </cell>
          <cell r="AM74">
            <v>208.81596651322369</v>
          </cell>
          <cell r="AN74">
            <v>220.10431307364948</v>
          </cell>
          <cell r="AO74">
            <v>328.79179561956227</v>
          </cell>
          <cell r="AP74">
            <v>252.93717666163747</v>
          </cell>
          <cell r="AQ74">
            <v>168.5498622639391</v>
          </cell>
          <cell r="AR74">
            <v>291.05385340745761</v>
          </cell>
        </row>
        <row r="75">
          <cell r="B75">
            <v>1073</v>
          </cell>
          <cell r="C75">
            <v>66.858919591748403</v>
          </cell>
          <cell r="D75">
            <v>63.172660734325888</v>
          </cell>
          <cell r="E75">
            <v>73.030563805355726</v>
          </cell>
          <cell r="F75">
            <v>81.992955829425767</v>
          </cell>
          <cell r="G75">
            <v>83.460279745536312</v>
          </cell>
          <cell r="H75">
            <v>80.134904845088499</v>
          </cell>
          <cell r="I75">
            <v>81.797200449199465</v>
          </cell>
          <cell r="J75">
            <v>54.43136465407111</v>
          </cell>
          <cell r="K75">
            <v>65.403608277100048</v>
          </cell>
          <cell r="L75">
            <v>62.643212005961445</v>
          </cell>
          <cell r="M75">
            <v>67.018603326683461</v>
          </cell>
          <cell r="N75">
            <v>55.820917600744494</v>
          </cell>
          <cell r="O75">
            <v>58.881245204447204</v>
          </cell>
          <cell r="P75">
            <v>60.887270440085537</v>
          </cell>
          <cell r="Q75">
            <v>86.596446878951639</v>
          </cell>
          <cell r="R75">
            <v>94.88835328381856</v>
          </cell>
          <cell r="S75">
            <v>119.98498528931303</v>
          </cell>
          <cell r="T75">
            <v>135.37642990863046</v>
          </cell>
          <cell r="U75">
            <v>101.34219797058161</v>
          </cell>
          <cell r="V75">
            <v>114.8360590363272</v>
          </cell>
          <cell r="W75">
            <v>134.55496982657377</v>
          </cell>
          <cell r="X75">
            <v>117.2838816162237</v>
          </cell>
          <cell r="Y75">
            <v>140.84432551516844</v>
          </cell>
          <cell r="Z75">
            <v>150.00066170893186</v>
          </cell>
          <cell r="AA75">
            <v>183.74449861162259</v>
          </cell>
          <cell r="AB75">
            <v>114.33590315384083</v>
          </cell>
          <cell r="AC75">
            <v>95.2127778123197</v>
          </cell>
          <cell r="AD75">
            <v>100.17405222178533</v>
          </cell>
          <cell r="AE75">
            <v>337.6107007597405</v>
          </cell>
          <cell r="AF75">
            <v>341.61886384385701</v>
          </cell>
          <cell r="AG75">
            <v>250.99378166303472</v>
          </cell>
          <cell r="AH75">
            <v>226.63745662456301</v>
          </cell>
          <cell r="AI75">
            <v>141.97455451444807</v>
          </cell>
          <cell r="AJ75">
            <v>152.02824378005005</v>
          </cell>
          <cell r="AK75">
            <v>141.08857908147849</v>
          </cell>
          <cell r="AL75">
            <v>118.23481128502478</v>
          </cell>
          <cell r="AM75">
            <v>47.975239147447219</v>
          </cell>
          <cell r="AN75">
            <v>50.050020643046182</v>
          </cell>
          <cell r="AO75">
            <v>76.374252937477763</v>
          </cell>
          <cell r="AP75">
            <v>53.769986964193173</v>
          </cell>
          <cell r="AQ75">
            <v>33.257221329563933</v>
          </cell>
          <cell r="AR75">
            <v>59.115456027702436</v>
          </cell>
        </row>
        <row r="76">
          <cell r="B76">
            <v>1074</v>
          </cell>
          <cell r="C76">
            <v>829.53162410628704</v>
          </cell>
          <cell r="D76">
            <v>812.36464716327589</v>
          </cell>
          <cell r="E76">
            <v>1002.9920259793662</v>
          </cell>
          <cell r="F76">
            <v>1253.6813063424877</v>
          </cell>
          <cell r="G76">
            <v>1294.8100385915682</v>
          </cell>
          <cell r="H76">
            <v>1256.8277108726129</v>
          </cell>
          <cell r="I76">
            <v>914.16197685365432</v>
          </cell>
          <cell r="J76">
            <v>397.84768047791181</v>
          </cell>
          <cell r="K76">
            <v>258.78138469396214</v>
          </cell>
          <cell r="L76">
            <v>228.65873664069534</v>
          </cell>
          <cell r="M76">
            <v>292.15326262809936</v>
          </cell>
          <cell r="N76">
            <v>319.52894687642276</v>
          </cell>
          <cell r="O76">
            <v>384.51999557327821</v>
          </cell>
          <cell r="P76">
            <v>351.70417919924995</v>
          </cell>
          <cell r="Q76">
            <v>1074.4189654867869</v>
          </cell>
          <cell r="R76">
            <v>1220.2104951616948</v>
          </cell>
          <cell r="S76">
            <v>1647.8577901052302</v>
          </cell>
          <cell r="T76">
            <v>2069.9204923031334</v>
          </cell>
          <cell r="U76">
            <v>1572.23167314223</v>
          </cell>
          <cell r="V76">
            <v>1801.0770897309594</v>
          </cell>
          <cell r="W76">
            <v>1503.7805271653194</v>
          </cell>
          <cell r="X76">
            <v>857.24693023970792</v>
          </cell>
          <cell r="Y76">
            <v>557.2764338732062</v>
          </cell>
          <cell r="Z76">
            <v>547.52878569458755</v>
          </cell>
          <cell r="AA76">
            <v>800.99482971434145</v>
          </cell>
          <cell r="AB76">
            <v>654.47922204030863</v>
          </cell>
          <cell r="AC76">
            <v>621.7806158105418</v>
          </cell>
          <cell r="AD76">
            <v>578.63708717891291</v>
          </cell>
          <cell r="AE76">
            <v>4188.8016531971234</v>
          </cell>
          <cell r="AF76">
            <v>4393.0251562134963</v>
          </cell>
          <cell r="AG76">
            <v>3447.1151318150996</v>
          </cell>
          <cell r="AH76">
            <v>3465.3116211386978</v>
          </cell>
          <cell r="AI76">
            <v>2202.6055863981805</v>
          </cell>
          <cell r="AJ76">
            <v>2384.3955388408358</v>
          </cell>
          <cell r="AK76">
            <v>1576.7998618082263</v>
          </cell>
          <cell r="AL76">
            <v>864.19742955999004</v>
          </cell>
          <cell r="AM76">
            <v>189.8228422658342</v>
          </cell>
          <cell r="AN76">
            <v>182.69137425441335</v>
          </cell>
          <cell r="AO76">
            <v>332.93721547288516</v>
          </cell>
          <cell r="AP76">
            <v>307.78905196639903</v>
          </cell>
          <cell r="AQ76">
            <v>217.18403804166832</v>
          </cell>
          <cell r="AR76">
            <v>341.46961737546445</v>
          </cell>
        </row>
        <row r="77">
          <cell r="B77">
            <v>1075</v>
          </cell>
          <cell r="C77">
            <v>168.28670931617432</v>
          </cell>
          <cell r="D77">
            <v>165.97425697319017</v>
          </cell>
          <cell r="E77">
            <v>190.99427219489934</v>
          </cell>
          <cell r="F77">
            <v>214.73778380021417</v>
          </cell>
          <cell r="G77">
            <v>220.97396252499391</v>
          </cell>
          <cell r="H77">
            <v>213.57827676305263</v>
          </cell>
          <cell r="I77">
            <v>223.3091304418023</v>
          </cell>
          <cell r="J77">
            <v>143.89736244800105</v>
          </cell>
          <cell r="K77">
            <v>180.00624895607729</v>
          </cell>
          <cell r="L77">
            <v>176.25337319428235</v>
          </cell>
          <cell r="M77">
            <v>180.73767332599886</v>
          </cell>
          <cell r="N77">
            <v>175.72664307873484</v>
          </cell>
          <cell r="O77">
            <v>208.87963347720103</v>
          </cell>
          <cell r="P77">
            <v>213.93291248900022</v>
          </cell>
          <cell r="Q77">
            <v>217.96689465993481</v>
          </cell>
          <cell r="R77">
            <v>249.30126020691529</v>
          </cell>
          <cell r="S77">
            <v>313.79252391814958</v>
          </cell>
          <cell r="T77">
            <v>354.54795162941889</v>
          </cell>
          <cell r="U77">
            <v>268.31909891542756</v>
          </cell>
          <cell r="V77">
            <v>306.06497439102128</v>
          </cell>
          <cell r="W77">
            <v>367.33962951771417</v>
          </cell>
          <cell r="X77">
            <v>310.0572864468117</v>
          </cell>
          <cell r="Y77">
            <v>387.63700337938485</v>
          </cell>
          <cell r="Z77">
            <v>422.04289596545078</v>
          </cell>
          <cell r="AA77">
            <v>495.52738369727416</v>
          </cell>
          <cell r="AB77">
            <v>359.93432763512681</v>
          </cell>
          <cell r="AC77">
            <v>337.76476809769315</v>
          </cell>
          <cell r="AD77">
            <v>351.97056121475953</v>
          </cell>
          <cell r="AE77">
            <v>849.78031663850618</v>
          </cell>
          <cell r="AF77">
            <v>897.53916386334458</v>
          </cell>
          <cell r="AG77">
            <v>656.41523433865655</v>
          </cell>
          <cell r="AH77">
            <v>593.55861329016625</v>
          </cell>
          <cell r="AI77">
            <v>375.89952950590543</v>
          </cell>
          <cell r="AJ77">
            <v>405.19085146011071</v>
          </cell>
          <cell r="AK77">
            <v>385.17660429615302</v>
          </cell>
          <cell r="AL77">
            <v>312.57120966155503</v>
          </cell>
          <cell r="AM77">
            <v>132.03924170536047</v>
          </cell>
          <cell r="AN77">
            <v>140.82108315168855</v>
          </cell>
          <cell r="AO77">
            <v>205.96825497309516</v>
          </cell>
          <cell r="AP77">
            <v>169.270225458977</v>
          </cell>
          <cell r="AQ77">
            <v>117.97909805862581</v>
          </cell>
          <cell r="AR77">
            <v>207.7074828566422</v>
          </cell>
        </row>
        <row r="78">
          <cell r="B78">
            <v>1076</v>
          </cell>
          <cell r="C78">
            <v>253.9133902848063</v>
          </cell>
          <cell r="D78">
            <v>247.49042811362992</v>
          </cell>
          <cell r="E78">
            <v>294.41205146336586</v>
          </cell>
          <cell r="F78">
            <v>317.8499833333147</v>
          </cell>
          <cell r="G78">
            <v>337.72483898935701</v>
          </cell>
          <cell r="H78">
            <v>335.2166092992785</v>
          </cell>
          <cell r="I78">
            <v>355.3154892769852</v>
          </cell>
          <cell r="J78">
            <v>244.27301900142203</v>
          </cell>
          <cell r="K78">
            <v>304.27089326738491</v>
          </cell>
          <cell r="L78">
            <v>287.40815911235006</v>
          </cell>
          <cell r="M78">
            <v>290.86147782440236</v>
          </cell>
          <cell r="N78">
            <v>275.26958174354547</v>
          </cell>
          <cell r="O78">
            <v>313.6542440796897</v>
          </cell>
          <cell r="P78">
            <v>318.0313109239919</v>
          </cell>
          <cell r="Q78">
            <v>328.87156340418142</v>
          </cell>
          <cell r="R78">
            <v>371.74244212970473</v>
          </cell>
          <cell r="S78">
            <v>483.70194372288057</v>
          </cell>
          <cell r="T78">
            <v>524.79381374783122</v>
          </cell>
          <cell r="U78">
            <v>410.08462464772293</v>
          </cell>
          <cell r="V78">
            <v>480.37686461181016</v>
          </cell>
          <cell r="W78">
            <v>584.48779024254395</v>
          </cell>
          <cell r="X78">
            <v>526.33785731215471</v>
          </cell>
          <cell r="Y78">
            <v>655.23645965489504</v>
          </cell>
          <cell r="Z78">
            <v>688.20567571304889</v>
          </cell>
          <cell r="AA78">
            <v>797.453151146192</v>
          </cell>
          <cell r="AB78">
            <v>563.82441550922351</v>
          </cell>
          <cell r="AC78">
            <v>507.18852408364165</v>
          </cell>
          <cell r="AD78">
            <v>523.23720407227484</v>
          </cell>
          <cell r="AE78">
            <v>1282.1606772855307</v>
          </cell>
          <cell r="AF78">
            <v>1338.3542482083208</v>
          </cell>
          <cell r="AG78">
            <v>1011.8447717439508</v>
          </cell>
          <cell r="AH78">
            <v>878.57195879953269</v>
          </cell>
          <cell r="AI78">
            <v>574.50482684899066</v>
          </cell>
          <cell r="AJ78">
            <v>635.95748314906746</v>
          </cell>
          <cell r="AK78">
            <v>612.86886632341657</v>
          </cell>
          <cell r="AL78">
            <v>530.60536856292572</v>
          </cell>
          <cell r="AM78">
            <v>223.19057395524817</v>
          </cell>
          <cell r="AN78">
            <v>229.63037551752757</v>
          </cell>
          <cell r="AO78">
            <v>331.46510035199208</v>
          </cell>
          <cell r="AP78">
            <v>265.15583150843685</v>
          </cell>
          <cell r="AQ78">
            <v>177.15774488287235</v>
          </cell>
          <cell r="AR78">
            <v>308.77662671477435</v>
          </cell>
        </row>
        <row r="79">
          <cell r="B79">
            <v>1077</v>
          </cell>
          <cell r="C79">
            <v>246.32601461744628</v>
          </cell>
          <cell r="D79">
            <v>241.38198130013572</v>
          </cell>
          <cell r="E79">
            <v>263.85814568790346</v>
          </cell>
          <cell r="F79">
            <v>275.38085269226394</v>
          </cell>
          <cell r="G79">
            <v>292.13007095511796</v>
          </cell>
          <cell r="H79">
            <v>292.34120065901448</v>
          </cell>
          <cell r="I79">
            <v>287.72698761570359</v>
          </cell>
          <cell r="J79">
            <v>190.1553034761543</v>
          </cell>
          <cell r="K79">
            <v>216.10797385261063</v>
          </cell>
          <cell r="L79">
            <v>210.52383047238567</v>
          </cell>
          <cell r="M79">
            <v>226.11686551153963</v>
          </cell>
          <cell r="N79">
            <v>200.79837832740807</v>
          </cell>
          <cell r="O79">
            <v>190.88460166697132</v>
          </cell>
          <cell r="P79">
            <v>205.53304220289954</v>
          </cell>
          <cell r="Q79">
            <v>319.04430657829806</v>
          </cell>
          <cell r="R79">
            <v>362.56726330208085</v>
          </cell>
          <cell r="S79">
            <v>433.50364668151133</v>
          </cell>
          <cell r="T79">
            <v>454.67414030333094</v>
          </cell>
          <cell r="U79">
            <v>354.7208752972935</v>
          </cell>
          <cell r="V79">
            <v>418.93493780927548</v>
          </cell>
          <cell r="W79">
            <v>473.30588240567164</v>
          </cell>
          <cell r="X79">
            <v>409.72979904751139</v>
          </cell>
          <cell r="Y79">
            <v>465.38077359223917</v>
          </cell>
          <cell r="Z79">
            <v>504.1043213644864</v>
          </cell>
          <cell r="AA79">
            <v>619.94323991689794</v>
          </cell>
          <cell r="AB79">
            <v>411.28782765807898</v>
          </cell>
          <cell r="AC79">
            <v>308.66625023306716</v>
          </cell>
          <cell r="AD79">
            <v>338.15077526255328</v>
          </cell>
          <cell r="AE79">
            <v>1243.8474764197931</v>
          </cell>
          <cell r="AF79">
            <v>1305.3215939553609</v>
          </cell>
          <cell r="AG79">
            <v>906.83612939526677</v>
          </cell>
          <cell r="AH79">
            <v>761.18265802145595</v>
          </cell>
          <cell r="AI79">
            <v>496.94341800172521</v>
          </cell>
          <cell r="AJ79">
            <v>554.61623629125927</v>
          </cell>
          <cell r="AK79">
            <v>496.28827909954549</v>
          </cell>
          <cell r="AL79">
            <v>413.05186015886784</v>
          </cell>
          <cell r="AM79">
            <v>158.52079113621906</v>
          </cell>
          <cell r="AN79">
            <v>168.20213593123751</v>
          </cell>
          <cell r="AO79">
            <v>257.6822825720111</v>
          </cell>
          <cell r="AP79">
            <v>193.42079365875313</v>
          </cell>
          <cell r="AQ79">
            <v>107.81516973701223</v>
          </cell>
          <cell r="AR79">
            <v>199.55204808436056</v>
          </cell>
        </row>
        <row r="80">
          <cell r="B80">
            <v>1078</v>
          </cell>
          <cell r="C80">
            <v>2200.7323399887532</v>
          </cell>
          <cell r="D80">
            <v>2203.1245189945498</v>
          </cell>
          <cell r="E80">
            <v>2109.2074242182798</v>
          </cell>
          <cell r="F80">
            <v>1998.6933653020506</v>
          </cell>
          <cell r="G80">
            <v>1998.7685753481855</v>
          </cell>
          <cell r="H80">
            <v>2018.240035491405</v>
          </cell>
          <cell r="I80">
            <v>1750.6729827040324</v>
          </cell>
          <cell r="J80">
            <v>1181.1073742145809</v>
          </cell>
          <cell r="K80">
            <v>1324.175613454044</v>
          </cell>
          <cell r="L80">
            <v>848.63331478768657</v>
          </cell>
          <cell r="M80">
            <v>533.61273832482391</v>
          </cell>
          <cell r="N80">
            <v>572.10580269673244</v>
          </cell>
          <cell r="O80">
            <v>440.36806179346684</v>
          </cell>
          <cell r="P80">
            <v>417.09878239499949</v>
          </cell>
          <cell r="Q80">
            <v>2850.4140111493443</v>
          </cell>
          <cell r="R80">
            <v>3309.1982395005643</v>
          </cell>
          <cell r="S80">
            <v>3465.3056005625526</v>
          </cell>
          <cell r="T80">
            <v>3299.9904630777196</v>
          </cell>
          <cell r="U80">
            <v>2427.0179932046854</v>
          </cell>
          <cell r="V80">
            <v>2892.2069891167421</v>
          </cell>
          <cell r="W80">
            <v>2879.8265597150316</v>
          </cell>
          <cell r="X80">
            <v>2544.9455168688482</v>
          </cell>
          <cell r="Y80">
            <v>2851.5647080265121</v>
          </cell>
          <cell r="Z80">
            <v>2032.072665020484</v>
          </cell>
          <cell r="AA80">
            <v>1463.0028110005653</v>
          </cell>
          <cell r="AB80">
            <v>1171.8229735802756</v>
          </cell>
          <cell r="AC80">
            <v>712.08865025864657</v>
          </cell>
          <cell r="AD80">
            <v>686.22677461612716</v>
          </cell>
          <cell r="AE80">
            <v>11112.814745213516</v>
          </cell>
          <cell r="AF80">
            <v>11913.838776724326</v>
          </cell>
          <cell r="AG80">
            <v>7248.9916567982345</v>
          </cell>
          <cell r="AH80">
            <v>5524.6060628281384</v>
          </cell>
          <cell r="AI80">
            <v>3400.1117528930131</v>
          </cell>
          <cell r="AJ80">
            <v>3828.9118670008606</v>
          </cell>
          <cell r="AK80">
            <v>3019.6628027562647</v>
          </cell>
          <cell r="AL80">
            <v>2565.5797605869398</v>
          </cell>
          <cell r="AM80">
            <v>971.3170787080029</v>
          </cell>
          <cell r="AN80">
            <v>678.03220114987676</v>
          </cell>
          <cell r="AO80">
            <v>608.10390286444431</v>
          </cell>
          <cell r="AP80">
            <v>551.08591680929806</v>
          </cell>
          <cell r="AQ80">
            <v>248.72806352319242</v>
          </cell>
          <cell r="AR80">
            <v>404.96124315743219</v>
          </cell>
        </row>
        <row r="81">
          <cell r="B81">
            <v>1079</v>
          </cell>
          <cell r="C81">
            <v>43.028453383132828</v>
          </cell>
          <cell r="D81">
            <v>41.641099469496702</v>
          </cell>
          <cell r="E81">
            <v>46.80840940050124</v>
          </cell>
          <cell r="F81">
            <v>60.537449770159519</v>
          </cell>
          <cell r="G81">
            <v>63.233801303577998</v>
          </cell>
          <cell r="H81">
            <v>62.432471394438032</v>
          </cell>
          <cell r="I81">
            <v>61.530678040847484</v>
          </cell>
          <cell r="J81">
            <v>38.229877460440306</v>
          </cell>
          <cell r="K81">
            <v>39.115205737570186</v>
          </cell>
          <cell r="L81">
            <v>36.918862690445508</v>
          </cell>
          <cell r="M81">
            <v>40.812850278756571</v>
          </cell>
          <cell r="N81">
            <v>29.519507761363791</v>
          </cell>
          <cell r="O81">
            <v>27.774040124652135</v>
          </cell>
          <cell r="P81">
            <v>31.234198272930378</v>
          </cell>
          <cell r="Q81">
            <v>55.730951089669986</v>
          </cell>
          <cell r="R81">
            <v>62.546920007142489</v>
          </cell>
          <cell r="S81">
            <v>76.903504788818395</v>
          </cell>
          <cell r="T81">
            <v>99.951803697703468</v>
          </cell>
          <cell r="U81">
            <v>76.782062433505729</v>
          </cell>
          <cell r="V81">
            <v>89.467866527015843</v>
          </cell>
          <cell r="W81">
            <v>101.21689350892551</v>
          </cell>
          <cell r="X81">
            <v>82.374352558836051</v>
          </cell>
          <cell r="Y81">
            <v>84.233193161975038</v>
          </cell>
          <cell r="Z81">
            <v>88.403095176234118</v>
          </cell>
          <cell r="AA81">
            <v>111.89634428558085</v>
          </cell>
          <cell r="AB81">
            <v>60.463706539057831</v>
          </cell>
          <cell r="AC81">
            <v>44.911473970309736</v>
          </cell>
          <cell r="AD81">
            <v>51.38769050218783</v>
          </cell>
          <cell r="AE81">
            <v>217.27641409688857</v>
          </cell>
          <cell r="AF81">
            <v>225.18261736360438</v>
          </cell>
          <cell r="AG81">
            <v>160.87264121876822</v>
          </cell>
          <cell r="AH81">
            <v>167.33210197945209</v>
          </cell>
          <cell r="AI81">
            <v>107.56722596308764</v>
          </cell>
          <cell r="AJ81">
            <v>118.44400388685759</v>
          </cell>
          <cell r="AK81">
            <v>106.13169994851654</v>
          </cell>
          <cell r="AL81">
            <v>83.042238160139703</v>
          </cell>
          <cell r="AM81">
            <v>28.692015608847907</v>
          </cell>
          <cell r="AN81">
            <v>29.497048133463206</v>
          </cell>
          <cell r="AO81">
            <v>46.510234406035586</v>
          </cell>
          <cell r="AP81">
            <v>28.434923962926042</v>
          </cell>
          <cell r="AQ81">
            <v>15.687293915652129</v>
          </cell>
          <cell r="AR81">
            <v>30.325285748864012</v>
          </cell>
        </row>
        <row r="82">
          <cell r="B82">
            <v>1080</v>
          </cell>
          <cell r="C82">
            <v>256.65600266962673</v>
          </cell>
          <cell r="D82">
            <v>250.10769467746601</v>
          </cell>
          <cell r="E82">
            <v>286.55863760603916</v>
          </cell>
          <cell r="F82">
            <v>307.194989022154</v>
          </cell>
          <cell r="G82">
            <v>313.0546886234215</v>
          </cell>
          <cell r="H82">
            <v>316.59461329327871</v>
          </cell>
          <cell r="I82">
            <v>318.80209521349764</v>
          </cell>
          <cell r="J82">
            <v>217.44796615410385</v>
          </cell>
          <cell r="K82">
            <v>252.1200778537067</v>
          </cell>
          <cell r="L82">
            <v>236.15311150054933</v>
          </cell>
          <cell r="M82">
            <v>249.94547195187741</v>
          </cell>
          <cell r="N82">
            <v>207.50931790253293</v>
          </cell>
          <cell r="O82">
            <v>224.4624414693169</v>
          </cell>
          <cell r="P82">
            <v>237.97437355339954</v>
          </cell>
          <cell r="Q82">
            <v>332.42382672434678</v>
          </cell>
          <cell r="R82">
            <v>375.67370149824154</v>
          </cell>
          <cell r="S82">
            <v>470.79923974467118</v>
          </cell>
          <cell r="T82">
            <v>507.2016306639274</v>
          </cell>
          <cell r="U82">
            <v>380.12873101818639</v>
          </cell>
          <cell r="V82">
            <v>453.69090751417332</v>
          </cell>
          <cell r="W82">
            <v>524.42389307372048</v>
          </cell>
          <cell r="X82">
            <v>468.53761029485901</v>
          </cell>
          <cell r="Y82">
            <v>542.93154841993908</v>
          </cell>
          <cell r="Z82">
            <v>565.47424462102163</v>
          </cell>
          <cell r="AA82">
            <v>685.27398579429371</v>
          </cell>
          <cell r="AB82">
            <v>425.03359484200126</v>
          </cell>
          <cell r="AC82">
            <v>362.96264612988705</v>
          </cell>
          <cell r="AD82">
            <v>391.52448699836003</v>
          </cell>
          <cell r="AE82">
            <v>1296.0097686977979</v>
          </cell>
          <cell r="AF82">
            <v>1352.5076433561744</v>
          </cell>
          <cell r="AG82">
            <v>984.85390736737372</v>
          </cell>
          <cell r="AH82">
            <v>849.12039449620033</v>
          </cell>
          <cell r="AI82">
            <v>532.53835347162976</v>
          </cell>
          <cell r="AJ82">
            <v>600.62869160755281</v>
          </cell>
          <cell r="AK82">
            <v>549.88843597165908</v>
          </cell>
          <cell r="AL82">
            <v>472.33648110676199</v>
          </cell>
          <cell r="AM82">
            <v>184.93660132111742</v>
          </cell>
          <cell r="AN82">
            <v>188.67915177142066</v>
          </cell>
          <cell r="AO82">
            <v>284.83731005819828</v>
          </cell>
          <cell r="AP82">
            <v>199.88516488340559</v>
          </cell>
          <cell r="AQ82">
            <v>126.78055754764409</v>
          </cell>
          <cell r="AR82">
            <v>231.04933944048653</v>
          </cell>
        </row>
        <row r="83">
          <cell r="B83">
            <v>1081</v>
          </cell>
          <cell r="C83">
            <v>86.936381840468243</v>
          </cell>
          <cell r="D83">
            <v>84.972598596422344</v>
          </cell>
          <cell r="E83">
            <v>82.280325734279799</v>
          </cell>
          <cell r="F83">
            <v>81.877456059164203</v>
          </cell>
          <cell r="G83">
            <v>89.435953614064971</v>
          </cell>
          <cell r="H83">
            <v>81.743828897882338</v>
          </cell>
          <cell r="I83">
            <v>78.051632209922744</v>
          </cell>
          <cell r="J83">
            <v>55.534808458567504</v>
          </cell>
          <cell r="K83">
            <v>58.314565211191564</v>
          </cell>
          <cell r="L83">
            <v>73.805608991405819</v>
          </cell>
          <cell r="M83">
            <v>81.299804488129411</v>
          </cell>
          <cell r="N83">
            <v>84.407220216761559</v>
          </cell>
          <cell r="O83">
            <v>92.778935592443247</v>
          </cell>
          <cell r="P83">
            <v>89.019913197450137</v>
          </cell>
          <cell r="Q83">
            <v>112.60100847973479</v>
          </cell>
          <cell r="R83">
            <v>127.63290102612878</v>
          </cell>
          <cell r="S83">
            <v>135.18180825140291</v>
          </cell>
          <cell r="T83">
            <v>135.185731251714</v>
          </cell>
          <cell r="U83">
            <v>108.59819958043063</v>
          </cell>
          <cell r="V83">
            <v>117.14170222475764</v>
          </cell>
          <cell r="W83">
            <v>128.39357532099706</v>
          </cell>
          <cell r="X83">
            <v>119.66148455451476</v>
          </cell>
          <cell r="Y83">
            <v>125.57832543554511</v>
          </cell>
          <cell r="Z83">
            <v>176.72928689365415</v>
          </cell>
          <cell r="AA83">
            <v>222.89918129264507</v>
          </cell>
          <cell r="AB83">
            <v>172.88816040637522</v>
          </cell>
          <cell r="AC83">
            <v>150.02638190741962</v>
          </cell>
          <cell r="AD83">
            <v>146.45894567067478</v>
          </cell>
          <cell r="AE83">
            <v>438.9938242181716</v>
          </cell>
          <cell r="AF83">
            <v>459.50641073120028</v>
          </cell>
          <cell r="AG83">
            <v>282.78365983255213</v>
          </cell>
          <cell r="AH83">
            <v>226.31820268490424</v>
          </cell>
          <cell r="AI83">
            <v>152.13979285290881</v>
          </cell>
          <cell r="AJ83">
            <v>155.08062025188309</v>
          </cell>
          <cell r="AK83">
            <v>134.62800466291426</v>
          </cell>
          <cell r="AL83">
            <v>120.63169166488319</v>
          </cell>
          <cell r="AM83">
            <v>42.775242612506936</v>
          </cell>
          <cell r="AN83">
            <v>58.968436248781714</v>
          </cell>
          <cell r="AO83">
            <v>92.649078368239984</v>
          </cell>
          <cell r="AP83">
            <v>81.305992911132648</v>
          </cell>
          <cell r="AQ83">
            <v>52.403266693928437</v>
          </cell>
          <cell r="AR83">
            <v>86.42944126378805</v>
          </cell>
        </row>
        <row r="84">
          <cell r="B84">
            <v>1082</v>
          </cell>
          <cell r="C84">
            <v>2283.5825856097308</v>
          </cell>
          <cell r="D84">
            <v>1867.3737082064758</v>
          </cell>
          <cell r="E84">
            <v>1853.8523522962312</v>
          </cell>
          <cell r="F84">
            <v>1503.5616844977842</v>
          </cell>
          <cell r="G84">
            <v>1375.057231028713</v>
          </cell>
          <cell r="H84">
            <v>1618.1720546160398</v>
          </cell>
          <cell r="I84">
            <v>1472.322334452753</v>
          </cell>
          <cell r="J84">
            <v>712.75351073928209</v>
          </cell>
          <cell r="K84">
            <v>1091.3559736377881</v>
          </cell>
          <cell r="L84">
            <v>1089.7071526898294</v>
          </cell>
          <cell r="M84">
            <v>1081.8573932379825</v>
          </cell>
          <cell r="N84">
            <v>1264.5300507621721</v>
          </cell>
          <cell r="O84">
            <v>1406.7044128207363</v>
          </cell>
          <cell r="P84">
            <v>1335.8878749768123</v>
          </cell>
          <cell r="Q84">
            <v>2957.7226086802939</v>
          </cell>
          <cell r="R84">
            <v>2804.8844876487879</v>
          </cell>
          <cell r="S84">
            <v>3045.7720114507633</v>
          </cell>
          <cell r="T84">
            <v>2482.4914644883111</v>
          </cell>
          <cell r="U84">
            <v>1669.6723585478342</v>
          </cell>
          <cell r="V84">
            <v>2318.8958912978815</v>
          </cell>
          <cell r="W84">
            <v>2421.9445922274181</v>
          </cell>
          <cell r="X84">
            <v>1535.7781107705789</v>
          </cell>
          <cell r="Y84">
            <v>2350.1959609433898</v>
          </cell>
          <cell r="Z84">
            <v>2609.3297060960899</v>
          </cell>
          <cell r="AA84">
            <v>2966.1218590427366</v>
          </cell>
          <cell r="AB84">
            <v>2590.0897303977104</v>
          </cell>
          <cell r="AC84">
            <v>2274.684141621964</v>
          </cell>
          <cell r="AD84">
            <v>2197.8535214854196</v>
          </cell>
          <cell r="AE84">
            <v>11531.175222065542</v>
          </cell>
          <cell r="AF84">
            <v>10098.198764370816</v>
          </cell>
          <cell r="AG84">
            <v>6371.3791637689683</v>
          </cell>
          <cell r="AH84">
            <v>4156.0081912601036</v>
          </cell>
          <cell r="AI84">
            <v>2339.1143475961462</v>
          </cell>
          <cell r="AJ84">
            <v>3069.9213541564422</v>
          </cell>
          <cell r="AK84">
            <v>2539.5473803149853</v>
          </cell>
          <cell r="AL84">
            <v>1548.2300943688522</v>
          </cell>
          <cell r="AM84">
            <v>800.53784813276536</v>
          </cell>
          <cell r="AN84">
            <v>870.64286361642417</v>
          </cell>
          <cell r="AO84">
            <v>1232.882305688702</v>
          </cell>
          <cell r="AP84">
            <v>1218.069628156841</v>
          </cell>
          <cell r="AQ84">
            <v>794.5327895158041</v>
          </cell>
          <cell r="AR84">
            <v>1297.0136509706488</v>
          </cell>
        </row>
        <row r="85">
          <cell r="B85">
            <v>1083</v>
          </cell>
          <cell r="C85">
            <v>45.347660214199792</v>
          </cell>
          <cell r="D85">
            <v>44.176349879829047</v>
          </cell>
          <cell r="E85">
            <v>49.702202963940472</v>
          </cell>
          <cell r="F85">
            <v>54.841988180347414</v>
          </cell>
          <cell r="G85">
            <v>55.292910857723747</v>
          </cell>
          <cell r="H85">
            <v>56.242185640194222</v>
          </cell>
          <cell r="I85">
            <v>53.744387888327488</v>
          </cell>
          <cell r="J85">
            <v>34.925557874619308</v>
          </cell>
          <cell r="K85">
            <v>36.832525387128619</v>
          </cell>
          <cell r="L85">
            <v>34.935680928810974</v>
          </cell>
          <cell r="M85">
            <v>39.741997892774087</v>
          </cell>
          <cell r="N85">
            <v>28.266238068853667</v>
          </cell>
          <cell r="O85">
            <v>26.787728099615165</v>
          </cell>
          <cell r="P85">
            <v>29.588881532651204</v>
          </cell>
          <cell r="Q85">
            <v>58.734814633593899</v>
          </cell>
          <cell r="R85">
            <v>66.354987196369592</v>
          </cell>
          <cell r="S85">
            <v>81.657839960938517</v>
          </cell>
          <cell r="T85">
            <v>90.548175679773337</v>
          </cell>
          <cell r="U85">
            <v>67.13978356647975</v>
          </cell>
          <cell r="V85">
            <v>80.596975350439578</v>
          </cell>
          <cell r="W85">
            <v>88.40858184569268</v>
          </cell>
          <cell r="X85">
            <v>75.25449749753885</v>
          </cell>
          <cell r="Y85">
            <v>79.317522868028291</v>
          </cell>
          <cell r="Z85">
            <v>83.654319259284719</v>
          </cell>
          <cell r="AA85">
            <v>108.96039478824079</v>
          </cell>
          <cell r="AB85">
            <v>57.896680980406479</v>
          </cell>
          <cell r="AC85">
            <v>43.316577201951802</v>
          </cell>
          <cell r="AD85">
            <v>48.680752847226152</v>
          </cell>
          <cell r="AE85">
            <v>228.98747745573968</v>
          </cell>
          <cell r="AF85">
            <v>238.89249367196138</v>
          </cell>
          <cell r="AG85">
            <v>170.8181236578138</v>
          </cell>
          <cell r="AH85">
            <v>151.58922607065782</v>
          </cell>
          <cell r="AI85">
            <v>94.058951285174274</v>
          </cell>
          <cell r="AJ85">
            <v>106.70007939435816</v>
          </cell>
          <cell r="AK85">
            <v>92.701452850788314</v>
          </cell>
          <cell r="AL85">
            <v>75.864655802286066</v>
          </cell>
          <cell r="AM85">
            <v>27.017610501936449</v>
          </cell>
          <cell r="AN85">
            <v>27.912546238840125</v>
          </cell>
          <cell r="AO85">
            <v>45.289893382408728</v>
          </cell>
          <cell r="AP85">
            <v>27.227700973313471</v>
          </cell>
          <cell r="AQ85">
            <v>15.130206557822481</v>
          </cell>
          <cell r="AR85">
            <v>28.727847586361296</v>
          </cell>
        </row>
        <row r="86">
          <cell r="B86">
            <v>1084</v>
          </cell>
          <cell r="C86">
            <v>117.36354978905736</v>
          </cell>
          <cell r="D86">
            <v>78.31168986519188</v>
          </cell>
          <cell r="E86">
            <v>59.147443084098455</v>
          </cell>
          <cell r="F86">
            <v>99.870020293745583</v>
          </cell>
          <cell r="G86">
            <v>127.00472076266563</v>
          </cell>
          <cell r="H86">
            <v>70.532474418573074</v>
          </cell>
          <cell r="I86">
            <v>49.673042616686999</v>
          </cell>
          <cell r="J86">
            <v>27.513295965618045</v>
          </cell>
          <cell r="K86">
            <v>32.211520668913259</v>
          </cell>
          <cell r="L86">
            <v>30.74357573828647</v>
          </cell>
          <cell r="M86">
            <v>38.00414287797269</v>
          </cell>
          <cell r="N86">
            <v>34.921259704623871</v>
          </cell>
          <cell r="O86">
            <v>39.162983874776884</v>
          </cell>
          <cell r="P86">
            <v>41.815895735077795</v>
          </cell>
          <cell r="Q86">
            <v>152.01062875218275</v>
          </cell>
          <cell r="R86">
            <v>117.62789801480498</v>
          </cell>
          <cell r="S86">
            <v>97.175822266150746</v>
          </cell>
          <cell r="T86">
            <v>164.8927845752531</v>
          </cell>
          <cell r="U86">
            <v>154.21632414809719</v>
          </cell>
          <cell r="V86">
            <v>101.07544785842379</v>
          </cell>
          <cell r="W86">
            <v>81.711289796933912</v>
          </cell>
          <cell r="X86">
            <v>59.283212306203374</v>
          </cell>
          <cell r="Y86">
            <v>69.366354883809677</v>
          </cell>
          <cell r="Z86">
            <v>73.616223631744418</v>
          </cell>
          <cell r="AA86">
            <v>104.19572822546806</v>
          </cell>
          <cell r="AB86">
            <v>71.527913535135923</v>
          </cell>
          <cell r="AC86">
            <v>63.327745009287931</v>
          </cell>
          <cell r="AD86">
            <v>68.797101476052475</v>
          </cell>
          <cell r="AE86">
            <v>592.63880615900018</v>
          </cell>
          <cell r="AF86">
            <v>423.48620758509236</v>
          </cell>
          <cell r="AG86">
            <v>203.27982753829252</v>
          </cell>
          <cell r="AH86">
            <v>276.05160911024211</v>
          </cell>
          <cell r="AI86">
            <v>216.04814537511416</v>
          </cell>
          <cell r="AJ86">
            <v>133.81095586306398</v>
          </cell>
          <cell r="AK86">
            <v>85.678959218104666</v>
          </cell>
          <cell r="AL86">
            <v>59.763876525931977</v>
          </cell>
          <cell r="AM86">
            <v>23.627983961477124</v>
          </cell>
          <cell r="AN86">
            <v>24.563181725034468</v>
          </cell>
          <cell r="AO86">
            <v>43.309437630113734</v>
          </cell>
          <cell r="AP86">
            <v>33.638208753949009</v>
          </cell>
          <cell r="AQ86">
            <v>22.119980957047186</v>
          </cell>
          <cell r="AR86">
            <v>40.599056711179919</v>
          </cell>
        </row>
        <row r="87">
          <cell r="B87">
            <v>1085</v>
          </cell>
          <cell r="C87">
            <v>59.881838905434236</v>
          </cell>
          <cell r="D87">
            <v>53.443257642236908</v>
          </cell>
          <cell r="E87">
            <v>60.871279676569443</v>
          </cell>
          <cell r="F87">
            <v>51.337722501307901</v>
          </cell>
          <cell r="G87">
            <v>60.885619435270016</v>
          </cell>
          <cell r="H87">
            <v>62.379690906765475</v>
          </cell>
          <cell r="I87">
            <v>61.699038432667471</v>
          </cell>
          <cell r="J87">
            <v>43.475766635912734</v>
          </cell>
          <cell r="K87">
            <v>41.056979531661597</v>
          </cell>
          <cell r="L87">
            <v>43.96734447154175</v>
          </cell>
          <cell r="M87">
            <v>42.238155281379576</v>
          </cell>
          <cell r="N87">
            <v>41.469152629941014</v>
          </cell>
          <cell r="O87">
            <v>42.271072800992023</v>
          </cell>
          <cell r="P87">
            <v>43.007649407985909</v>
          </cell>
          <cell r="Q87">
            <v>77.559651179711381</v>
          </cell>
          <cell r="R87">
            <v>80.274325204086665</v>
          </cell>
          <cell r="S87">
            <v>100.00798591670227</v>
          </cell>
          <cell r="T87">
            <v>84.762374054733499</v>
          </cell>
          <cell r="U87">
            <v>73.93076703293255</v>
          </cell>
          <cell r="V87">
            <v>89.392230283233587</v>
          </cell>
          <cell r="W87">
            <v>101.49384342062082</v>
          </cell>
          <cell r="X87">
            <v>93.677729737381924</v>
          </cell>
          <cell r="Y87">
            <v>88.414733409313229</v>
          </cell>
          <cell r="Z87">
            <v>105.28085251580305</v>
          </cell>
          <cell r="AA87">
            <v>115.8040943740004</v>
          </cell>
          <cell r="AB87">
            <v>84.939718348620289</v>
          </cell>
          <cell r="AC87">
            <v>68.353620045135543</v>
          </cell>
          <cell r="AD87">
            <v>70.757819928407429</v>
          </cell>
          <cell r="AE87">
            <v>302.37924452103562</v>
          </cell>
          <cell r="AF87">
            <v>289.00516051772291</v>
          </cell>
          <cell r="AG87">
            <v>209.20436437285116</v>
          </cell>
          <cell r="AH87">
            <v>141.90305421845048</v>
          </cell>
          <cell r="AI87">
            <v>103.57272611611388</v>
          </cell>
          <cell r="AJ87">
            <v>118.34387118111313</v>
          </cell>
          <cell r="AK87">
            <v>106.4220977656183</v>
          </cell>
          <cell r="AL87">
            <v>94.437262345662219</v>
          </cell>
          <cell r="AM87">
            <v>30.116356934896718</v>
          </cell>
          <cell r="AN87">
            <v>35.128570645629893</v>
          </cell>
          <cell r="AO87">
            <v>48.134508851934712</v>
          </cell>
          <cell r="AP87">
            <v>39.94552386753179</v>
          </cell>
          <cell r="AQ87">
            <v>23.875487332161963</v>
          </cell>
          <cell r="AR87">
            <v>41.756130453153254</v>
          </cell>
        </row>
        <row r="88">
          <cell r="B88">
            <v>1086</v>
          </cell>
          <cell r="C88">
            <v>701.25321692803016</v>
          </cell>
          <cell r="D88">
            <v>707.41378531870976</v>
          </cell>
          <cell r="E88">
            <v>595.79677295724616</v>
          </cell>
          <cell r="F88">
            <v>564.4293855732451</v>
          </cell>
          <cell r="G88">
            <v>722.49471581144815</v>
          </cell>
          <cell r="H88">
            <v>574.5045751354379</v>
          </cell>
          <cell r="I88">
            <v>489.00079767475194</v>
          </cell>
          <cell r="J88">
            <v>350.48342232807357</v>
          </cell>
          <cell r="K88">
            <v>348.80961284960944</v>
          </cell>
          <cell r="L88">
            <v>371.08745872090304</v>
          </cell>
          <cell r="M88">
            <v>341.56287291711527</v>
          </cell>
          <cell r="N88">
            <v>448.12282744011793</v>
          </cell>
          <cell r="O88">
            <v>341.25896320957156</v>
          </cell>
          <cell r="P88">
            <v>228.26383584436834</v>
          </cell>
          <cell r="Q88">
            <v>908.27128705048381</v>
          </cell>
          <cell r="R88">
            <v>1062.5692886589386</v>
          </cell>
          <cell r="S88">
            <v>978.85958034261864</v>
          </cell>
          <cell r="T88">
            <v>931.91463073228363</v>
          </cell>
          <cell r="U88">
            <v>877.29399836308176</v>
          </cell>
          <cell r="V88">
            <v>823.28470264523912</v>
          </cell>
          <cell r="W88">
            <v>804.3977937504178</v>
          </cell>
          <cell r="X88">
            <v>755.19062353143204</v>
          </cell>
          <cell r="Y88">
            <v>751.14899543258878</v>
          </cell>
          <cell r="Z88">
            <v>888.57774972848108</v>
          </cell>
          <cell r="AA88">
            <v>936.46085882414513</v>
          </cell>
          <cell r="AB88">
            <v>917.87327047693134</v>
          </cell>
          <cell r="AC88">
            <v>551.8262008168507</v>
          </cell>
          <cell r="AD88">
            <v>375.54834117123983</v>
          </cell>
          <cell r="AE88">
            <v>3541.0471994272834</v>
          </cell>
          <cell r="AF88">
            <v>3825.4822703192995</v>
          </cell>
          <cell r="AG88">
            <v>2047.6534392605231</v>
          </cell>
          <cell r="AH88">
            <v>1560.1442721080268</v>
          </cell>
          <cell r="AI88">
            <v>1229.0381212370564</v>
          </cell>
          <cell r="AJ88">
            <v>1089.9235703877869</v>
          </cell>
          <cell r="AK88">
            <v>843.45707841784088</v>
          </cell>
          <cell r="AL88">
            <v>761.3136573159577</v>
          </cell>
          <cell r="AM88">
            <v>255.86087731565866</v>
          </cell>
          <cell r="AN88">
            <v>296.48759018916923</v>
          </cell>
          <cell r="AO88">
            <v>389.24429867724427</v>
          </cell>
          <cell r="AP88">
            <v>431.6582318147195</v>
          </cell>
          <cell r="AQ88">
            <v>192.74940315462345</v>
          </cell>
          <cell r="AR88">
            <v>221.62137755626225</v>
          </cell>
        </row>
        <row r="89">
          <cell r="B89">
            <v>1087</v>
          </cell>
          <cell r="C89">
            <v>115.75855628889538</v>
          </cell>
          <cell r="D89">
            <v>113.40568451990724</v>
          </cell>
          <cell r="E89">
            <v>138.04805723604761</v>
          </cell>
          <cell r="F89">
            <v>168.77142433739616</v>
          </cell>
          <cell r="G89">
            <v>183.47504348137025</v>
          </cell>
          <cell r="H89">
            <v>185.17949675362343</v>
          </cell>
          <cell r="I89">
            <v>218.39386489260431</v>
          </cell>
          <cell r="J89">
            <v>162.86436222092723</v>
          </cell>
          <cell r="K89">
            <v>228.38836621527022</v>
          </cell>
          <cell r="L89">
            <v>215.00612781861804</v>
          </cell>
          <cell r="M89">
            <v>201.0752895885733</v>
          </cell>
          <cell r="N89">
            <v>233.54085990138447</v>
          </cell>
          <cell r="O89">
            <v>286.77088941856215</v>
          </cell>
          <cell r="P89">
            <v>296.98531314225323</v>
          </cell>
          <cell r="Q89">
            <v>149.93182258500991</v>
          </cell>
          <cell r="R89">
            <v>170.34075392792715</v>
          </cell>
          <cell r="S89">
            <v>226.80496019216966</v>
          </cell>
          <cell r="T89">
            <v>278.65409493130659</v>
          </cell>
          <cell r="U89">
            <v>222.78578787227869</v>
          </cell>
          <cell r="V89">
            <v>265.36855147735059</v>
          </cell>
          <cell r="W89">
            <v>359.25410331351748</v>
          </cell>
          <cell r="X89">
            <v>350.92569696931798</v>
          </cell>
          <cell r="Y89">
            <v>491.82615825744597</v>
          </cell>
          <cell r="Z89">
            <v>514.83728901383142</v>
          </cell>
          <cell r="AA89">
            <v>551.28690295950958</v>
          </cell>
          <cell r="AB89">
            <v>478.35303122629546</v>
          </cell>
          <cell r="AC89">
            <v>463.7173158014092</v>
          </cell>
          <cell r="AD89">
            <v>488.61152836684079</v>
          </cell>
          <cell r="AE89">
            <v>584.5342333718055</v>
          </cell>
          <cell r="AF89">
            <v>613.26403936117208</v>
          </cell>
          <cell r="AG89">
            <v>474.44798631514391</v>
          </cell>
          <cell r="AH89">
            <v>466.50259129949717</v>
          </cell>
          <cell r="AI89">
            <v>312.10999582324899</v>
          </cell>
          <cell r="AJ89">
            <v>351.31399644074486</v>
          </cell>
          <cell r="AK89">
            <v>376.69846777881367</v>
          </cell>
          <cell r="AL89">
            <v>353.77097845381718</v>
          </cell>
          <cell r="AM89">
            <v>167.52877671901695</v>
          </cell>
          <cell r="AN89">
            <v>171.78335514914502</v>
          </cell>
          <cell r="AO89">
            <v>229.14495773145882</v>
          </cell>
          <cell r="AP89">
            <v>224.96027532762056</v>
          </cell>
          <cell r="AQ89">
            <v>161.97352666632631</v>
          </cell>
          <cell r="AR89">
            <v>288.34306568579439</v>
          </cell>
        </row>
        <row r="90">
          <cell r="B90">
            <v>1088</v>
          </cell>
          <cell r="C90">
            <v>227.4139258136953</v>
          </cell>
          <cell r="D90">
            <v>225.97185582991753</v>
          </cell>
          <cell r="E90">
            <v>260.21762012224508</v>
          </cell>
          <cell r="F90">
            <v>279.61728412349964</v>
          </cell>
          <cell r="G90">
            <v>294.57646486043996</v>
          </cell>
          <cell r="H90">
            <v>295.22254254201908</v>
          </cell>
          <cell r="I90">
            <v>298.1267915055343</v>
          </cell>
          <cell r="J90">
            <v>205.18520194994102</v>
          </cell>
          <cell r="K90">
            <v>236.69620296764356</v>
          </cell>
          <cell r="L90">
            <v>226.41051365965916</v>
          </cell>
          <cell r="M90">
            <v>246.7564131905977</v>
          </cell>
          <cell r="N90">
            <v>213.3976003374741</v>
          </cell>
          <cell r="O90">
            <v>232.04002597453677</v>
          </cell>
          <cell r="P90">
            <v>238.99655932276815</v>
          </cell>
          <cell r="Q90">
            <v>294.54915015841834</v>
          </cell>
          <cell r="R90">
            <v>339.42051892296536</v>
          </cell>
          <cell r="S90">
            <v>427.52247409183929</v>
          </cell>
          <cell r="T90">
            <v>461.66880169725005</v>
          </cell>
          <cell r="U90">
            <v>357.69142531489541</v>
          </cell>
          <cell r="V90">
            <v>423.06399926158764</v>
          </cell>
          <cell r="W90">
            <v>490.41337863920751</v>
          </cell>
          <cell r="X90">
            <v>442.11489254105879</v>
          </cell>
          <cell r="Y90">
            <v>509.716786843573</v>
          </cell>
          <cell r="Z90">
            <v>542.14536227127132</v>
          </cell>
          <cell r="AA90">
            <v>676.53056271401829</v>
          </cell>
          <cell r="AB90">
            <v>437.09434409444486</v>
          </cell>
          <cell r="AC90">
            <v>375.21583247716023</v>
          </cell>
          <cell r="AD90">
            <v>393.20622588895213</v>
          </cell>
          <cell r="AE90">
            <v>1148.3490209728284</v>
          </cell>
          <cell r="AF90">
            <v>1221.9882422549042</v>
          </cell>
          <cell r="AG90">
            <v>894.32425448490835</v>
          </cell>
          <cell r="AH90">
            <v>772.89261572485941</v>
          </cell>
          <cell r="AI90">
            <v>501.10498666569231</v>
          </cell>
          <cell r="AJ90">
            <v>560.08258515696127</v>
          </cell>
          <cell r="AK90">
            <v>514.22646702632574</v>
          </cell>
          <cell r="AL90">
            <v>445.69952976948724</v>
          </cell>
          <cell r="AM90">
            <v>173.62278996220695</v>
          </cell>
          <cell r="AN90">
            <v>180.89511248864812</v>
          </cell>
          <cell r="AO90">
            <v>281.20306570847339</v>
          </cell>
          <cell r="AP90">
            <v>205.55710442465116</v>
          </cell>
          <cell r="AQ90">
            <v>131.0605180708726</v>
          </cell>
          <cell r="AR90">
            <v>232.0417796905501</v>
          </cell>
        </row>
        <row r="91">
          <cell r="B91">
            <v>1089</v>
          </cell>
          <cell r="C91">
            <v>359.77690356510107</v>
          </cell>
          <cell r="D91">
            <v>357.82034142116476</v>
          </cell>
          <cell r="E91">
            <v>412.45156148698874</v>
          </cell>
          <cell r="F91">
            <v>446.17025864392161</v>
          </cell>
          <cell r="G91">
            <v>472.29892590161052</v>
          </cell>
          <cell r="H91">
            <v>483.98915185783176</v>
          </cell>
          <cell r="I91">
            <v>523.78266612448613</v>
          </cell>
          <cell r="J91">
            <v>369.4622116572653</v>
          </cell>
          <cell r="K91">
            <v>522.00891677085008</v>
          </cell>
          <cell r="L91">
            <v>468.32719820325281</v>
          </cell>
          <cell r="M91">
            <v>508.85168520545136</v>
          </cell>
          <cell r="N91">
            <v>499.95415983255918</v>
          </cell>
          <cell r="O91">
            <v>505.25927024445855</v>
          </cell>
          <cell r="P91">
            <v>560.99682121392016</v>
          </cell>
          <cell r="Q91">
            <v>465.98721170023396</v>
          </cell>
          <cell r="R91">
            <v>537.46324081073806</v>
          </cell>
          <cell r="S91">
            <v>677.63402004492389</v>
          </cell>
          <cell r="T91">
            <v>736.66007202227956</v>
          </cell>
          <cell r="U91">
            <v>573.4921018231305</v>
          </cell>
          <cell r="V91">
            <v>693.57300570993777</v>
          </cell>
          <cell r="W91">
            <v>861.61336144790209</v>
          </cell>
          <cell r="X91">
            <v>796.08443714515499</v>
          </cell>
          <cell r="Y91">
            <v>1124.1274867282289</v>
          </cell>
          <cell r="Z91">
            <v>1121.4206196849025</v>
          </cell>
          <cell r="AA91">
            <v>1395.1155817138369</v>
          </cell>
          <cell r="AB91">
            <v>1024.0374550778245</v>
          </cell>
          <cell r="AC91">
            <v>817.01972280584437</v>
          </cell>
          <cell r="AD91">
            <v>922.97329898929002</v>
          </cell>
          <cell r="AE91">
            <v>1816.7289162233824</v>
          </cell>
          <cell r="AF91">
            <v>1934.9854363518875</v>
          </cell>
          <cell r="AG91">
            <v>1417.526741904341</v>
          </cell>
          <cell r="AH91">
            <v>1233.2631702038498</v>
          </cell>
          <cell r="AI91">
            <v>803.42924570798277</v>
          </cell>
          <cell r="AJ91">
            <v>918.20188602934184</v>
          </cell>
          <cell r="AK91">
            <v>903.45087246485889</v>
          </cell>
          <cell r="AL91">
            <v>802.5390351659579</v>
          </cell>
          <cell r="AM91">
            <v>382.9070486918373</v>
          </cell>
          <cell r="AN91">
            <v>374.17918378039332</v>
          </cell>
          <cell r="AO91">
            <v>579.8862611938315</v>
          </cell>
          <cell r="AP91">
            <v>481.58521594299822</v>
          </cell>
          <cell r="AQ91">
            <v>285.37982376202825</v>
          </cell>
          <cell r="AR91">
            <v>544.67186123552813</v>
          </cell>
        </row>
        <row r="92">
          <cell r="B92">
            <v>1090</v>
          </cell>
          <cell r="C92">
            <v>889.62746313788989</v>
          </cell>
          <cell r="D92">
            <v>736.35035901731283</v>
          </cell>
          <cell r="E92">
            <v>568.99064140230314</v>
          </cell>
          <cell r="F92">
            <v>389.48053974937164</v>
          </cell>
          <cell r="G92">
            <v>500.80168040122339</v>
          </cell>
          <cell r="H92">
            <v>396.63512427290004</v>
          </cell>
          <cell r="I92">
            <v>565.50145258065652</v>
          </cell>
          <cell r="J92">
            <v>516.70789916877993</v>
          </cell>
          <cell r="K92">
            <v>396.84589079303754</v>
          </cell>
          <cell r="L92">
            <v>361.49265807769416</v>
          </cell>
          <cell r="M92">
            <v>336.98244837623491</v>
          </cell>
          <cell r="N92">
            <v>271.41711388548367</v>
          </cell>
          <cell r="O92">
            <v>125.93925451785769</v>
          </cell>
          <cell r="P92">
            <v>119.56931171109925</v>
          </cell>
          <cell r="Q92">
            <v>1152.2557921080252</v>
          </cell>
          <cell r="R92">
            <v>1106.0334042434251</v>
          </cell>
          <cell r="S92">
            <v>934.81865921738222</v>
          </cell>
          <cell r="T92">
            <v>643.06115637355504</v>
          </cell>
          <cell r="U92">
            <v>608.10176042975809</v>
          </cell>
          <cell r="V92">
            <v>568.39169691327561</v>
          </cell>
          <cell r="W92">
            <v>930.24003842442698</v>
          </cell>
          <cell r="X92">
            <v>1113.3563977574506</v>
          </cell>
          <cell r="Y92">
            <v>854.59339774349576</v>
          </cell>
          <cell r="Z92">
            <v>865.60277128533141</v>
          </cell>
          <cell r="AA92">
            <v>923.90273661754077</v>
          </cell>
          <cell r="AB92">
            <v>555.93354930969031</v>
          </cell>
          <cell r="AC92">
            <v>203.64763375201687</v>
          </cell>
          <cell r="AD92">
            <v>196.71997757325909</v>
          </cell>
          <cell r="AE92">
            <v>4492.2615124364293</v>
          </cell>
          <cell r="AF92">
            <v>3981.9626103199148</v>
          </cell>
          <cell r="AG92">
            <v>1955.5252674355847</v>
          </cell>
          <cell r="AH92">
            <v>1076.5666152735621</v>
          </cell>
          <cell r="AI92">
            <v>851.91537449709256</v>
          </cell>
          <cell r="AJ92">
            <v>752.47785570168662</v>
          </cell>
          <cell r="AK92">
            <v>975.40986702433963</v>
          </cell>
          <cell r="AL92">
            <v>1122.3834150763473</v>
          </cell>
          <cell r="AM92">
            <v>291.09673024177476</v>
          </cell>
          <cell r="AN92">
            <v>288.82163637101542</v>
          </cell>
          <cell r="AO92">
            <v>384.02445694552404</v>
          </cell>
          <cell r="AP92">
            <v>261.44490815906516</v>
          </cell>
          <cell r="AQ92">
            <v>71.132830955557566</v>
          </cell>
          <cell r="AR92">
            <v>116.08985486836028</v>
          </cell>
        </row>
        <row r="93">
          <cell r="B93">
            <v>1091</v>
          </cell>
          <cell r="C93">
            <v>60.101086341190914</v>
          </cell>
          <cell r="D93">
            <v>58.807356586370965</v>
          </cell>
          <cell r="E93">
            <v>64.838194603558051</v>
          </cell>
          <cell r="F93">
            <v>71.770910639037709</v>
          </cell>
          <cell r="G93">
            <v>82.725957276225614</v>
          </cell>
          <cell r="H93">
            <v>78.708426704681926</v>
          </cell>
          <cell r="I93">
            <v>77.745165922653754</v>
          </cell>
          <cell r="J93">
            <v>48.348766554846428</v>
          </cell>
          <cell r="K93">
            <v>58.671826875952597</v>
          </cell>
          <cell r="L93">
            <v>55.704071892544604</v>
          </cell>
          <cell r="M93">
            <v>61.05101773852644</v>
          </cell>
          <cell r="N93">
            <v>50.50903928412513</v>
          </cell>
          <cell r="O93">
            <v>51.5358481707772</v>
          </cell>
          <cell r="P93">
            <v>51.93032534217221</v>
          </cell>
          <cell r="Q93">
            <v>77.843622997380294</v>
          </cell>
          <cell r="R93">
            <v>88.331457985004675</v>
          </cell>
          <cell r="S93">
            <v>106.52539731759548</v>
          </cell>
          <cell r="T93">
            <v>118.49907782099176</v>
          </cell>
          <cell r="U93">
            <v>100.45054204412143</v>
          </cell>
          <cell r="V93">
            <v>112.79186707949607</v>
          </cell>
          <cell r="W93">
            <v>127.88944361710152</v>
          </cell>
          <cell r="X93">
            <v>104.17763818612848</v>
          </cell>
          <cell r="Y93">
            <v>126.34767562173829</v>
          </cell>
          <cell r="Z93">
            <v>133.38472559434592</v>
          </cell>
          <cell r="AA93">
            <v>167.38320536782138</v>
          </cell>
          <cell r="AB93">
            <v>103.45578095452611</v>
          </cell>
          <cell r="AC93">
            <v>83.335045721537199</v>
          </cell>
          <cell r="AD93">
            <v>85.437745609569077</v>
          </cell>
          <cell r="AE93">
            <v>303.48635604598348</v>
          </cell>
          <cell r="AF93">
            <v>318.01260401527691</v>
          </cell>
          <cell r="AG93">
            <v>222.83798469809085</v>
          </cell>
          <cell r="AH93">
            <v>198.38261082695024</v>
          </cell>
          <cell r="AI93">
            <v>140.72539616309575</v>
          </cell>
          <cell r="AJ93">
            <v>149.32199527453463</v>
          </cell>
          <cell r="AK93">
            <v>134.09939374750755</v>
          </cell>
          <cell r="AL93">
            <v>105.02230333202618</v>
          </cell>
          <cell r="AM93">
            <v>43.037303288616855</v>
          </cell>
          <cell r="AN93">
            <v>44.505858796931847</v>
          </cell>
          <cell r="AO93">
            <v>69.573605527469923</v>
          </cell>
          <cell r="AP93">
            <v>48.653273729866214</v>
          </cell>
          <cell r="AQ93">
            <v>29.10840460440685</v>
          </cell>
          <cell r="AR93">
            <v>50.419157273445187</v>
          </cell>
        </row>
        <row r="94">
          <cell r="B94">
            <v>1092</v>
          </cell>
          <cell r="C94">
            <v>79.026805107099833</v>
          </cell>
          <cell r="D94">
            <v>71.784597796563432</v>
          </cell>
          <cell r="E94">
            <v>77.229420014675568</v>
          </cell>
          <cell r="F94">
            <v>64.191986725834752</v>
          </cell>
          <cell r="G94">
            <v>44.465116606868868</v>
          </cell>
          <cell r="H94">
            <v>48.874215678838588</v>
          </cell>
          <cell r="I94">
            <v>36.056925195659268</v>
          </cell>
          <cell r="J94">
            <v>26.346074402327801</v>
          </cell>
          <cell r="K94">
            <v>27.55120369687922</v>
          </cell>
          <cell r="L94">
            <v>24.560563412926683</v>
          </cell>
          <cell r="M94">
            <v>23.138289455832801</v>
          </cell>
          <cell r="N94">
            <v>24.418745634488943</v>
          </cell>
          <cell r="O94">
            <v>23.525273879416268</v>
          </cell>
          <cell r="P94">
            <v>22.428178053695483</v>
          </cell>
          <cell r="Q94">
            <v>102.35643310208141</v>
          </cell>
          <cell r="R94">
            <v>107.82389402123098</v>
          </cell>
          <cell r="S94">
            <v>126.88346277950372</v>
          </cell>
          <cell r="T94">
            <v>105.98571430653304</v>
          </cell>
          <cell r="U94">
            <v>53.992062615861329</v>
          </cell>
          <cell r="V94">
            <v>70.038422431511634</v>
          </cell>
          <cell r="W94">
            <v>59.313013832962319</v>
          </cell>
          <cell r="X94">
            <v>56.768186704349432</v>
          </cell>
          <cell r="Y94">
            <v>59.330529370451167</v>
          </cell>
          <cell r="Z94">
            <v>58.810853497304478</v>
          </cell>
          <cell r="AA94">
            <v>63.438107984262381</v>
          </cell>
          <cell r="AB94">
            <v>50.016005755626715</v>
          </cell>
          <cell r="AC94">
            <v>38.041088755467626</v>
          </cell>
          <cell r="AD94">
            <v>36.899691238437377</v>
          </cell>
          <cell r="AE94">
            <v>399.05363732955453</v>
          </cell>
          <cell r="AF94">
            <v>388.18964494597088</v>
          </cell>
          <cell r="AG94">
            <v>265.42454521903534</v>
          </cell>
          <cell r="AH94">
            <v>177.43364000056911</v>
          </cell>
          <cell r="AI94">
            <v>75.639755113938804</v>
          </cell>
          <cell r="AJ94">
            <v>92.721906766407315</v>
          </cell>
          <cell r="AK94">
            <v>62.193086242140623</v>
          </cell>
          <cell r="AL94">
            <v>57.228459268978973</v>
          </cell>
          <cell r="AM94">
            <v>20.209520865542355</v>
          </cell>
          <cell r="AN94">
            <v>19.62314297844183</v>
          </cell>
          <cell r="AO94">
            <v>26.368343769061365</v>
          </cell>
          <cell r="AP94">
            <v>23.52157024432195</v>
          </cell>
          <cell r="AQ94">
            <v>13.287511796494133</v>
          </cell>
          <cell r="AR94">
            <v>21.775519972099662</v>
          </cell>
        </row>
        <row r="95">
          <cell r="B95">
            <v>1093</v>
          </cell>
          <cell r="C95">
            <v>389.77575680577206</v>
          </cell>
          <cell r="D95">
            <v>365.68124987554637</v>
          </cell>
          <cell r="E95">
            <v>611.15406218922328</v>
          </cell>
          <cell r="F95">
            <v>590.23600171315695</v>
          </cell>
          <cell r="G95">
            <v>524.10207565029748</v>
          </cell>
          <cell r="H95">
            <v>545.93599945751748</v>
          </cell>
          <cell r="I95">
            <v>534.14921928064928</v>
          </cell>
          <cell r="J95">
            <v>343.72786851888208</v>
          </cell>
          <cell r="K95">
            <v>430.63474520619604</v>
          </cell>
          <cell r="L95">
            <v>420.79995191174368</v>
          </cell>
          <cell r="M95">
            <v>365.93003962445965</v>
          </cell>
          <cell r="N95">
            <v>333.37008350341</v>
          </cell>
          <cell r="O95">
            <v>411.24332426363048</v>
          </cell>
          <cell r="P95">
            <v>417.86254855171876</v>
          </cell>
          <cell r="Q95">
            <v>504.84207380311864</v>
          </cell>
          <cell r="R95">
            <v>549.27070071318008</v>
          </cell>
          <cell r="S95">
            <v>1004.0907168225942</v>
          </cell>
          <cell r="T95">
            <v>974.52326126283367</v>
          </cell>
          <cell r="U95">
            <v>636.3944198280243</v>
          </cell>
          <cell r="V95">
            <v>782.34495673207573</v>
          </cell>
          <cell r="W95">
            <v>878.66616080378435</v>
          </cell>
          <cell r="X95">
            <v>740.63435476535074</v>
          </cell>
          <cell r="Y95">
            <v>927.35648429353546</v>
          </cell>
          <cell r="Z95">
            <v>1007.6154975552884</v>
          </cell>
          <cell r="AA95">
            <v>1003.2681721219466</v>
          </cell>
          <cell r="AB95">
            <v>682.82950585759193</v>
          </cell>
          <cell r="AC95">
            <v>664.9930571943039</v>
          </cell>
          <cell r="AD95">
            <v>687.48335173504597</v>
          </cell>
          <cell r="AE95">
            <v>1968.2110808532389</v>
          </cell>
          <cell r="AF95">
            <v>1977.4948792620112</v>
          </cell>
          <cell r="AG95">
            <v>2100.4338629568306</v>
          </cell>
          <cell r="AH95">
            <v>1631.4765687287693</v>
          </cell>
          <cell r="AI95">
            <v>891.55175297058781</v>
          </cell>
          <cell r="AJ95">
            <v>1035.7245868610987</v>
          </cell>
          <cell r="AK95">
            <v>921.33170758811013</v>
          </cell>
          <cell r="AL95">
            <v>746.6393673209916</v>
          </cell>
          <cell r="AM95">
            <v>315.88172932197273</v>
          </cell>
          <cell r="AN95">
            <v>336.20635988096097</v>
          </cell>
          <cell r="AO95">
            <v>417.01306825909916</v>
          </cell>
          <cell r="AP95">
            <v>321.12164784606244</v>
          </cell>
          <cell r="AQ95">
            <v>232.27787061657114</v>
          </cell>
          <cell r="AR95">
            <v>405.70278378368539</v>
          </cell>
        </row>
        <row r="96">
          <cell r="B96">
            <v>1094</v>
          </cell>
          <cell r="C96">
            <v>368.97072793257928</v>
          </cell>
          <cell r="D96">
            <v>359.69202954753251</v>
          </cell>
          <cell r="E96">
            <v>406.61178061385806</v>
          </cell>
          <cell r="F96">
            <v>425.30604971015413</v>
          </cell>
          <cell r="G96">
            <v>445.50258739287273</v>
          </cell>
          <cell r="H96">
            <v>443.36197354075819</v>
          </cell>
          <cell r="I96">
            <v>448.56206628052104</v>
          </cell>
          <cell r="J96">
            <v>305.11421398285421</v>
          </cell>
          <cell r="K96">
            <v>340.73879423840077</v>
          </cell>
          <cell r="L96">
            <v>332.33630204767667</v>
          </cell>
          <cell r="M96">
            <v>358.85044412243724</v>
          </cell>
          <cell r="N96">
            <v>301.99519393705447</v>
          </cell>
          <cell r="O96">
            <v>304.77351901864074</v>
          </cell>
          <cell r="P96">
            <v>319.36577370506848</v>
          </cell>
          <cell r="Q96">
            <v>477.89515948512457</v>
          </cell>
          <cell r="R96">
            <v>540.27460576050373</v>
          </cell>
          <cell r="S96">
            <v>668.03959839944821</v>
          </cell>
          <cell r="T96">
            <v>702.21172106640972</v>
          </cell>
          <cell r="U96">
            <v>540.95447014589581</v>
          </cell>
          <cell r="V96">
            <v>635.35286984382788</v>
          </cell>
          <cell r="W96">
            <v>737.87678505214399</v>
          </cell>
          <cell r="X96">
            <v>657.43307336895407</v>
          </cell>
          <cell r="Y96">
            <v>733.7687769156704</v>
          </cell>
          <cell r="Z96">
            <v>795.78718301205413</v>
          </cell>
          <cell r="AA96">
            <v>983.85808803602129</v>
          </cell>
          <cell r="AB96">
            <v>618.56548998133849</v>
          </cell>
          <cell r="AC96">
            <v>492.82811952504233</v>
          </cell>
          <cell r="AD96">
            <v>525.43271297509443</v>
          </cell>
          <cell r="AE96">
            <v>1863.154038051845</v>
          </cell>
          <cell r="AF96">
            <v>1945.1069661998833</v>
          </cell>
          <cell r="AG96">
            <v>1397.456395886787</v>
          </cell>
          <cell r="AH96">
            <v>1175.5922251891375</v>
          </cell>
          <cell r="AI96">
            <v>757.84590673529169</v>
          </cell>
          <cell r="AJ96">
            <v>841.12587799983737</v>
          </cell>
          <cell r="AK96">
            <v>773.70599744028345</v>
          </cell>
          <cell r="AL96">
            <v>662.76349564098734</v>
          </cell>
          <cell r="AM96">
            <v>249.94072301242923</v>
          </cell>
          <cell r="AN96">
            <v>265.52659490603588</v>
          </cell>
          <cell r="AO96">
            <v>408.94517679721889</v>
          </cell>
          <cell r="AP96">
            <v>290.89951113644594</v>
          </cell>
          <cell r="AQ96">
            <v>172.1417463608166</v>
          </cell>
          <cell r="AR96">
            <v>310.07225674195644</v>
          </cell>
        </row>
        <row r="97">
          <cell r="B97">
            <v>1095</v>
          </cell>
          <cell r="C97">
            <v>79.171207951017308</v>
          </cell>
          <cell r="D97">
            <v>76.59294894642143</v>
          </cell>
          <cell r="E97">
            <v>83.475406042946148</v>
          </cell>
          <cell r="F97">
            <v>85.169391232077416</v>
          </cell>
          <cell r="G97">
            <v>86.28476781418675</v>
          </cell>
          <cell r="H97">
            <v>87.72012038841568</v>
          </cell>
          <cell r="I97">
            <v>81.314025156115704</v>
          </cell>
          <cell r="J97">
            <v>55.378910112607755</v>
          </cell>
          <cell r="K97">
            <v>59.250662397370121</v>
          </cell>
          <cell r="L97">
            <v>55.823272880794818</v>
          </cell>
          <cell r="M97">
            <v>61.613774291126369</v>
          </cell>
          <cell r="N97">
            <v>42.246601897250258</v>
          </cell>
          <cell r="O97">
            <v>41.870482651976033</v>
          </cell>
          <cell r="P97">
            <v>46.426458460411922</v>
          </cell>
          <cell r="Q97">
            <v>102.54346533770271</v>
          </cell>
          <cell r="R97">
            <v>115.04626707496665</v>
          </cell>
          <cell r="S97">
            <v>137.14525596128303</v>
          </cell>
          <cell r="T97">
            <v>140.6209595184782</v>
          </cell>
          <cell r="U97">
            <v>104.77185133253343</v>
          </cell>
          <cell r="V97">
            <v>125.70593230342163</v>
          </cell>
          <cell r="W97">
            <v>133.76015488639484</v>
          </cell>
          <cell r="X97">
            <v>119.32556861215483</v>
          </cell>
          <cell r="Y97">
            <v>127.59417716417411</v>
          </cell>
          <cell r="Z97">
            <v>133.67015519703278</v>
          </cell>
          <cell r="AA97">
            <v>168.92611159781006</v>
          </cell>
          <cell r="AB97">
            <v>86.532138680544563</v>
          </cell>
          <cell r="AC97">
            <v>67.705853498765322</v>
          </cell>
          <cell r="AD97">
            <v>76.38257456231797</v>
          </cell>
          <cell r="AE97">
            <v>399.78281371505949</v>
          </cell>
          <cell r="AF97">
            <v>414.19177051235914</v>
          </cell>
          <cell r="AG97">
            <v>286.89095012901828</v>
          </cell>
          <cell r="AH97">
            <v>235.41746990139663</v>
          </cell>
          <cell r="AI97">
            <v>146.77930039477164</v>
          </cell>
          <cell r="AJ97">
            <v>166.41856470168082</v>
          </cell>
          <cell r="AK97">
            <v>140.25517017293276</v>
          </cell>
          <cell r="AL97">
            <v>120.29305213909979</v>
          </cell>
          <cell r="AM97">
            <v>43.461894122342564</v>
          </cell>
          <cell r="AN97">
            <v>44.601096760177199</v>
          </cell>
          <cell r="AO97">
            <v>70.214921656977793</v>
          </cell>
          <cell r="AP97">
            <v>40.694408672105162</v>
          </cell>
          <cell r="AQ97">
            <v>23.649226572865707</v>
          </cell>
          <cell r="AR97">
            <v>45.075452451742052</v>
          </cell>
        </row>
        <row r="98">
          <cell r="B98">
            <v>1096</v>
          </cell>
          <cell r="C98">
            <v>73.921324889504604</v>
          </cell>
          <cell r="D98">
            <v>71.326163498908187</v>
          </cell>
          <cell r="E98">
            <v>123.7689326183841</v>
          </cell>
          <cell r="F98">
            <v>127.93401864976119</v>
          </cell>
          <cell r="G98">
            <v>123.84261608735262</v>
          </cell>
          <cell r="H98">
            <v>103.69907958318841</v>
          </cell>
          <cell r="I98">
            <v>110.75269513060945</v>
          </cell>
          <cell r="J98">
            <v>75.620247524656705</v>
          </cell>
          <cell r="K98">
            <v>94.293545138607456</v>
          </cell>
          <cell r="L98">
            <v>95.082866600013801</v>
          </cell>
          <cell r="M98">
            <v>81.751734736889802</v>
          </cell>
          <cell r="N98">
            <v>74.064220480916291</v>
          </cell>
          <cell r="O98">
            <v>94.523716899560554</v>
          </cell>
          <cell r="P98">
            <v>94.242778363303614</v>
          </cell>
          <cell r="Q98">
            <v>95.743756002987411</v>
          </cell>
          <cell r="R98">
            <v>107.13530381325683</v>
          </cell>
          <cell r="S98">
            <v>203.34518570979083</v>
          </cell>
          <cell r="T98">
            <v>211.22851998041094</v>
          </cell>
          <cell r="U98">
            <v>150.37671758331794</v>
          </cell>
          <cell r="V98">
            <v>148.60432726598148</v>
          </cell>
          <cell r="W98">
            <v>182.18625417096072</v>
          </cell>
          <cell r="X98">
            <v>162.93980896560203</v>
          </cell>
          <cell r="Y98">
            <v>203.05776875816912</v>
          </cell>
          <cell r="Z98">
            <v>227.678186518068</v>
          </cell>
          <cell r="AA98">
            <v>224.13823571699831</v>
          </cell>
          <cell r="AB98">
            <v>151.70297988719943</v>
          </cell>
          <cell r="AC98">
            <v>152.84774674691701</v>
          </cell>
          <cell r="AD98">
            <v>155.05180201141656</v>
          </cell>
          <cell r="AE98">
            <v>373.27301202926105</v>
          </cell>
          <cell r="AF98">
            <v>385.71056931275245</v>
          </cell>
          <cell r="AG98">
            <v>425.37303331084752</v>
          </cell>
          <cell r="AH98">
            <v>353.62355594132191</v>
          </cell>
          <cell r="AI98">
            <v>210.66907878230623</v>
          </cell>
          <cell r="AJ98">
            <v>196.73310876347824</v>
          </cell>
          <cell r="AK98">
            <v>191.03270404867254</v>
          </cell>
          <cell r="AL98">
            <v>164.26091376226273</v>
          </cell>
          <cell r="AM98">
            <v>69.166755432195586</v>
          </cell>
          <cell r="AN98">
            <v>75.968317775241417</v>
          </cell>
          <cell r="AO98">
            <v>93.164097085664991</v>
          </cell>
          <cell r="AP98">
            <v>71.343007978766778</v>
          </cell>
          <cell r="AQ98">
            <v>53.388751594952637</v>
          </cell>
          <cell r="AR98">
            <v>91.500321495715156</v>
          </cell>
        </row>
        <row r="99">
          <cell r="B99">
            <v>1097</v>
          </cell>
          <cell r="C99">
            <v>558.58997950371463</v>
          </cell>
          <cell r="D99">
            <v>536.83145955867371</v>
          </cell>
          <cell r="E99">
            <v>619.40182267600676</v>
          </cell>
          <cell r="F99">
            <v>928.44028292107248</v>
          </cell>
          <cell r="G99">
            <v>716.26359308207418</v>
          </cell>
          <cell r="H99">
            <v>689.96569590316062</v>
          </cell>
          <cell r="I99">
            <v>653.46602079964418</v>
          </cell>
          <cell r="J99">
            <v>483.563159476355</v>
          </cell>
          <cell r="K99">
            <v>529.50131603210491</v>
          </cell>
          <cell r="L99">
            <v>527.7653867649833</v>
          </cell>
          <cell r="M99">
            <v>500.01372989710956</v>
          </cell>
          <cell r="N99">
            <v>441.14943188265528</v>
          </cell>
          <cell r="O99">
            <v>559.71611806777889</v>
          </cell>
          <cell r="P99">
            <v>562.22984756704682</v>
          </cell>
          <cell r="Q99">
            <v>723.49220990370407</v>
          </cell>
          <cell r="R99">
            <v>806.34648907217604</v>
          </cell>
          <cell r="S99">
            <v>1017.6413094664365</v>
          </cell>
          <cell r="T99">
            <v>1532.9235251219727</v>
          </cell>
          <cell r="U99">
            <v>869.7278162804846</v>
          </cell>
          <cell r="V99">
            <v>988.74443715811276</v>
          </cell>
          <cell r="W99">
            <v>1074.9402207963692</v>
          </cell>
          <cell r="X99">
            <v>1041.9390494878965</v>
          </cell>
          <cell r="Y99">
            <v>1140.2620999130379</v>
          </cell>
          <cell r="Z99">
            <v>1263.7467764948594</v>
          </cell>
          <cell r="AA99">
            <v>1370.8846132024917</v>
          </cell>
          <cell r="AB99">
            <v>903.58992449515824</v>
          </cell>
          <cell r="AC99">
            <v>905.07811447466554</v>
          </cell>
          <cell r="AD99">
            <v>925.00192082430044</v>
          </cell>
          <cell r="AE99">
            <v>2820.6551282783976</v>
          </cell>
          <cell r="AF99">
            <v>2903.0240480345124</v>
          </cell>
          <cell r="AG99">
            <v>2128.7800304648099</v>
          </cell>
          <cell r="AH99">
            <v>2566.3100228605967</v>
          </cell>
          <cell r="AI99">
            <v>1218.438338006938</v>
          </cell>
          <cell r="AJ99">
            <v>1308.971080946714</v>
          </cell>
          <cell r="AK99">
            <v>1127.136281515023</v>
          </cell>
          <cell r="AL99">
            <v>1050.387019844834</v>
          </cell>
          <cell r="AM99">
            <v>388.40291743387905</v>
          </cell>
          <cell r="AN99">
            <v>421.66848819563904</v>
          </cell>
          <cell r="AO99">
            <v>569.81454676434464</v>
          </cell>
          <cell r="AP99">
            <v>424.94104757022535</v>
          </cell>
          <cell r="AQ99">
            <v>316.13806324358319</v>
          </cell>
          <cell r="AR99">
            <v>545.86900662622168</v>
          </cell>
        </row>
        <row r="100">
          <cell r="B100">
            <v>1098</v>
          </cell>
          <cell r="C100">
            <v>853.00662898982773</v>
          </cell>
          <cell r="D100">
            <v>816.39499122141194</v>
          </cell>
          <cell r="E100">
            <v>911.11867094565434</v>
          </cell>
          <cell r="F100">
            <v>1396.7850252242245</v>
          </cell>
          <cell r="G100">
            <v>1174.7430475136671</v>
          </cell>
          <cell r="H100">
            <v>1227.6339599293074</v>
          </cell>
          <cell r="I100">
            <v>1278.7144878644172</v>
          </cell>
          <cell r="J100">
            <v>820.17539052417135</v>
          </cell>
          <cell r="K100">
            <v>956.35148491526377</v>
          </cell>
          <cell r="L100">
            <v>968.67334542837443</v>
          </cell>
          <cell r="M100">
            <v>875.18770701261633</v>
          </cell>
          <cell r="N100">
            <v>664.52525295550083</v>
          </cell>
          <cell r="O100">
            <v>836.14284311688448</v>
          </cell>
          <cell r="P100">
            <v>808.40202920075183</v>
          </cell>
          <cell r="Q100">
            <v>1104.824063651603</v>
          </cell>
          <cell r="R100">
            <v>1226.2642644093139</v>
          </cell>
          <cell r="S100">
            <v>1496.9151904892688</v>
          </cell>
          <cell r="T100">
            <v>2306.1953085100304</v>
          </cell>
          <cell r="U100">
            <v>1426.4395332566758</v>
          </cell>
          <cell r="V100">
            <v>1759.2414462832246</v>
          </cell>
          <cell r="W100">
            <v>2103.4630572504293</v>
          </cell>
          <cell r="X100">
            <v>1767.2412591180976</v>
          </cell>
          <cell r="Y100">
            <v>2059.4686347829806</v>
          </cell>
          <cell r="Z100">
            <v>2319.5113746758902</v>
          </cell>
          <cell r="AA100">
            <v>2399.4968327258762</v>
          </cell>
          <cell r="AB100">
            <v>1361.122285889983</v>
          </cell>
          <cell r="AC100">
            <v>1352.0685995111439</v>
          </cell>
          <cell r="AD100">
            <v>1330.0137533516208</v>
          </cell>
          <cell r="AE100">
            <v>4307.3410028824665</v>
          </cell>
          <cell r="AF100">
            <v>4414.8200520123373</v>
          </cell>
          <cell r="AG100">
            <v>3131.3618415154183</v>
          </cell>
          <cell r="AH100">
            <v>3860.8658800721682</v>
          </cell>
          <cell r="AI100">
            <v>1998.3592356532693</v>
          </cell>
          <cell r="AJ100">
            <v>2329.0105016483321</v>
          </cell>
          <cell r="AK100">
            <v>2205.6012816201064</v>
          </cell>
          <cell r="AL100">
            <v>1781.5699300494009</v>
          </cell>
          <cell r="AM100">
            <v>701.50856208785876</v>
          </cell>
          <cell r="AN100">
            <v>773.94053373963243</v>
          </cell>
          <cell r="AO100">
            <v>997.36198585534669</v>
          </cell>
          <cell r="AP100">
            <v>640.10976036549221</v>
          </cell>
          <cell r="AQ100">
            <v>472.26901367515251</v>
          </cell>
          <cell r="AR100">
            <v>784.87759862626751</v>
          </cell>
        </row>
        <row r="101">
          <cell r="B101">
            <v>1099</v>
          </cell>
          <cell r="C101">
            <v>76.343215122882569</v>
          </cell>
          <cell r="D101">
            <v>77.693159637605007</v>
          </cell>
          <cell r="E101">
            <v>52.434459484888521</v>
          </cell>
          <cell r="F101">
            <v>50.239784011797752</v>
          </cell>
          <cell r="G101">
            <v>93.852262313067001</v>
          </cell>
          <cell r="H101">
            <v>174.14846217524925</v>
          </cell>
          <cell r="I101">
            <v>108.49788991424592</v>
          </cell>
          <cell r="J101">
            <v>91.389642314116657</v>
          </cell>
          <cell r="K101">
            <v>123.58816335362785</v>
          </cell>
          <cell r="L101">
            <v>215.45890057918385</v>
          </cell>
          <cell r="M101">
            <v>89.729042933018633</v>
          </cell>
          <cell r="N101">
            <v>61.616568135074267</v>
          </cell>
          <cell r="O101">
            <v>38.381140294058945</v>
          </cell>
          <cell r="P101">
            <v>72.128020387045368</v>
          </cell>
          <cell r="Q101">
            <v>98.880616278654344</v>
          </cell>
          <cell r="R101">
            <v>116.69883607456457</v>
          </cell>
          <cell r="S101">
            <v>86.14677913093216</v>
          </cell>
          <cell r="T101">
            <v>82.949596463468552</v>
          </cell>
          <cell r="U101">
            <v>113.96073169556414</v>
          </cell>
          <cell r="V101">
            <v>249.56070169550131</v>
          </cell>
          <cell r="W101">
            <v>178.4771388688909</v>
          </cell>
          <cell r="X101">
            <v>196.91830359642123</v>
          </cell>
          <cell r="Y101">
            <v>266.14267878695659</v>
          </cell>
          <cell r="Z101">
            <v>515.92146416248431</v>
          </cell>
          <cell r="AA101">
            <v>246.00957325626445</v>
          </cell>
          <cell r="AB101">
            <v>126.20691793984277</v>
          </cell>
          <cell r="AC101">
            <v>62.063479980985448</v>
          </cell>
          <cell r="AD101">
            <v>118.66776140040298</v>
          </cell>
          <cell r="AE101">
            <v>385.50258534343743</v>
          </cell>
          <cell r="AF101">
            <v>420.14138102333101</v>
          </cell>
          <cell r="AG101">
            <v>180.20843041340734</v>
          </cell>
          <cell r="AH101">
            <v>138.86823269902072</v>
          </cell>
          <cell r="AI101">
            <v>159.65239000751669</v>
          </cell>
          <cell r="AJ101">
            <v>330.38642664741747</v>
          </cell>
          <cell r="AK101">
            <v>187.14348458473981</v>
          </cell>
          <cell r="AL101">
            <v>198.51490369729916</v>
          </cell>
          <cell r="AM101">
            <v>90.655115961852317</v>
          </cell>
          <cell r="AN101">
            <v>172.14510681045465</v>
          </cell>
          <cell r="AO101">
            <v>102.25501995914689</v>
          </cell>
          <cell r="AP101">
            <v>59.352698017222771</v>
          </cell>
          <cell r="AQ101">
            <v>21.678381175677902</v>
          </cell>
          <cell r="AR101">
            <v>70.029101103347386</v>
          </cell>
        </row>
        <row r="102">
          <cell r="B102">
            <v>1100</v>
          </cell>
          <cell r="C102">
            <v>76.189573546691832</v>
          </cell>
          <cell r="D102">
            <v>74.26281311154338</v>
          </cell>
          <cell r="E102">
            <v>82.484191562796951</v>
          </cell>
          <cell r="F102">
            <v>92.373082913525835</v>
          </cell>
          <cell r="G102">
            <v>95.168910290119811</v>
          </cell>
          <cell r="H102">
            <v>94.640571043204503</v>
          </cell>
          <cell r="I102">
            <v>89.44352268329591</v>
          </cell>
          <cell r="J102">
            <v>57.073899270344327</v>
          </cell>
          <cell r="K102">
            <v>63.631388902089114</v>
          </cell>
          <cell r="L102">
            <v>58.867222529525435</v>
          </cell>
          <cell r="M102">
            <v>62.032852596882314</v>
          </cell>
          <cell r="N102">
            <v>50.364148830795685</v>
          </cell>
          <cell r="O102">
            <v>51.262927972832891</v>
          </cell>
          <cell r="P102">
            <v>55.137959024211227</v>
          </cell>
          <cell r="Q102">
            <v>98.681617930008542</v>
          </cell>
          <cell r="R102">
            <v>111.54629177348222</v>
          </cell>
          <cell r="S102">
            <v>135.51674799664187</v>
          </cell>
          <cell r="T102">
            <v>152.51478688610922</v>
          </cell>
          <cell r="U102">
            <v>115.55948023025485</v>
          </cell>
          <cell r="V102">
            <v>135.62317475211009</v>
          </cell>
          <cell r="W102">
            <v>147.13303670224977</v>
          </cell>
          <cell r="X102">
            <v>122.97778106319595</v>
          </cell>
          <cell r="Y102">
            <v>137.02791463030101</v>
          </cell>
          <cell r="Z102">
            <v>140.95896506002023</v>
          </cell>
          <cell r="AA102">
            <v>170.07509604910911</v>
          </cell>
          <cell r="AB102">
            <v>103.15900724402783</v>
          </cell>
          <cell r="AC102">
            <v>82.893725398280807</v>
          </cell>
          <cell r="AD102">
            <v>90.715066495370991</v>
          </cell>
          <cell r="AE102">
            <v>384.72675706920978</v>
          </cell>
          <cell r="AF102">
            <v>401.59109250925007</v>
          </cell>
          <cell r="AG102">
            <v>283.48431244407732</v>
          </cell>
          <cell r="AH102">
            <v>255.32925798703928</v>
          </cell>
          <cell r="AI102">
            <v>161.89214418236918</v>
          </cell>
          <cell r="AJ102">
            <v>179.54772435124801</v>
          </cell>
          <cell r="AK102">
            <v>154.27740135514276</v>
          </cell>
          <cell r="AL102">
            <v>123.97487647822477</v>
          </cell>
          <cell r="AM102">
            <v>46.675270375423693</v>
          </cell>
          <cell r="AN102">
            <v>47.033119925605924</v>
          </cell>
          <cell r="AO102">
            <v>70.692502372415802</v>
          </cell>
          <cell r="AP102">
            <v>48.513706733807794</v>
          </cell>
          <cell r="AQ102">
            <v>28.954254205636808</v>
          </cell>
          <cell r="AR102">
            <v>53.533449087037738</v>
          </cell>
        </row>
        <row r="103">
          <cell r="B103">
            <v>1101</v>
          </cell>
          <cell r="C103">
            <v>302.51809860715952</v>
          </cell>
          <cell r="D103">
            <v>293.3767859225332</v>
          </cell>
          <cell r="E103">
            <v>325.51253967417489</v>
          </cell>
          <cell r="F103">
            <v>515.97022366901865</v>
          </cell>
          <cell r="G103">
            <v>415.89951155322052</v>
          </cell>
          <cell r="H103">
            <v>416.30416070426253</v>
          </cell>
          <cell r="I103">
            <v>451.71389839467901</v>
          </cell>
          <cell r="J103">
            <v>303.50031167684438</v>
          </cell>
          <cell r="K103">
            <v>324.53367149814278</v>
          </cell>
          <cell r="L103">
            <v>293.66153756211816</v>
          </cell>
          <cell r="M103">
            <v>324.46876324243919</v>
          </cell>
          <cell r="N103">
            <v>357.88978383983726</v>
          </cell>
          <cell r="O103">
            <v>377.20831778185021</v>
          </cell>
          <cell r="P103">
            <v>329.48767357661933</v>
          </cell>
          <cell r="Q103">
            <v>391.82494446394753</v>
          </cell>
          <cell r="R103">
            <v>440.66594289833796</v>
          </cell>
          <cell r="S103">
            <v>534.79824403914233</v>
          </cell>
          <cell r="T103">
            <v>851.90497296843785</v>
          </cell>
          <cell r="U103">
            <v>505.00873905768179</v>
          </cell>
          <cell r="V103">
            <v>596.57809874635939</v>
          </cell>
          <cell r="W103">
            <v>743.06149397482091</v>
          </cell>
          <cell r="X103">
            <v>653.95557968123956</v>
          </cell>
          <cell r="Y103">
            <v>698.87162609530344</v>
          </cell>
          <cell r="Z103">
            <v>703.17953920670766</v>
          </cell>
          <cell r="AA103">
            <v>889.59404191847443</v>
          </cell>
          <cell r="AB103">
            <v>733.05229336314062</v>
          </cell>
          <cell r="AC103">
            <v>609.95740876773391</v>
          </cell>
          <cell r="AD103">
            <v>542.08564747170919</v>
          </cell>
          <cell r="AE103">
            <v>1527.5949400156405</v>
          </cell>
          <cell r="AF103">
            <v>1586.493953555457</v>
          </cell>
          <cell r="AG103">
            <v>1118.7319261195155</v>
          </cell>
          <cell r="AH103">
            <v>1426.1978727736794</v>
          </cell>
          <cell r="AI103">
            <v>707.48801772022625</v>
          </cell>
          <cell r="AJ103">
            <v>789.79304402425839</v>
          </cell>
          <cell r="AK103">
            <v>779.14246118290407</v>
          </cell>
          <cell r="AL103">
            <v>659.25780667293986</v>
          </cell>
          <cell r="AM103">
            <v>238.05384613579332</v>
          </cell>
          <cell r="AN103">
            <v>234.62663465682411</v>
          </cell>
          <cell r="AO103">
            <v>369.7638888920572</v>
          </cell>
          <cell r="AP103">
            <v>344.74046358975113</v>
          </cell>
          <cell r="AQ103">
            <v>213.05426657104698</v>
          </cell>
          <cell r="AR103">
            <v>319.89961018461526</v>
          </cell>
        </row>
        <row r="104">
          <cell r="B104">
            <v>1102</v>
          </cell>
          <cell r="C104">
            <v>215.2519827998407</v>
          </cell>
          <cell r="D104">
            <v>223.98847957793967</v>
          </cell>
          <cell r="E104">
            <v>210.13233907929992</v>
          </cell>
          <cell r="F104">
            <v>189.46433917435809</v>
          </cell>
          <cell r="G104">
            <v>192.84506774079057</v>
          </cell>
          <cell r="H104">
            <v>182.89445068662425</v>
          </cell>
          <cell r="I104">
            <v>185.42037060544848</v>
          </cell>
          <cell r="J104">
            <v>120.13227274716651</v>
          </cell>
          <cell r="K104">
            <v>110.13597855596235</v>
          </cell>
          <cell r="L104">
            <v>96.114427774434603</v>
          </cell>
          <cell r="M104">
            <v>80.37021256191052</v>
          </cell>
          <cell r="N104">
            <v>73.432851280718282</v>
          </cell>
          <cell r="O104">
            <v>52.887026754482179</v>
          </cell>
          <cell r="P104">
            <v>67.144907634461077</v>
          </cell>
          <cell r="Q104">
            <v>278.7968607320413</v>
          </cell>
          <cell r="R104">
            <v>336.44139307477786</v>
          </cell>
          <cell r="S104">
            <v>345.23525904081475</v>
          </cell>
          <cell r="T104">
            <v>312.81962667355765</v>
          </cell>
          <cell r="U104">
            <v>234.16340194669252</v>
          </cell>
          <cell r="V104">
            <v>262.09400232105088</v>
          </cell>
          <cell r="W104">
            <v>305.01327961148354</v>
          </cell>
          <cell r="X104">
            <v>258.85037688675266</v>
          </cell>
          <cell r="Y104">
            <v>237.17388112513112</v>
          </cell>
          <cell r="Z104">
            <v>230.14828429564741</v>
          </cell>
          <cell r="AA104">
            <v>220.35052474180796</v>
          </cell>
          <cell r="AB104">
            <v>150.40976990730488</v>
          </cell>
          <cell r="AC104">
            <v>85.519942895983363</v>
          </cell>
          <cell r="AD104">
            <v>110.46935484519987</v>
          </cell>
          <cell r="AE104">
            <v>1086.9360916497189</v>
          </cell>
          <cell r="AF104">
            <v>1211.2627364126686</v>
          </cell>
          <cell r="AG104">
            <v>722.18955581094303</v>
          </cell>
          <cell r="AH104">
            <v>523.70006078156041</v>
          </cell>
          <cell r="AI104">
            <v>328.04937469996457</v>
          </cell>
          <cell r="AJ104">
            <v>346.9789124820885</v>
          </cell>
          <cell r="AK104">
            <v>319.82386289285154</v>
          </cell>
          <cell r="AL104">
            <v>260.94911799055927</v>
          </cell>
          <cell r="AM104">
            <v>80.787590305020572</v>
          </cell>
          <cell r="AN104">
            <v>76.792503771154472</v>
          </cell>
          <cell r="AO104">
            <v>91.589717453844287</v>
          </cell>
          <cell r="AP104">
            <v>70.734836076128843</v>
          </cell>
          <cell r="AQ104">
            <v>29.871575373945021</v>
          </cell>
          <cell r="AR104">
            <v>65.190996509771423</v>
          </cell>
        </row>
        <row r="105">
          <cell r="B105">
            <v>1103</v>
          </cell>
          <cell r="C105">
            <v>213.0238725115646</v>
          </cell>
          <cell r="D105">
            <v>200.20298466452846</v>
          </cell>
          <cell r="E105">
            <v>232.36281964151991</v>
          </cell>
          <cell r="F105">
            <v>245.54558269761228</v>
          </cell>
          <cell r="G105">
            <v>244.50842663691398</v>
          </cell>
          <cell r="H105">
            <v>236.47797881796112</v>
          </cell>
          <cell r="I105">
            <v>256.56071097103751</v>
          </cell>
          <cell r="J105">
            <v>184.05199596137348</v>
          </cell>
          <cell r="K105">
            <v>222.27718702235083</v>
          </cell>
          <cell r="L105">
            <v>194.99926340065463</v>
          </cell>
          <cell r="M105">
            <v>212.72040313901101</v>
          </cell>
          <cell r="N105">
            <v>201.51106529873741</v>
          </cell>
          <cell r="O105">
            <v>243.71323281006357</v>
          </cell>
          <cell r="P105">
            <v>246.68495382627904</v>
          </cell>
          <cell r="Q105">
            <v>275.9109864852345</v>
          </cell>
          <cell r="R105">
            <v>300.71444381953017</v>
          </cell>
          <cell r="S105">
            <v>381.75865067642349</v>
          </cell>
          <cell r="T105">
            <v>405.41390451382546</v>
          </cell>
          <cell r="U105">
            <v>296.89597798213487</v>
          </cell>
          <cell r="V105">
            <v>338.88103054252429</v>
          </cell>
          <cell r="W105">
            <v>422.0379002436888</v>
          </cell>
          <cell r="X105">
            <v>396.57893280375237</v>
          </cell>
          <cell r="Y105">
            <v>478.66595296904092</v>
          </cell>
          <cell r="Z105">
            <v>466.93037611272086</v>
          </cell>
          <cell r="AA105">
            <v>583.21424021198038</v>
          </cell>
          <cell r="AB105">
            <v>412.74759779506837</v>
          </cell>
          <cell r="AC105">
            <v>394.09176563599772</v>
          </cell>
          <cell r="AD105">
            <v>405.85546483380301</v>
          </cell>
          <cell r="AE105">
            <v>1075.6850292576232</v>
          </cell>
          <cell r="AF105">
            <v>1082.6378905722238</v>
          </cell>
          <cell r="AG105">
            <v>798.59198369537614</v>
          </cell>
          <cell r="AH105">
            <v>678.71472353984143</v>
          </cell>
          <cell r="AI105">
            <v>415.93408328661945</v>
          </cell>
          <cell r="AJ105">
            <v>448.63510952997621</v>
          </cell>
          <cell r="AK105">
            <v>442.53086854137956</v>
          </cell>
          <cell r="AL105">
            <v>399.7943675934925</v>
          </cell>
          <cell r="AM105">
            <v>163.04606863950161</v>
          </cell>
          <cell r="AN105">
            <v>155.79847913374522</v>
          </cell>
          <cell r="AO105">
            <v>242.41570351903428</v>
          </cell>
          <cell r="AP105">
            <v>194.10729561545719</v>
          </cell>
          <cell r="AQ105">
            <v>137.65376218462941</v>
          </cell>
          <cell r="AR105">
            <v>239.50644256525024</v>
          </cell>
        </row>
        <row r="106">
          <cell r="B106">
            <v>1104</v>
          </cell>
          <cell r="C106">
            <v>199.76884171960543</v>
          </cell>
          <cell r="D106">
            <v>190.32595485137779</v>
          </cell>
          <cell r="E106">
            <v>164.7180501291412</v>
          </cell>
          <cell r="F106">
            <v>159.49966662148654</v>
          </cell>
          <cell r="G106">
            <v>221.38982475673171</v>
          </cell>
          <cell r="H106">
            <v>234.22289678350583</v>
          </cell>
          <cell r="I106">
            <v>204.7956023874155</v>
          </cell>
          <cell r="J106">
            <v>145.88515847368808</v>
          </cell>
          <cell r="K106">
            <v>134.93191205461491</v>
          </cell>
          <cell r="L106">
            <v>151.57026722682969</v>
          </cell>
          <cell r="M106">
            <v>112.5786380966871</v>
          </cell>
          <cell r="N106">
            <v>88.023290123948001</v>
          </cell>
          <cell r="O106">
            <v>83.769391358958401</v>
          </cell>
          <cell r="P106">
            <v>73.695721963962171</v>
          </cell>
          <cell r="Q106">
            <v>258.74291711074187</v>
          </cell>
          <cell r="R106">
            <v>285.87867335473169</v>
          </cell>
          <cell r="S106">
            <v>270.62221338321302</v>
          </cell>
          <cell r="T106">
            <v>263.34573769670641</v>
          </cell>
          <cell r="U106">
            <v>268.82406238722223</v>
          </cell>
          <cell r="V106">
            <v>335.64942086954744</v>
          </cell>
          <cell r="W106">
            <v>336.88519837506709</v>
          </cell>
          <cell r="X106">
            <v>314.34041319249474</v>
          </cell>
          <cell r="Y106">
            <v>290.57103490815086</v>
          </cell>
          <cell r="Z106">
            <v>362.93861140550143</v>
          </cell>
          <cell r="AA106">
            <v>308.65616984917187</v>
          </cell>
          <cell r="AB106">
            <v>180.29482150182216</v>
          </cell>
          <cell r="AC106">
            <v>135.45767279954453</v>
          </cell>
          <cell r="AD106">
            <v>121.24700363772376</v>
          </cell>
          <cell r="AE106">
            <v>1008.7524455187504</v>
          </cell>
          <cell r="AF106">
            <v>1029.2258660714572</v>
          </cell>
          <cell r="AG106">
            <v>566.10827242501125</v>
          </cell>
          <cell r="AH106">
            <v>440.87444354075041</v>
          </cell>
          <cell r="AI106">
            <v>376.60695410680989</v>
          </cell>
          <cell r="AJ106">
            <v>444.35687195122165</v>
          </cell>
          <cell r="AK106">
            <v>353.24339200240536</v>
          </cell>
          <cell r="AL106">
            <v>316.88906370515468</v>
          </cell>
          <cell r="AM106">
            <v>98.976049180898372</v>
          </cell>
          <cell r="AN106">
            <v>121.10003240020515</v>
          </cell>
          <cell r="AO106">
            <v>128.29436834786753</v>
          </cell>
          <cell r="AP106">
            <v>84.789203867314271</v>
          </cell>
          <cell r="AQ106">
            <v>47.31450870976694</v>
          </cell>
          <cell r="AR106">
            <v>71.551182697167221</v>
          </cell>
        </row>
        <row r="107">
          <cell r="B107">
            <v>1105</v>
          </cell>
          <cell r="C107">
            <v>84.455999334821385</v>
          </cell>
          <cell r="D107">
            <v>81.939139099347869</v>
          </cell>
          <cell r="E107">
            <v>90.688990842049463</v>
          </cell>
          <cell r="F107">
            <v>143.36066509148878</v>
          </cell>
          <cell r="G107">
            <v>109.90966300410099</v>
          </cell>
          <cell r="H107">
            <v>110.67170922932534</v>
          </cell>
          <cell r="I107">
            <v>118.75268891069443</v>
          </cell>
          <cell r="J107">
            <v>66.092439937847757</v>
          </cell>
          <cell r="K107">
            <v>75.30025552550353</v>
          </cell>
          <cell r="L107">
            <v>79.681552337704517</v>
          </cell>
          <cell r="M107">
            <v>107.74773099918133</v>
          </cell>
          <cell r="N107">
            <v>68.739733250071566</v>
          </cell>
          <cell r="O107">
            <v>75.267487020649128</v>
          </cell>
          <cell r="P107">
            <v>78.536170676794953</v>
          </cell>
          <cell r="Q107">
            <v>109.38838833568687</v>
          </cell>
          <cell r="R107">
            <v>123.07649999624223</v>
          </cell>
          <cell r="S107">
            <v>148.9967578654782</v>
          </cell>
          <cell r="T107">
            <v>236.69905338926102</v>
          </cell>
          <cell r="U107">
            <v>133.45853693519675</v>
          </cell>
          <cell r="V107">
            <v>158.59634399364973</v>
          </cell>
          <cell r="W107">
            <v>195.3461045788074</v>
          </cell>
          <cell r="X107">
            <v>142.41013339756756</v>
          </cell>
          <cell r="Y107">
            <v>162.15640054101956</v>
          </cell>
          <cell r="Z107">
            <v>190.79937305119546</v>
          </cell>
          <cell r="AA107">
            <v>295.41130113497849</v>
          </cell>
          <cell r="AB107">
            <v>140.79703131924532</v>
          </cell>
          <cell r="AC107">
            <v>121.70983295793907</v>
          </cell>
          <cell r="AD107">
            <v>129.21069389073523</v>
          </cell>
          <cell r="AE107">
            <v>426.46888841309175</v>
          </cell>
          <cell r="AF107">
            <v>443.10236862087879</v>
          </cell>
          <cell r="AG107">
            <v>311.6828294974909</v>
          </cell>
          <cell r="AH107">
            <v>396.26448623139407</v>
          </cell>
          <cell r="AI107">
            <v>186.96768677767238</v>
          </cell>
          <cell r="AJ107">
            <v>209.96125998771822</v>
          </cell>
          <cell r="AK107">
            <v>204.83155961945513</v>
          </cell>
          <cell r="AL107">
            <v>143.56478499265029</v>
          </cell>
          <cell r="AM107">
            <v>55.234686003781029</v>
          </cell>
          <cell r="AN107">
            <v>63.663136222844876</v>
          </cell>
          <cell r="AO107">
            <v>122.78907724557655</v>
          </cell>
          <cell r="AP107">
            <v>66.214149097562796</v>
          </cell>
          <cell r="AQ107">
            <v>42.512475170561558</v>
          </cell>
          <cell r="AR107">
            <v>76.250774762464161</v>
          </cell>
        </row>
        <row r="108">
          <cell r="B108">
            <v>1106</v>
          </cell>
          <cell r="C108">
            <v>195.03104487146959</v>
          </cell>
          <cell r="D108">
            <v>187.98416048923468</v>
          </cell>
          <cell r="E108">
            <v>215.34568264225419</v>
          </cell>
          <cell r="F108">
            <v>222.04408213146166</v>
          </cell>
          <cell r="G108">
            <v>239.24034965790159</v>
          </cell>
          <cell r="H108">
            <v>254.07692002403169</v>
          </cell>
          <cell r="I108">
            <v>201.81365700793324</v>
          </cell>
          <cell r="J108">
            <v>120.76246181955504</v>
          </cell>
          <cell r="K108">
            <v>143.43931867934072</v>
          </cell>
          <cell r="L108">
            <v>156.5418122284193</v>
          </cell>
          <cell r="M108">
            <v>157.44012882200838</v>
          </cell>
          <cell r="N108">
            <v>142.83515634041967</v>
          </cell>
          <cell r="O108">
            <v>142.59391351130284</v>
          </cell>
          <cell r="P108">
            <v>160.79714491533815</v>
          </cell>
          <cell r="Q108">
            <v>252.60646776953095</v>
          </cell>
          <cell r="R108">
            <v>282.36118638853293</v>
          </cell>
          <cell r="S108">
            <v>353.80048047846344</v>
          </cell>
          <cell r="T108">
            <v>366.61119015919394</v>
          </cell>
          <cell r="U108">
            <v>290.49918058630664</v>
          </cell>
          <cell r="V108">
            <v>364.10091512620266</v>
          </cell>
          <cell r="W108">
            <v>331.97995017149418</v>
          </cell>
          <cell r="X108">
            <v>260.20825246146188</v>
          </cell>
          <cell r="Y108">
            <v>308.89143005922875</v>
          </cell>
          <cell r="Z108">
            <v>374.84309420697736</v>
          </cell>
          <cell r="AA108">
            <v>431.65264711255509</v>
          </cell>
          <cell r="AB108">
            <v>292.56392234734824</v>
          </cell>
          <cell r="AC108">
            <v>230.57872769843146</v>
          </cell>
          <cell r="AD108">
            <v>264.5495762158269</v>
          </cell>
          <cell r="AE108">
            <v>984.8284736130804</v>
          </cell>
          <cell r="AF108">
            <v>1016.562142238205</v>
          </cell>
          <cell r="AG108">
            <v>740.10694200916612</v>
          </cell>
          <cell r="AH108">
            <v>613.7540173268136</v>
          </cell>
          <cell r="AI108">
            <v>406.9725403284184</v>
          </cell>
          <cell r="AJ108">
            <v>482.0230087122294</v>
          </cell>
          <cell r="AK108">
            <v>348.09995880201092</v>
          </cell>
          <cell r="AL108">
            <v>262.31800312730496</v>
          </cell>
          <cell r="AM108">
            <v>105.21645208981101</v>
          </cell>
          <cell r="AN108">
            <v>125.07214561071095</v>
          </cell>
          <cell r="AO108">
            <v>179.41842450144955</v>
          </cell>
          <cell r="AP108">
            <v>137.58721326269324</v>
          </cell>
          <cell r="AQ108">
            <v>80.539691805565255</v>
          </cell>
          <cell r="AR108">
            <v>156.11796161853718</v>
          </cell>
        </row>
        <row r="109">
          <cell r="B109">
            <v>1107</v>
          </cell>
          <cell r="C109">
            <v>471.02430167167267</v>
          </cell>
          <cell r="D109">
            <v>448.83108701383679</v>
          </cell>
          <cell r="E109">
            <v>499.81348171288573</v>
          </cell>
          <cell r="F109">
            <v>523.5825071854548</v>
          </cell>
          <cell r="G109">
            <v>541.49270462751031</v>
          </cell>
          <cell r="H109">
            <v>524.77824710174002</v>
          </cell>
          <cell r="I109">
            <v>582.9672639576587</v>
          </cell>
          <cell r="J109">
            <v>402.22763222882503</v>
          </cell>
          <cell r="K109">
            <v>496.04333961338773</v>
          </cell>
          <cell r="L109">
            <v>454.69503533920101</v>
          </cell>
          <cell r="M109">
            <v>513.91902055181015</v>
          </cell>
          <cell r="N109">
            <v>490.97478830896267</v>
          </cell>
          <cell r="O109">
            <v>494.34774159536704</v>
          </cell>
          <cell r="P109">
            <v>537.52193301130035</v>
          </cell>
          <cell r="Q109">
            <v>610.0761299684599</v>
          </cell>
          <cell r="R109">
            <v>674.16572698176572</v>
          </cell>
          <cell r="S109">
            <v>821.16459364268212</v>
          </cell>
          <cell r="T109">
            <v>864.473415653335</v>
          </cell>
          <cell r="U109">
            <v>657.51110635262103</v>
          </cell>
          <cell r="V109">
            <v>752.02517406931554</v>
          </cell>
          <cell r="W109">
            <v>958.97099388406673</v>
          </cell>
          <cell r="X109">
            <v>866.68446218298357</v>
          </cell>
          <cell r="Y109">
            <v>1068.2115472610892</v>
          </cell>
          <cell r="Z109">
            <v>1088.7780813371389</v>
          </cell>
          <cell r="AA109">
            <v>1409.008664325168</v>
          </cell>
          <cell r="AB109">
            <v>1005.6453433564188</v>
          </cell>
          <cell r="AC109">
            <v>799.37544661482002</v>
          </cell>
          <cell r="AD109">
            <v>884.35152041861431</v>
          </cell>
          <cell r="AE109">
            <v>2378.4836119587417</v>
          </cell>
          <cell r="AF109">
            <v>2427.1443409404537</v>
          </cell>
          <cell r="AG109">
            <v>1717.7749885053647</v>
          </cell>
          <cell r="AH109">
            <v>1447.2390531753135</v>
          </cell>
          <cell r="AI109">
            <v>921.13500873361306</v>
          </cell>
          <cell r="AJ109">
            <v>995.58507538104948</v>
          </cell>
          <cell r="AK109">
            <v>1005.5359165242462</v>
          </cell>
          <cell r="AL109">
            <v>873.7114803650345</v>
          </cell>
          <cell r="AM109">
            <v>363.86062592487031</v>
          </cell>
          <cell r="AN109">
            <v>363.28750037357446</v>
          </cell>
          <cell r="AO109">
            <v>585.66098540846974</v>
          </cell>
          <cell r="AP109">
            <v>472.93575780933281</v>
          </cell>
          <cell r="AQ109">
            <v>279.21678964026842</v>
          </cell>
          <cell r="AR109">
            <v>521.88009029117666</v>
          </cell>
        </row>
        <row r="110">
          <cell r="B110">
            <v>1108</v>
          </cell>
          <cell r="C110">
            <v>67.375900578049865</v>
          </cell>
          <cell r="D110">
            <v>65.85048354040822</v>
          </cell>
          <cell r="E110">
            <v>72.94528726772198</v>
          </cell>
          <cell r="F110">
            <v>76.773308283192748</v>
          </cell>
          <cell r="G110">
            <v>75.164414658671532</v>
          </cell>
          <cell r="H110">
            <v>78.632212660421231</v>
          </cell>
          <cell r="I110">
            <v>73.877376933961273</v>
          </cell>
          <cell r="J110">
            <v>48.753452534500838</v>
          </cell>
          <cell r="K110">
            <v>53.661045053339166</v>
          </cell>
          <cell r="L110">
            <v>51.13098555629643</v>
          </cell>
          <cell r="M110">
            <v>54.888128342219062</v>
          </cell>
          <cell r="N110">
            <v>39.533003797376708</v>
          </cell>
          <cell r="O110">
            <v>37.802746637997025</v>
          </cell>
          <cell r="P110">
            <v>40.616524514842034</v>
          </cell>
          <cell r="Q110">
            <v>87.266046639029284</v>
          </cell>
          <cell r="R110">
            <v>98.910571020120756</v>
          </cell>
          <cell r="S110">
            <v>119.84488087849701</v>
          </cell>
          <cell r="T110">
            <v>126.75840604252683</v>
          </cell>
          <cell r="U110">
            <v>91.268888792448251</v>
          </cell>
          <cell r="V110">
            <v>112.68264974775983</v>
          </cell>
          <cell r="W110">
            <v>121.52699810782902</v>
          </cell>
          <cell r="X110">
            <v>105.04961967752004</v>
          </cell>
          <cell r="Y110">
            <v>115.55713661784115</v>
          </cell>
          <cell r="Z110">
            <v>122.43436154813415</v>
          </cell>
          <cell r="AA110">
            <v>150.48644885674503</v>
          </cell>
          <cell r="AB110">
            <v>80.973976921816131</v>
          </cell>
          <cell r="AC110">
            <v>61.128199715232505</v>
          </cell>
          <cell r="AD110">
            <v>66.823850345219952</v>
          </cell>
          <cell r="AE110">
            <v>340.22124717793668</v>
          </cell>
          <cell r="AF110">
            <v>356.09972904654666</v>
          </cell>
          <cell r="AG110">
            <v>250.70070052614426</v>
          </cell>
          <cell r="AH110">
            <v>212.20978253490233</v>
          </cell>
          <cell r="AI110">
            <v>127.8624313151176</v>
          </cell>
          <cell r="AJ110">
            <v>149.17740550653366</v>
          </cell>
          <cell r="AK110">
            <v>127.42800585642047</v>
          </cell>
          <cell r="AL110">
            <v>105.90135478954934</v>
          </cell>
          <cell r="AM110">
            <v>39.361765155658368</v>
          </cell>
          <cell r="AN110">
            <v>40.852101938010378</v>
          </cell>
          <cell r="AO110">
            <v>62.550390327282749</v>
          </cell>
          <cell r="AP110">
            <v>38.080511575323754</v>
          </cell>
          <cell r="AQ110">
            <v>21.351693691938781</v>
          </cell>
          <cell r="AR110">
            <v>39.434587091860926</v>
          </cell>
        </row>
        <row r="111">
          <cell r="B111">
            <v>1109</v>
          </cell>
          <cell r="C111">
            <v>142.79663478788362</v>
          </cell>
          <cell r="D111">
            <v>139.20353092804368</v>
          </cell>
          <cell r="E111">
            <v>162.65566941218844</v>
          </cell>
          <cell r="F111">
            <v>171.34320233262008</v>
          </cell>
          <cell r="G111">
            <v>221.2396873170419</v>
          </cell>
          <cell r="H111">
            <v>177.77039148580656</v>
          </cell>
          <cell r="I111">
            <v>222.12889773524975</v>
          </cell>
          <cell r="J111">
            <v>144.76340847174097</v>
          </cell>
          <cell r="K111">
            <v>176.45994965964536</v>
          </cell>
          <cell r="L111">
            <v>183.93137535842729</v>
          </cell>
          <cell r="M111">
            <v>170.77818919368741</v>
          </cell>
          <cell r="N111">
            <v>170.22334907989847</v>
          </cell>
          <cell r="O111">
            <v>202.58440165186056</v>
          </cell>
          <cell r="P111">
            <v>186.75033468543563</v>
          </cell>
          <cell r="Q111">
            <v>184.95185495680929</v>
          </cell>
          <cell r="R111">
            <v>209.09035122970459</v>
          </cell>
          <cell r="S111">
            <v>267.23384134977135</v>
          </cell>
          <cell r="T111">
            <v>282.90029047321724</v>
          </cell>
          <cell r="U111">
            <v>268.64175700576135</v>
          </cell>
          <cell r="V111">
            <v>254.75105025754937</v>
          </cell>
          <cell r="W111">
            <v>365.3981672751629</v>
          </cell>
          <cell r="X111">
            <v>311.92336568197408</v>
          </cell>
          <cell r="Y111">
            <v>380.0001749896619</v>
          </cell>
          <cell r="Z111">
            <v>440.42805484131986</v>
          </cell>
          <cell r="AA111">
            <v>468.22152640565622</v>
          </cell>
          <cell r="AB111">
            <v>348.66213583458068</v>
          </cell>
          <cell r="AC111">
            <v>327.58518532932607</v>
          </cell>
          <cell r="AD111">
            <v>307.24875074870317</v>
          </cell>
          <cell r="AE111">
            <v>721.0656742772145</v>
          </cell>
          <cell r="AF111">
            <v>752.77108049450828</v>
          </cell>
          <cell r="AG111">
            <v>559.02021629612045</v>
          </cell>
          <cell r="AH111">
            <v>473.61126567212409</v>
          </cell>
          <cell r="AI111">
            <v>376.35155481770033</v>
          </cell>
          <cell r="AJ111">
            <v>337.25778380749603</v>
          </cell>
          <cell r="AK111">
            <v>383.14087013118734</v>
          </cell>
          <cell r="AL111">
            <v>314.45241893918023</v>
          </cell>
          <cell r="AM111">
            <v>129.43793940237552</v>
          </cell>
          <cell r="AN111">
            <v>146.95557329846199</v>
          </cell>
          <cell r="AO111">
            <v>194.61844876271869</v>
          </cell>
          <cell r="AP111">
            <v>163.96912939505972</v>
          </cell>
          <cell r="AQ111">
            <v>114.42343415564081</v>
          </cell>
          <cell r="AR111">
            <v>181.31591576467579</v>
          </cell>
        </row>
        <row r="112">
          <cell r="B112">
            <v>1110</v>
          </cell>
          <cell r="C112">
            <v>234.04154623609182</v>
          </cell>
          <cell r="D112">
            <v>224.08642210900132</v>
          </cell>
          <cell r="E112">
            <v>258.32932723225616</v>
          </cell>
          <cell r="F112">
            <v>277.80677974242496</v>
          </cell>
          <cell r="G112">
            <v>272.72067379427983</v>
          </cell>
          <cell r="H112">
            <v>269.29672702706893</v>
          </cell>
          <cell r="I112">
            <v>263.06612750671201</v>
          </cell>
          <cell r="J112">
            <v>177.37118482597262</v>
          </cell>
          <cell r="K112">
            <v>190.44064553589658</v>
          </cell>
          <cell r="L112">
            <v>188.29415687920024</v>
          </cell>
          <cell r="M112">
            <v>174.67175769982089</v>
          </cell>
          <cell r="N112">
            <v>147.38159888900987</v>
          </cell>
          <cell r="O112">
            <v>201.578991651123</v>
          </cell>
          <cell r="P112">
            <v>215.70067806821336</v>
          </cell>
          <cell r="Q112">
            <v>303.13332087709608</v>
          </cell>
          <cell r="R112">
            <v>336.58850743375621</v>
          </cell>
          <cell r="S112">
            <v>424.42011827228015</v>
          </cell>
          <cell r="T112">
            <v>458.67952515557101</v>
          </cell>
          <cell r="U112">
            <v>331.15288612255671</v>
          </cell>
          <cell r="V112">
            <v>385.91141903708876</v>
          </cell>
          <cell r="W112">
            <v>432.73919712010957</v>
          </cell>
          <cell r="X112">
            <v>382.1837129285127</v>
          </cell>
          <cell r="Y112">
            <v>410.10710231056254</v>
          </cell>
          <cell r="Z112">
            <v>450.8748390027892</v>
          </cell>
          <cell r="AA112">
            <v>478.89649958410581</v>
          </cell>
          <cell r="AB112">
            <v>301.87623101715729</v>
          </cell>
          <cell r="AC112">
            <v>325.95940654903495</v>
          </cell>
          <cell r="AD112">
            <v>354.87895635495937</v>
          </cell>
          <cell r="AE112">
            <v>1181.8158431835031</v>
          </cell>
          <cell r="AF112">
            <v>1211.7923803408228</v>
          </cell>
          <cell r="AG112">
            <v>887.8345089776858</v>
          </cell>
          <cell r="AH112">
            <v>767.88818450288943</v>
          </cell>
          <cell r="AI112">
            <v>463.92602908683409</v>
          </cell>
          <cell r="AJ112">
            <v>510.89732426568304</v>
          </cell>
          <cell r="AK112">
            <v>453.75179016597116</v>
          </cell>
          <cell r="AL112">
            <v>385.28243226273037</v>
          </cell>
          <cell r="AM112">
            <v>139.69314161184946</v>
          </cell>
          <cell r="AN112">
            <v>150.44130300777201</v>
          </cell>
          <cell r="AO112">
            <v>199.05555086804469</v>
          </cell>
          <cell r="AP112">
            <v>141.96661380067161</v>
          </cell>
          <cell r="AQ112">
            <v>113.8555599062871</v>
          </cell>
          <cell r="AR112">
            <v>209.42380660723788</v>
          </cell>
        </row>
        <row r="113">
          <cell r="B113">
            <v>1111</v>
          </cell>
          <cell r="C113">
            <v>59.669986667665668</v>
          </cell>
          <cell r="D113">
            <v>61.539966781136307</v>
          </cell>
          <cell r="E113">
            <v>67.765744234935042</v>
          </cell>
          <cell r="F113">
            <v>73.873181790281535</v>
          </cell>
          <cell r="G113">
            <v>72.911620032783617</v>
          </cell>
          <cell r="H113">
            <v>69.129988686001496</v>
          </cell>
          <cell r="I113">
            <v>73.18993845964485</v>
          </cell>
          <cell r="J113">
            <v>51.218503158924015</v>
          </cell>
          <cell r="K113">
            <v>60.096777922152704</v>
          </cell>
          <cell r="L113">
            <v>57.288549551771105</v>
          </cell>
          <cell r="M113">
            <v>61.272129342944474</v>
          </cell>
          <cell r="N113">
            <v>50.142983663480223</v>
          </cell>
          <cell r="O113">
            <v>54.684083291164129</v>
          </cell>
          <cell r="P113">
            <v>58.464604990786057</v>
          </cell>
          <cell r="Q113">
            <v>77.285257708112752</v>
          </cell>
          <cell r="R113">
            <v>92.435968995524277</v>
          </cell>
          <cell r="S113">
            <v>111.33519175367157</v>
          </cell>
          <cell r="T113">
            <v>121.97008286375859</v>
          </cell>
          <cell r="U113">
            <v>88.53341798334155</v>
          </cell>
          <cell r="V113">
            <v>99.065637842494553</v>
          </cell>
          <cell r="W113">
            <v>120.39617379279981</v>
          </cell>
          <cell r="X113">
            <v>110.36109234498367</v>
          </cell>
          <cell r="Y113">
            <v>129.41625661109111</v>
          </cell>
          <cell r="Z113">
            <v>137.17879505113521</v>
          </cell>
          <cell r="AA113">
            <v>167.98942571372982</v>
          </cell>
          <cell r="AB113">
            <v>102.70600288225705</v>
          </cell>
          <cell r="AC113">
            <v>88.425838383573208</v>
          </cell>
          <cell r="AD113">
            <v>96.188190916459632</v>
          </cell>
          <cell r="AE113">
            <v>301.30947577683054</v>
          </cell>
          <cell r="AF113">
            <v>332.7897430373261</v>
          </cell>
          <cell r="AG113">
            <v>232.89948107300509</v>
          </cell>
          <cell r="AH113">
            <v>204.19351716681047</v>
          </cell>
          <cell r="AI113">
            <v>124.03019501782575</v>
          </cell>
          <cell r="AJ113">
            <v>131.15022464660331</v>
          </cell>
          <cell r="AK113">
            <v>126.24227190691349</v>
          </cell>
          <cell r="AL113">
            <v>111.25589251313933</v>
          </cell>
          <cell r="AM113">
            <v>44.082541755051608</v>
          </cell>
          <cell r="AN113">
            <v>45.771808243221173</v>
          </cell>
          <cell r="AO113">
            <v>69.825583825509327</v>
          </cell>
          <cell r="AP113">
            <v>48.300667452573776</v>
          </cell>
          <cell r="AQ113">
            <v>30.886586295922896</v>
          </cell>
          <cell r="AR113">
            <v>56.763289937766999</v>
          </cell>
        </row>
        <row r="114">
          <cell r="B114">
            <v>1112</v>
          </cell>
          <cell r="C114">
            <v>249.73305173839805</v>
          </cell>
          <cell r="D114">
            <v>246.25822266368624</v>
          </cell>
          <cell r="E114">
            <v>228.18751093116103</v>
          </cell>
          <cell r="F114">
            <v>219.18649119351667</v>
          </cell>
          <cell r="G114">
            <v>214.93006739672037</v>
          </cell>
          <cell r="H114">
            <v>297.93354435486236</v>
          </cell>
          <cell r="I114">
            <v>256.26303326786842</v>
          </cell>
          <cell r="J114">
            <v>217.00746733377758</v>
          </cell>
          <cell r="K114">
            <v>225.7505569865414</v>
          </cell>
          <cell r="L114">
            <v>245.10706628671585</v>
          </cell>
          <cell r="M114">
            <v>273.20989430261426</v>
          </cell>
          <cell r="N114">
            <v>197.97045071884344</v>
          </cell>
          <cell r="O114">
            <v>230.86831419181632</v>
          </cell>
          <cell r="P114">
            <v>276.11093042051789</v>
          </cell>
          <cell r="Q114">
            <v>323.45714051071377</v>
          </cell>
          <cell r="R114">
            <v>369.89161069893413</v>
          </cell>
          <cell r="S114">
            <v>374.89886036279586</v>
          </cell>
          <cell r="T114">
            <v>361.89309632534031</v>
          </cell>
          <cell r="U114">
            <v>260.98025918866892</v>
          </cell>
          <cell r="V114">
            <v>426.94895756819682</v>
          </cell>
          <cell r="W114">
            <v>421.54822560753991</v>
          </cell>
          <cell r="X114">
            <v>467.58846246761703</v>
          </cell>
          <cell r="Y114">
            <v>486.14573065651081</v>
          </cell>
          <cell r="Z114">
            <v>586.91470241090985</v>
          </cell>
          <cell r="AA114">
            <v>749.05791157215583</v>
          </cell>
          <cell r="AB114">
            <v>405.49548903169608</v>
          </cell>
          <cell r="AC114">
            <v>373.32113861936438</v>
          </cell>
          <cell r="AD114">
            <v>454.26820028281503</v>
          </cell>
          <cell r="AE114">
            <v>1261.0516459897267</v>
          </cell>
          <cell r="AF114">
            <v>1331.6908495016833</v>
          </cell>
          <cell r="AG114">
            <v>784.24214893829162</v>
          </cell>
          <cell r="AH114">
            <v>605.85532486356624</v>
          </cell>
          <cell r="AI114">
            <v>365.61823975963455</v>
          </cell>
          <cell r="AJ114">
            <v>565.22577270161287</v>
          </cell>
          <cell r="AK114">
            <v>442.01741668809217</v>
          </cell>
          <cell r="AL114">
            <v>471.37963765402924</v>
          </cell>
          <cell r="AM114">
            <v>165.59387539006508</v>
          </cell>
          <cell r="AN114">
            <v>195.83308924579356</v>
          </cell>
          <cell r="AO114">
            <v>311.34939459685137</v>
          </cell>
          <cell r="AP114">
            <v>190.69676766305406</v>
          </cell>
          <cell r="AQ114">
            <v>130.39871348509851</v>
          </cell>
          <cell r="AR114">
            <v>268.07612573310814</v>
          </cell>
        </row>
        <row r="115">
          <cell r="B115">
            <v>1113</v>
          </cell>
          <cell r="C115">
            <v>128.645971918047</v>
          </cell>
          <cell r="D115">
            <v>120.82590810948284</v>
          </cell>
          <cell r="E115">
            <v>138.07054892504701</v>
          </cell>
          <cell r="F115">
            <v>140.75300214447205</v>
          </cell>
          <cell r="G115">
            <v>149.77158784840009</v>
          </cell>
          <cell r="H115">
            <v>157.74207100132725</v>
          </cell>
          <cell r="I115">
            <v>166.23598777329133</v>
          </cell>
          <cell r="J115">
            <v>117.11395604773651</v>
          </cell>
          <cell r="K115">
            <v>138.57331174489175</v>
          </cell>
          <cell r="L115">
            <v>127.78906870587306</v>
          </cell>
          <cell r="M115">
            <v>145.68302154367157</v>
          </cell>
          <cell r="N115">
            <v>122.72767080216154</v>
          </cell>
          <cell r="O115">
            <v>121.78734245621237</v>
          </cell>
          <cell r="P115">
            <v>110.94703543676889</v>
          </cell>
          <cell r="Q115">
            <v>166.62375254366472</v>
          </cell>
          <cell r="R115">
            <v>181.48628411817276</v>
          </cell>
          <cell r="S115">
            <v>226.84191273413438</v>
          </cell>
          <cell r="T115">
            <v>232.39360913979965</v>
          </cell>
          <cell r="U115">
            <v>181.86114343706939</v>
          </cell>
          <cell r="V115">
            <v>226.04978208982271</v>
          </cell>
          <cell r="W115">
            <v>273.45530404573657</v>
          </cell>
          <cell r="X115">
            <v>252.346775503506</v>
          </cell>
          <cell r="Y115">
            <v>298.41265858639304</v>
          </cell>
          <cell r="Z115">
            <v>305.99396568657664</v>
          </cell>
          <cell r="AA115">
            <v>399.41825733497922</v>
          </cell>
          <cell r="AB115">
            <v>251.37850981771126</v>
          </cell>
          <cell r="AC115">
            <v>196.9338647199742</v>
          </cell>
          <cell r="AD115">
            <v>182.53428083348882</v>
          </cell>
          <cell r="AE115">
            <v>649.61050813226234</v>
          </cell>
          <cell r="AF115">
            <v>653.3903902647495</v>
          </cell>
          <cell r="AG115">
            <v>474.52528647255468</v>
          </cell>
          <cell r="AH115">
            <v>389.05662194515639</v>
          </cell>
          <cell r="AI115">
            <v>254.77693734707822</v>
          </cell>
          <cell r="AJ115">
            <v>299.26097835791666</v>
          </cell>
          <cell r="AK115">
            <v>286.73352117602025</v>
          </cell>
          <cell r="AL115">
            <v>254.39278585331508</v>
          </cell>
          <cell r="AM115">
            <v>101.64711008372076</v>
          </cell>
          <cell r="AN115">
            <v>102.09957826038567</v>
          </cell>
          <cell r="AO115">
            <v>166.02005090790078</v>
          </cell>
          <cell r="AP115">
            <v>118.21850200273316</v>
          </cell>
          <cell r="AQ115">
            <v>68.787753878882626</v>
          </cell>
          <cell r="AR115">
            <v>107.71848610326767</v>
          </cell>
        </row>
        <row r="116">
          <cell r="B116">
            <v>1114</v>
          </cell>
          <cell r="C116">
            <v>148.01421488250767</v>
          </cell>
          <cell r="D116">
            <v>142.96362043208964</v>
          </cell>
          <cell r="E116">
            <v>162.98279558253202</v>
          </cell>
          <cell r="F116">
            <v>168.35326398212567</v>
          </cell>
          <cell r="G116">
            <v>176.5168951713039</v>
          </cell>
          <cell r="H116">
            <v>173.68430144361889</v>
          </cell>
          <cell r="I116">
            <v>168.39575214122388</v>
          </cell>
          <cell r="J116">
            <v>110.8307594555037</v>
          </cell>
          <cell r="K116">
            <v>124.76418780409723</v>
          </cell>
          <cell r="L116">
            <v>118.14123003931051</v>
          </cell>
          <cell r="M116">
            <v>129.78126031852295</v>
          </cell>
          <cell r="N116">
            <v>105.48482367846877</v>
          </cell>
          <cell r="O116">
            <v>109.71324482051085</v>
          </cell>
          <cell r="P116">
            <v>113.13702920145249</v>
          </cell>
          <cell r="Q116">
            <v>191.70972511474329</v>
          </cell>
          <cell r="R116">
            <v>214.73818523085868</v>
          </cell>
          <cell r="S116">
            <v>267.77129069551427</v>
          </cell>
          <cell r="T116">
            <v>277.96368127987523</v>
          </cell>
          <cell r="U116">
            <v>214.33681015860017</v>
          </cell>
          <cell r="V116">
            <v>248.89554349405481</v>
          </cell>
          <cell r="W116">
            <v>277.00807880775488</v>
          </cell>
          <cell r="X116">
            <v>238.80830021488808</v>
          </cell>
          <cell r="Y116">
            <v>268.67520527714566</v>
          </cell>
          <cell r="Z116">
            <v>282.89198643449618</v>
          </cell>
          <cell r="AA116">
            <v>355.82049494781029</v>
          </cell>
          <cell r="AB116">
            <v>216.06062928891239</v>
          </cell>
          <cell r="AC116">
            <v>177.4096788526299</v>
          </cell>
          <cell r="AD116">
            <v>186.13734183726095</v>
          </cell>
          <cell r="AE116">
            <v>747.412358949539</v>
          </cell>
          <cell r="AF116">
            <v>773.10452045717614</v>
          </cell>
          <cell r="AG116">
            <v>560.14449399982698</v>
          </cell>
          <cell r="AH116">
            <v>465.34675055170305</v>
          </cell>
          <cell r="AI116">
            <v>300.27346700284363</v>
          </cell>
          <cell r="AJ116">
            <v>329.50584232529428</v>
          </cell>
          <cell r="AK116">
            <v>290.45880864489459</v>
          </cell>
          <cell r="AL116">
            <v>240.74454153552736</v>
          </cell>
          <cell r="AM116">
            <v>91.517760328742199</v>
          </cell>
          <cell r="AN116">
            <v>94.391248675110262</v>
          </cell>
          <cell r="AO116">
            <v>147.89843879311456</v>
          </cell>
          <cell r="AP116">
            <v>101.60917874334321</v>
          </cell>
          <cell r="AQ116">
            <v>61.968079192468899</v>
          </cell>
          <cell r="AR116">
            <v>109.84475123490122</v>
          </cell>
        </row>
        <row r="117">
          <cell r="B117">
            <v>1115</v>
          </cell>
          <cell r="C117">
            <v>1526.8697155680575</v>
          </cell>
          <cell r="D117">
            <v>1606.558079514539</v>
          </cell>
          <cell r="E117">
            <v>1543.7482528441351</v>
          </cell>
          <cell r="F117">
            <v>1502.5103906711149</v>
          </cell>
          <cell r="G117">
            <v>1382.6438586168588</v>
          </cell>
          <cell r="H117">
            <v>1462.3690257852654</v>
          </cell>
          <cell r="I117">
            <v>1416.1645397871039</v>
          </cell>
          <cell r="J117">
            <v>887.58412473219266</v>
          </cell>
          <cell r="K117">
            <v>1063.9167706325122</v>
          </cell>
          <cell r="L117">
            <v>1226.0930608966999</v>
          </cell>
          <cell r="M117">
            <v>1091.0913745616342</v>
          </cell>
          <cell r="N117">
            <v>1127.2154322196511</v>
          </cell>
          <cell r="O117">
            <v>1366.2016078299523</v>
          </cell>
          <cell r="P117">
            <v>1188.3815848059619</v>
          </cell>
          <cell r="Q117">
            <v>1977.6193366963682</v>
          </cell>
          <cell r="R117">
            <v>2413.1269578948718</v>
          </cell>
          <cell r="S117">
            <v>2536.2889420048882</v>
          </cell>
          <cell r="T117">
            <v>2480.7557006827528</v>
          </cell>
          <cell r="U117">
            <v>1678.8844713913456</v>
          </cell>
          <cell r="V117">
            <v>2095.6248229483699</v>
          </cell>
          <cell r="W117">
            <v>2329.5659982747284</v>
          </cell>
          <cell r="X117">
            <v>1912.4876267775887</v>
          </cell>
          <cell r="Y117">
            <v>2291.1066210467552</v>
          </cell>
          <cell r="Z117">
            <v>2935.9090085248572</v>
          </cell>
          <cell r="AA117">
            <v>2991.4386096803605</v>
          </cell>
          <cell r="AB117">
            <v>2308.8333196812578</v>
          </cell>
          <cell r="AC117">
            <v>2209.189864811528</v>
          </cell>
          <cell r="AD117">
            <v>1955.1705648047314</v>
          </cell>
          <cell r="AE117">
            <v>7710.0790409029878</v>
          </cell>
          <cell r="AF117">
            <v>8687.7858149911663</v>
          </cell>
          <cell r="AG117">
            <v>5305.6034587074737</v>
          </cell>
          <cell r="AH117">
            <v>4153.1023006670503</v>
          </cell>
          <cell r="AI117">
            <v>2352.0199845695424</v>
          </cell>
          <cell r="AJ117">
            <v>2774.3390371306195</v>
          </cell>
          <cell r="AK117">
            <v>2442.6831427834495</v>
          </cell>
          <cell r="AL117">
            <v>1927.9939452968617</v>
          </cell>
          <cell r="AM117">
            <v>780.41048267280189</v>
          </cell>
          <cell r="AN117">
            <v>979.61105510259642</v>
          </cell>
          <cell r="AO117">
            <v>1243.4053304941403</v>
          </cell>
          <cell r="AP117">
            <v>1085.8001211982876</v>
          </cell>
          <cell r="AQ117">
            <v>771.65605269800085</v>
          </cell>
          <cell r="AR117">
            <v>1153.7997813493291</v>
          </cell>
        </row>
        <row r="118">
          <cell r="B118">
            <v>1116</v>
          </cell>
          <cell r="C118">
            <v>56.475835870922943</v>
          </cell>
          <cell r="D118">
            <v>50.86750539933918</v>
          </cell>
          <cell r="E118">
            <v>41.928369711351905</v>
          </cell>
          <cell r="F118">
            <v>24.083420306729241</v>
          </cell>
          <cell r="G118">
            <v>8.8718319137973882</v>
          </cell>
          <cell r="H118">
            <v>8.5795045447428233</v>
          </cell>
          <cell r="I118">
            <v>14.847041108962113</v>
          </cell>
          <cell r="J118">
            <v>16.075192304729594</v>
          </cell>
          <cell r="K118">
            <v>28.828705584108</v>
          </cell>
          <cell r="L118">
            <v>17.824891912747781</v>
          </cell>
          <cell r="M118">
            <v>30.953462949703166</v>
          </cell>
          <cell r="N118">
            <v>26.962190590330017</v>
          </cell>
          <cell r="O118">
            <v>47.8228010030641</v>
          </cell>
          <cell r="P118">
            <v>47.935068249622702</v>
          </cell>
          <cell r="Q118">
            <v>73.148156608028117</v>
          </cell>
          <cell r="R118">
            <v>76.405422328148987</v>
          </cell>
          <cell r="S118">
            <v>68.885882305792919</v>
          </cell>
          <cell r="T118">
            <v>39.763506854133261</v>
          </cell>
          <cell r="U118">
            <v>10.772680716036835</v>
          </cell>
          <cell r="V118">
            <v>12.294723408071905</v>
          </cell>
          <cell r="W118">
            <v>24.423123987855853</v>
          </cell>
          <cell r="X118">
            <v>34.637400021256369</v>
          </cell>
          <cell r="Y118">
            <v>62.081583882440405</v>
          </cell>
          <cell r="Z118">
            <v>42.682127818540145</v>
          </cell>
          <cell r="AA118">
            <v>84.8649217928741</v>
          </cell>
          <cell r="AB118">
            <v>55.225649176900241</v>
          </cell>
          <cell r="AC118">
            <v>77.330934671259541</v>
          </cell>
          <cell r="AD118">
            <v>78.86459674387406</v>
          </cell>
          <cell r="AE118">
            <v>285.1802966724515</v>
          </cell>
          <cell r="AF118">
            <v>275.07626240683697</v>
          </cell>
          <cell r="AG118">
            <v>144.10076445344782</v>
          </cell>
          <cell r="AH118">
            <v>66.569195730575402</v>
          </cell>
          <cell r="AI118">
            <v>15.0919022501337</v>
          </cell>
          <cell r="AJ118">
            <v>16.276640135302436</v>
          </cell>
          <cell r="AK118">
            <v>25.609041900263026</v>
          </cell>
          <cell r="AL118">
            <v>34.9182376851915</v>
          </cell>
          <cell r="AM118">
            <v>21.146601558268831</v>
          </cell>
          <cell r="AN118">
            <v>14.241546364324247</v>
          </cell>
          <cell r="AO118">
            <v>35.274498292479791</v>
          </cell>
          <cell r="AP118">
            <v>25.97156583733409</v>
          </cell>
          <cell r="AQ118">
            <v>27.011206574117608</v>
          </cell>
          <cell r="AR118">
            <v>46.540161823872765</v>
          </cell>
        </row>
        <row r="119">
          <cell r="B119">
            <v>1117</v>
          </cell>
          <cell r="C119">
            <v>120.61553529311513</v>
          </cell>
          <cell r="D119">
            <v>120.10218018696926</v>
          </cell>
          <cell r="E119">
            <v>131.94972518168041</v>
          </cell>
          <cell r="F119">
            <v>154.03429891167659</v>
          </cell>
          <cell r="G119">
            <v>165.22374938355969</v>
          </cell>
          <cell r="H119">
            <v>159.38377025361081</v>
          </cell>
          <cell r="I119">
            <v>171.15053186585595</v>
          </cell>
          <cell r="J119">
            <v>114.61441128814627</v>
          </cell>
          <cell r="K119">
            <v>127.92056708077959</v>
          </cell>
          <cell r="L119">
            <v>120.10337255994864</v>
          </cell>
          <cell r="M119">
            <v>137.58974423577769</v>
          </cell>
          <cell r="N119">
            <v>121.38817214635519</v>
          </cell>
          <cell r="O119">
            <v>131.34276735989692</v>
          </cell>
          <cell r="P119">
            <v>126.9142594430156</v>
          </cell>
          <cell r="Q119">
            <v>156.22263803490549</v>
          </cell>
          <cell r="R119">
            <v>180.39921021635254</v>
          </cell>
          <cell r="S119">
            <v>216.78575393514589</v>
          </cell>
          <cell r="T119">
            <v>254.32201168015453</v>
          </cell>
          <cell r="U119">
            <v>200.62403301932372</v>
          </cell>
          <cell r="V119">
            <v>228.40239325994358</v>
          </cell>
          <cell r="W119">
            <v>281.53964346633916</v>
          </cell>
          <cell r="X119">
            <v>246.96097792996846</v>
          </cell>
          <cell r="Y119">
            <v>275.47235488410445</v>
          </cell>
          <cell r="Z119">
            <v>287.59038338826258</v>
          </cell>
          <cell r="AA119">
            <v>377.2289679847533</v>
          </cell>
          <cell r="AB119">
            <v>248.63486469026299</v>
          </cell>
          <cell r="AC119">
            <v>212.38527959915734</v>
          </cell>
          <cell r="AD119">
            <v>208.80416483186332</v>
          </cell>
          <cell r="AE119">
            <v>609.06002731527144</v>
          </cell>
          <cell r="AF119">
            <v>649.4766860175763</v>
          </cell>
          <cell r="AG119">
            <v>453.48904331366225</v>
          </cell>
          <cell r="AH119">
            <v>425.76757216699264</v>
          </cell>
          <cell r="AI119">
            <v>281.06265981204405</v>
          </cell>
          <cell r="AJ119">
            <v>302.37553442586449</v>
          </cell>
          <cell r="AK119">
            <v>295.21041328290647</v>
          </cell>
          <cell r="AL119">
            <v>248.96332060240991</v>
          </cell>
          <cell r="AM119">
            <v>93.833046207119381</v>
          </cell>
          <cell r="AN119">
            <v>95.95894085623901</v>
          </cell>
          <cell r="AO119">
            <v>156.79696988973615</v>
          </cell>
          <cell r="AP119">
            <v>116.92821821025927</v>
          </cell>
          <cell r="AQ119">
            <v>74.184835408263453</v>
          </cell>
          <cell r="AR119">
            <v>123.22106524342767</v>
          </cell>
        </row>
        <row r="120">
          <cell r="B120">
            <v>1118</v>
          </cell>
          <cell r="C120">
            <v>116.53331650443592</v>
          </cell>
          <cell r="D120">
            <v>113.10695824121224</v>
          </cell>
          <cell r="E120">
            <v>127.42396878900365</v>
          </cell>
          <cell r="F120">
            <v>140.04969186132382</v>
          </cell>
          <cell r="G120">
            <v>144.33592408074239</v>
          </cell>
          <cell r="H120">
            <v>139.67652951860467</v>
          </cell>
          <cell r="I120">
            <v>139.63182959637183</v>
          </cell>
          <cell r="J120">
            <v>89.776163444494557</v>
          </cell>
          <cell r="K120">
            <v>106.47032179623297</v>
          </cell>
          <cell r="L120">
            <v>97.738942519300195</v>
          </cell>
          <cell r="M120">
            <v>100.07350631791631</v>
          </cell>
          <cell r="N120">
            <v>88.75440451140004</v>
          </cell>
          <cell r="O120">
            <v>95.639750362425104</v>
          </cell>
          <cell r="P120">
            <v>100.09795771455107</v>
          </cell>
          <cell r="Q120">
            <v>150.93530098787153</v>
          </cell>
          <cell r="R120">
            <v>169.89205279141527</v>
          </cell>
          <cell r="S120">
            <v>209.3501983827388</v>
          </cell>
          <cell r="T120">
            <v>231.232391882933</v>
          </cell>
          <cell r="U120">
            <v>175.26085267213281</v>
          </cell>
          <cell r="V120">
            <v>200.16124335325614</v>
          </cell>
          <cell r="W120">
            <v>229.69192729080712</v>
          </cell>
          <cell r="X120">
            <v>193.44172229191625</v>
          </cell>
          <cell r="Y120">
            <v>229.28002071750944</v>
          </cell>
          <cell r="Z120">
            <v>234.03822350665985</v>
          </cell>
          <cell r="AA120">
            <v>274.37092583174456</v>
          </cell>
          <cell r="AB120">
            <v>181.79233582783138</v>
          </cell>
          <cell r="AC120">
            <v>154.65240705533736</v>
          </cell>
          <cell r="AD120">
            <v>164.6849656901357</v>
          </cell>
          <cell r="AE120">
            <v>588.44646140191094</v>
          </cell>
          <cell r="AF120">
            <v>611.64861694992896</v>
          </cell>
          <cell r="AG120">
            <v>437.93477873327168</v>
          </cell>
          <cell r="AH120">
            <v>387.11259575195243</v>
          </cell>
          <cell r="AI120">
            <v>245.53031195525756</v>
          </cell>
          <cell r="AJ120">
            <v>264.98786666129388</v>
          </cell>
          <cell r="AK120">
            <v>240.84511846507871</v>
          </cell>
          <cell r="AL120">
            <v>195.01013451000165</v>
          </cell>
          <cell r="AM120">
            <v>78.098736214044578</v>
          </cell>
          <cell r="AN120">
            <v>78.090441630849753</v>
          </cell>
          <cell r="AO120">
            <v>114.04354767897324</v>
          </cell>
          <cell r="AP120">
            <v>85.493456193723645</v>
          </cell>
          <cell r="AQ120">
            <v>54.019108031145706</v>
          </cell>
          <cell r="AR120">
            <v>97.185115623801124</v>
          </cell>
        </row>
        <row r="121">
          <cell r="B121">
            <v>1119</v>
          </cell>
          <cell r="C121">
            <v>85.412911172956441</v>
          </cell>
          <cell r="D121">
            <v>97.044145006146394</v>
          </cell>
          <cell r="E121">
            <v>95.629827147532353</v>
          </cell>
          <cell r="F121">
            <v>99.312363313759292</v>
          </cell>
          <cell r="G121">
            <v>80.596487371730746</v>
          </cell>
          <cell r="H121">
            <v>85.305558088670267</v>
          </cell>
          <cell r="I121">
            <v>62.907736340225362</v>
          </cell>
          <cell r="J121">
            <v>51.572337017497297</v>
          </cell>
          <cell r="K121">
            <v>53.653590202421903</v>
          </cell>
          <cell r="L121">
            <v>61.997856964203976</v>
          </cell>
          <cell r="M121">
            <v>56.332368641272794</v>
          </cell>
          <cell r="N121">
            <v>49.261748765290463</v>
          </cell>
          <cell r="O121">
            <v>40.568988087114796</v>
          </cell>
          <cell r="P121">
            <v>38.260598197227878</v>
          </cell>
          <cell r="Q121">
            <v>110.62779162944167</v>
          </cell>
          <cell r="R121">
            <v>145.76494021987307</v>
          </cell>
          <cell r="S121">
            <v>157.11426566687345</v>
          </cell>
          <cell r="T121">
            <v>163.97205168667151</v>
          </cell>
          <cell r="U121">
            <v>97.864819095532155</v>
          </cell>
          <cell r="V121">
            <v>122.24578195649768</v>
          </cell>
          <cell r="W121">
            <v>103.48213042296021</v>
          </cell>
          <cell r="X121">
            <v>111.12350219166787</v>
          </cell>
          <cell r="Y121">
            <v>115.54108286366895</v>
          </cell>
          <cell r="Z121">
            <v>148.45534370557655</v>
          </cell>
          <cell r="AA121">
            <v>154.44611373264181</v>
          </cell>
          <cell r="AB121">
            <v>100.90100231426452</v>
          </cell>
          <cell r="AC121">
            <v>65.60129690527269</v>
          </cell>
          <cell r="AD121">
            <v>62.947790796720554</v>
          </cell>
          <cell r="AE121">
            <v>431.30090900526926</v>
          </cell>
          <cell r="AF121">
            <v>524.78572493756792</v>
          </cell>
          <cell r="AG121">
            <v>328.66365402181452</v>
          </cell>
          <cell r="AH121">
            <v>274.51018450449965</v>
          </cell>
          <cell r="AI121">
            <v>137.10294795222987</v>
          </cell>
          <cell r="AJ121">
            <v>161.83776852256972</v>
          </cell>
          <cell r="AK121">
            <v>108.50693036844082</v>
          </cell>
          <cell r="AL121">
            <v>112.02448392657428</v>
          </cell>
          <cell r="AM121">
            <v>39.356296829598293</v>
          </cell>
          <cell r="AN121">
            <v>49.534401597857666</v>
          </cell>
          <cell r="AO121">
            <v>64.19624339534441</v>
          </cell>
          <cell r="AP121">
            <v>47.451810231577056</v>
          </cell>
          <cell r="AQ121">
            <v>22.914118260320279</v>
          </cell>
          <cell r="AR121">
            <v>37.147218030531867</v>
          </cell>
        </row>
        <row r="122">
          <cell r="B122">
            <v>1120</v>
          </cell>
          <cell r="C122">
            <v>414.59235695715574</v>
          </cell>
          <cell r="D122">
            <v>420.76820071291979</v>
          </cell>
          <cell r="E122">
            <v>277.52754007014107</v>
          </cell>
          <cell r="F122">
            <v>193.79804486011696</v>
          </cell>
          <cell r="G122">
            <v>130.4265673798462</v>
          </cell>
          <cell r="H122">
            <v>130.07997251217526</v>
          </cell>
          <cell r="I122">
            <v>272.74480832928498</v>
          </cell>
          <cell r="J122">
            <v>391.793332995583</v>
          </cell>
          <cell r="K122">
            <v>239.89012756931245</v>
          </cell>
          <cell r="L122">
            <v>70.072249678412518</v>
          </cell>
          <cell r="M122">
            <v>63.730857245987956</v>
          </cell>
          <cell r="N122">
            <v>13.626932895869439</v>
          </cell>
          <cell r="O122">
            <v>21.345634890570235</v>
          </cell>
          <cell r="P122">
            <v>47.606660633822742</v>
          </cell>
          <cell r="Q122">
            <v>536.98482169446675</v>
          </cell>
          <cell r="R122">
            <v>632.0139315922429</v>
          </cell>
          <cell r="S122">
            <v>455.96166971194998</v>
          </cell>
          <cell r="T122">
            <v>319.97489505092017</v>
          </cell>
          <cell r="U122">
            <v>158.37132408771609</v>
          </cell>
          <cell r="V122">
            <v>186.40904898719077</v>
          </cell>
          <cell r="W122">
            <v>448.66045847001544</v>
          </cell>
          <cell r="X122">
            <v>844.20155873572844</v>
          </cell>
          <cell r="Y122">
            <v>516.59478896178143</v>
          </cell>
          <cell r="Z122">
            <v>167.78966918546735</v>
          </cell>
          <cell r="AA122">
            <v>174.73050510574481</v>
          </cell>
          <cell r="AB122">
            <v>27.911538305583786</v>
          </cell>
          <cell r="AC122">
            <v>34.516545719132658</v>
          </cell>
          <cell r="AD122">
            <v>78.324288048519591</v>
          </cell>
          <cell r="AE122">
            <v>2093.5249480042867</v>
          </cell>
          <cell r="AF122">
            <v>2275.3886411985013</v>
          </cell>
          <cell r="AG122">
            <v>953.81554199004722</v>
          </cell>
          <cell r="AH122">
            <v>535.67889511487897</v>
          </cell>
          <cell r="AI122">
            <v>221.8690598337308</v>
          </cell>
          <cell r="AJ122">
            <v>246.78172152587578</v>
          </cell>
          <cell r="AK122">
            <v>470.44614299395158</v>
          </cell>
          <cell r="AL122">
            <v>851.04628707850929</v>
          </cell>
          <cell r="AM122">
            <v>175.96561630803768</v>
          </cell>
          <cell r="AN122">
            <v>55.985595735025171</v>
          </cell>
          <cell r="AO122">
            <v>72.627544735618457</v>
          </cell>
          <cell r="AP122">
            <v>13.126262262716052</v>
          </cell>
          <cell r="AQ122">
            <v>12.056411196992471</v>
          </cell>
          <cell r="AR122">
            <v>46.221310841874988</v>
          </cell>
        </row>
        <row r="123">
          <cell r="B123">
            <v>1121</v>
          </cell>
          <cell r="C123">
            <v>22.556906986340408</v>
          </cell>
          <cell r="D123">
            <v>21.383265934651398</v>
          </cell>
          <cell r="E123">
            <v>22.548921270853278</v>
          </cell>
          <cell r="F123">
            <v>27.175515412001676</v>
          </cell>
          <cell r="G123">
            <v>26.728213742358847</v>
          </cell>
          <cell r="H123">
            <v>22.475425722347271</v>
          </cell>
          <cell r="I123">
            <v>20.499549105611976</v>
          </cell>
          <cell r="J123">
            <v>12.667707535033486</v>
          </cell>
          <cell r="K123">
            <v>13.934546494104962</v>
          </cell>
          <cell r="L123">
            <v>13.202813938437304</v>
          </cell>
          <cell r="M123">
            <v>13.883990290500282</v>
          </cell>
          <cell r="N123">
            <v>9.4554916564005413</v>
          </cell>
          <cell r="O123">
            <v>9.1260069084943574</v>
          </cell>
          <cell r="P123">
            <v>9.4373465355184862</v>
          </cell>
          <cell r="Q123">
            <v>29.215967136824013</v>
          </cell>
          <cell r="R123">
            <v>32.118686608787122</v>
          </cell>
          <cell r="S123">
            <v>37.046571270955958</v>
          </cell>
          <cell r="T123">
            <v>44.868784399689282</v>
          </cell>
          <cell r="U123">
            <v>32.454910728034299</v>
          </cell>
          <cell r="V123">
            <v>32.208053657859281</v>
          </cell>
          <cell r="W123">
            <v>33.721401175301246</v>
          </cell>
          <cell r="X123">
            <v>27.295253762789685</v>
          </cell>
          <cell r="Y123">
            <v>30.007546281038127</v>
          </cell>
          <cell r="Z123">
            <v>31.614452129259217</v>
          </cell>
          <cell r="AA123">
            <v>38.065652043227338</v>
          </cell>
          <cell r="AB123">
            <v>19.367330828036113</v>
          </cell>
          <cell r="AC123">
            <v>14.757032822168314</v>
          </cell>
          <cell r="AD123">
            <v>15.526681321909257</v>
          </cell>
          <cell r="AE123">
            <v>113.90332391148236</v>
          </cell>
          <cell r="AF123">
            <v>115.63430966740034</v>
          </cell>
          <cell r="AG123">
            <v>77.496855115042337</v>
          </cell>
          <cell r="AH123">
            <v>75.116083243181791</v>
          </cell>
          <cell r="AI123">
            <v>45.467451710060885</v>
          </cell>
          <cell r="AJ123">
            <v>42.639340589256861</v>
          </cell>
          <cell r="AK123">
            <v>35.358817162917866</v>
          </cell>
          <cell r="AL123">
            <v>27.516561808386477</v>
          </cell>
          <cell r="AM123">
            <v>10.221350443442981</v>
          </cell>
          <cell r="AN123">
            <v>10.548646677028625</v>
          </cell>
          <cell r="AO123">
            <v>15.822164795934562</v>
          </cell>
          <cell r="AP123">
            <v>9.1080850146740229</v>
          </cell>
          <cell r="AQ123">
            <v>5.1545382669319491</v>
          </cell>
          <cell r="AR123">
            <v>9.1627205507202412</v>
          </cell>
        </row>
        <row r="124">
          <cell r="B124">
            <v>1122</v>
          </cell>
          <cell r="C124">
            <v>53.885257548766162</v>
          </cell>
          <cell r="D124">
            <v>49.139779521807924</v>
          </cell>
          <cell r="E124">
            <v>59.838165813085361</v>
          </cell>
          <cell r="F124">
            <v>80.735663168273376</v>
          </cell>
          <cell r="G124">
            <v>71.979260567195638</v>
          </cell>
          <cell r="H124">
            <v>77.471326857902866</v>
          </cell>
          <cell r="I124">
            <v>71.654305501624464</v>
          </cell>
          <cell r="J124">
            <v>43.329441510331371</v>
          </cell>
          <cell r="K124">
            <v>48.443193215697178</v>
          </cell>
          <cell r="L124">
            <v>55.713329347328092</v>
          </cell>
          <cell r="M124">
            <v>61.363715817684238</v>
          </cell>
          <cell r="N124">
            <v>46.532247484527119</v>
          </cell>
          <cell r="O124">
            <v>56.283892957647069</v>
          </cell>
          <cell r="P124">
            <v>61.425074715042072</v>
          </cell>
          <cell r="Q124">
            <v>69.792809566373251</v>
          </cell>
          <cell r="R124">
            <v>73.810295551168053</v>
          </cell>
          <cell r="S124">
            <v>98.310639692692519</v>
          </cell>
          <cell r="T124">
            <v>133.30054680263257</v>
          </cell>
          <cell r="U124">
            <v>87.401294321290024</v>
          </cell>
          <cell r="V124">
            <v>111.01906069364981</v>
          </cell>
          <cell r="W124">
            <v>117.87008432767868</v>
          </cell>
          <cell r="X124">
            <v>93.362441322049492</v>
          </cell>
          <cell r="Y124">
            <v>104.32067976064235</v>
          </cell>
          <cell r="Z124">
            <v>133.40689279010101</v>
          </cell>
          <cell r="AA124">
            <v>168.24052779651473</v>
          </cell>
          <cell r="AB124">
            <v>95.310266663378684</v>
          </cell>
          <cell r="AC124">
            <v>91.012779637752658</v>
          </cell>
          <cell r="AD124">
            <v>101.05886826190672</v>
          </cell>
          <cell r="AE124">
            <v>272.09891623650009</v>
          </cell>
          <cell r="AF124">
            <v>265.73323736317042</v>
          </cell>
          <cell r="AG124">
            <v>205.65372554476414</v>
          </cell>
          <cell r="AH124">
            <v>223.16216282555544</v>
          </cell>
          <cell r="AI124">
            <v>122.44415528517962</v>
          </cell>
          <cell r="AJ124">
            <v>146.97502652914253</v>
          </cell>
          <cell r="AK124">
            <v>123.59352267285699</v>
          </cell>
          <cell r="AL124">
            <v>94.11941759348079</v>
          </cell>
          <cell r="AM124">
            <v>35.534335808240101</v>
          </cell>
          <cell r="AN124">
            <v>44.513255221670917</v>
          </cell>
          <cell r="AO124">
            <v>69.929955570669847</v>
          </cell>
          <cell r="AP124">
            <v>44.822594256749788</v>
          </cell>
          <cell r="AQ124">
            <v>31.790188520683252</v>
          </cell>
          <cell r="AR124">
            <v>59.637610243812155</v>
          </cell>
        </row>
        <row r="125">
          <cell r="B125">
            <v>1123</v>
          </cell>
          <cell r="C125">
            <v>35.415970819959185</v>
          </cell>
          <cell r="D125">
            <v>32.132958956436589</v>
          </cell>
          <cell r="E125">
            <v>43.435017817792222</v>
          </cell>
          <cell r="F125">
            <v>60.983474510891455</v>
          </cell>
          <cell r="G125">
            <v>52.009839507609342</v>
          </cell>
          <cell r="H125">
            <v>51.605615627676308</v>
          </cell>
          <cell r="I125">
            <v>42.908931339396283</v>
          </cell>
          <cell r="J125">
            <v>26.218701739558174</v>
          </cell>
          <cell r="K125">
            <v>40.195585309955042</v>
          </cell>
          <cell r="L125">
            <v>43.014831441109926</v>
          </cell>
          <cell r="M125">
            <v>37.60271972307747</v>
          </cell>
          <cell r="N125">
            <v>30.337890876956656</v>
          </cell>
          <cell r="O125">
            <v>40.405811889696622</v>
          </cell>
          <cell r="P125">
            <v>37.865138319555264</v>
          </cell>
          <cell r="Q125">
            <v>45.871175521592001</v>
          </cell>
          <cell r="R125">
            <v>48.265238887683097</v>
          </cell>
          <cell r="S125">
            <v>71.361217856662037</v>
          </cell>
          <cell r="T125">
            <v>100.6882235088983</v>
          </cell>
          <cell r="U125">
            <v>63.153292414889364</v>
          </cell>
          <cell r="V125">
            <v>73.952611964560958</v>
          </cell>
          <cell r="W125">
            <v>70.584444577033139</v>
          </cell>
          <cell r="X125">
            <v>56.493735376583601</v>
          </cell>
          <cell r="Y125">
            <v>86.559751836356156</v>
          </cell>
          <cell r="Z125">
            <v>103.00003739991216</v>
          </cell>
          <cell r="AA125">
            <v>103.09514879429463</v>
          </cell>
          <cell r="AB125">
            <v>62.139970145407382</v>
          </cell>
          <cell r="AC125">
            <v>65.337435993787395</v>
          </cell>
          <cell r="AD125">
            <v>62.297165170850541</v>
          </cell>
          <cell r="AE125">
            <v>178.8364334874569</v>
          </cell>
          <cell r="AF125">
            <v>173.76543591861889</v>
          </cell>
          <cell r="AG125">
            <v>149.27886094026661</v>
          </cell>
          <cell r="AH125">
            <v>168.56496292230452</v>
          </cell>
          <cell r="AI125">
            <v>88.474107886700409</v>
          </cell>
          <cell r="AJ125">
            <v>97.903792713429397</v>
          </cell>
          <cell r="AK125">
            <v>74.011825824527861</v>
          </cell>
          <cell r="AL125">
            <v>56.951782708669505</v>
          </cell>
          <cell r="AM125">
            <v>29.484501982620781</v>
          </cell>
          <cell r="AN125">
            <v>34.36754171193877</v>
          </cell>
          <cell r="AO125">
            <v>42.851976685762466</v>
          </cell>
          <cell r="AP125">
            <v>29.223238654774775</v>
          </cell>
          <cell r="AQ125">
            <v>22.821953312136692</v>
          </cell>
          <cell r="AR125">
            <v>36.763266001802307</v>
          </cell>
        </row>
        <row r="126">
          <cell r="B126">
            <v>1124</v>
          </cell>
          <cell r="C126">
            <v>77.567587183794203</v>
          </cell>
          <cell r="D126">
            <v>72.722748264948649</v>
          </cell>
          <cell r="E126">
            <v>84.943763395605075</v>
          </cell>
          <cell r="F126">
            <v>86.4740635945262</v>
          </cell>
          <cell r="G126">
            <v>91.627906600952969</v>
          </cell>
          <cell r="H126">
            <v>96.56327809532479</v>
          </cell>
          <cell r="I126">
            <v>99.41934132888727</v>
          </cell>
          <cell r="J126">
            <v>68.727696766220859</v>
          </cell>
          <cell r="K126">
            <v>84.529707463293647</v>
          </cell>
          <cell r="L126">
            <v>77.264250561678338</v>
          </cell>
          <cell r="M126">
            <v>73.086774335081529</v>
          </cell>
          <cell r="N126">
            <v>62.869412494438215</v>
          </cell>
          <cell r="O126">
            <v>70.521206202716172</v>
          </cell>
          <cell r="P126">
            <v>71.837164884122913</v>
          </cell>
          <cell r="Q126">
            <v>100.46643715012851</v>
          </cell>
          <cell r="R126">
            <v>109.23304082687038</v>
          </cell>
          <cell r="S126">
            <v>139.55768202207312</v>
          </cell>
          <cell r="T126">
            <v>142.77507001299691</v>
          </cell>
          <cell r="U126">
            <v>111.25979302603965</v>
          </cell>
          <cell r="V126">
            <v>138.37847970909078</v>
          </cell>
          <cell r="W126">
            <v>163.54308459486143</v>
          </cell>
          <cell r="X126">
            <v>148.08835131202764</v>
          </cell>
          <cell r="Y126">
            <v>182.03169438635709</v>
          </cell>
          <cell r="Z126">
            <v>185.01108643013913</v>
          </cell>
          <cell r="AA126">
            <v>200.38156629255639</v>
          </cell>
          <cell r="AB126">
            <v>128.77307230447761</v>
          </cell>
          <cell r="AC126">
            <v>114.03495143354844</v>
          </cell>
          <cell r="AD126">
            <v>118.18923486886112</v>
          </cell>
          <cell r="AE126">
            <v>391.68517267806794</v>
          </cell>
          <cell r="AF126">
            <v>393.26288221979996</v>
          </cell>
          <cell r="AG126">
            <v>291.93744772636467</v>
          </cell>
          <cell r="AH126">
            <v>239.02372635309578</v>
          </cell>
          <cell r="AI126">
            <v>155.86853123934688</v>
          </cell>
          <cell r="AJ126">
            <v>183.19539545040797</v>
          </cell>
          <cell r="AK126">
            <v>171.48427481965848</v>
          </cell>
          <cell r="AL126">
            <v>149.28904150854797</v>
          </cell>
          <cell r="AM126">
            <v>62.004727834491227</v>
          </cell>
          <cell r="AN126">
            <v>61.731785643646155</v>
          </cell>
          <cell r="AO126">
            <v>83.28952727114536</v>
          </cell>
          <cell r="AP126">
            <v>60.559511300963266</v>
          </cell>
          <cell r="AQ126">
            <v>39.831687576716</v>
          </cell>
          <cell r="AR126">
            <v>69.746709470923236</v>
          </cell>
        </row>
        <row r="127">
          <cell r="B127">
            <v>1125</v>
          </cell>
          <cell r="C127">
            <v>671.80431154051325</v>
          </cell>
          <cell r="D127">
            <v>964.26421511354158</v>
          </cell>
          <cell r="E127">
            <v>801.00652075406606</v>
          </cell>
          <cell r="F127">
            <v>632.50016695203476</v>
          </cell>
          <cell r="G127">
            <v>693.46704125533847</v>
          </cell>
          <cell r="H127">
            <v>613.95526837320165</v>
          </cell>
          <cell r="I127">
            <v>833.42668676256721</v>
          </cell>
          <cell r="J127">
            <v>349.04724265052232</v>
          </cell>
          <cell r="K127">
            <v>303.82629567509059</v>
          </cell>
          <cell r="L127">
            <v>272.00434338035041</v>
          </cell>
          <cell r="M127">
            <v>292.97311968984877</v>
          </cell>
          <cell r="N127">
            <v>173.4514012295981</v>
          </cell>
          <cell r="O127">
            <v>304.84074720270695</v>
          </cell>
          <cell r="P127">
            <v>283.45636791124247</v>
          </cell>
          <cell r="Q127">
            <v>870.12872377537929</v>
          </cell>
          <cell r="R127">
            <v>1448.3709003081635</v>
          </cell>
          <cell r="S127">
            <v>1316.0073070978021</v>
          </cell>
          <cell r="T127">
            <v>1044.3045216800163</v>
          </cell>
          <cell r="U127">
            <v>842.04695209796046</v>
          </cell>
          <cell r="V127">
            <v>879.81889516014485</v>
          </cell>
          <cell r="W127">
            <v>1370.9723813792953</v>
          </cell>
          <cell r="X127">
            <v>752.09607081624563</v>
          </cell>
          <cell r="Y127">
            <v>654.27903468000591</v>
          </cell>
          <cell r="Z127">
            <v>651.32087241748195</v>
          </cell>
          <cell r="AA127">
            <v>803.24262685224994</v>
          </cell>
          <cell r="AB127">
            <v>355.27403463215052</v>
          </cell>
          <cell r="AC127">
            <v>492.9368295587721</v>
          </cell>
          <cell r="AD127">
            <v>466.35319331123088</v>
          </cell>
          <cell r="AE127">
            <v>3392.3420506573661</v>
          </cell>
          <cell r="AF127">
            <v>5214.4526094558805</v>
          </cell>
          <cell r="AG127">
            <v>2752.924875626788</v>
          </cell>
          <cell r="AH127">
            <v>1748.2993228203095</v>
          </cell>
          <cell r="AI127">
            <v>1179.6590492250855</v>
          </cell>
          <cell r="AJ127">
            <v>1164.7676052117743</v>
          </cell>
          <cell r="AK127">
            <v>1437.5429276084208</v>
          </cell>
          <cell r="AL127">
            <v>758.19401417958136</v>
          </cell>
          <cell r="AM127">
            <v>222.86445011626461</v>
          </cell>
          <cell r="AN127">
            <v>217.32319536694897</v>
          </cell>
          <cell r="AO127">
            <v>333.87152277710351</v>
          </cell>
          <cell r="AP127">
            <v>167.07857885360414</v>
          </cell>
          <cell r="AQ127">
            <v>172.17971808830487</v>
          </cell>
          <cell r="AR127">
            <v>275.20781161504397</v>
          </cell>
        </row>
        <row r="128">
          <cell r="B128">
            <v>1126</v>
          </cell>
          <cell r="C128">
            <v>110.55500773504168</v>
          </cell>
          <cell r="D128">
            <v>111.36569729643</v>
          </cell>
          <cell r="E128">
            <v>102.33095612672443</v>
          </cell>
          <cell r="F128">
            <v>117.79993189389005</v>
          </cell>
          <cell r="G128">
            <v>91.73272938741745</v>
          </cell>
          <cell r="H128">
            <v>115.53622920299334</v>
          </cell>
          <cell r="I128">
            <v>97.533736775268935</v>
          </cell>
          <cell r="J128">
            <v>67.714158087126179</v>
          </cell>
          <cell r="K128">
            <v>77.694553699444398</v>
          </cell>
          <cell r="L128">
            <v>86.522516511764735</v>
          </cell>
          <cell r="M128">
            <v>86.884108862457666</v>
          </cell>
          <cell r="N128">
            <v>77.143556289768142</v>
          </cell>
          <cell r="O128">
            <v>92.050396342315224</v>
          </cell>
          <cell r="P128">
            <v>83.464680928288814</v>
          </cell>
          <cell r="Q128">
            <v>143.19212624116636</v>
          </cell>
          <cell r="R128">
            <v>167.27659569704542</v>
          </cell>
          <cell r="S128">
            <v>168.12383234820297</v>
          </cell>
          <cell r="T128">
            <v>194.49639376888328</v>
          </cell>
          <cell r="U128">
            <v>111.38707478941375</v>
          </cell>
          <cell r="V128">
            <v>165.56736746911801</v>
          </cell>
          <cell r="W128">
            <v>160.44129795150874</v>
          </cell>
          <cell r="X128">
            <v>145.90446797182713</v>
          </cell>
          <cell r="Y128">
            <v>167.31243581604846</v>
          </cell>
          <cell r="Z128">
            <v>207.18022454294965</v>
          </cell>
          <cell r="AA128">
            <v>238.20963475515549</v>
          </cell>
          <cell r="AB128">
            <v>158.01026855158972</v>
          </cell>
          <cell r="AC128">
            <v>148.8483116151026</v>
          </cell>
          <cell r="AD128">
            <v>137.31926633519342</v>
          </cell>
          <cell r="AE128">
            <v>558.25840234684983</v>
          </cell>
          <cell r="AF128">
            <v>602.2323983088645</v>
          </cell>
          <cell r="AG128">
            <v>351.69430880878781</v>
          </cell>
          <cell r="AH128">
            <v>325.61183683289784</v>
          </cell>
          <cell r="AI128">
            <v>156.04684562382567</v>
          </cell>
          <cell r="AJ128">
            <v>219.19000281656864</v>
          </cell>
          <cell r="AK128">
            <v>168.23187417857784</v>
          </cell>
          <cell r="AL128">
            <v>147.0874513919961</v>
          </cell>
          <cell r="AM128">
            <v>56.990965672609761</v>
          </cell>
          <cell r="AN128">
            <v>69.128858480149788</v>
          </cell>
          <cell r="AO128">
            <v>99.012939350031004</v>
          </cell>
          <cell r="AP128">
            <v>74.309205121648006</v>
          </cell>
          <cell r="AQ128">
            <v>51.991774188893025</v>
          </cell>
          <cell r="AR128">
            <v>81.03586578310636</v>
          </cell>
        </row>
        <row r="129">
          <cell r="B129">
            <v>1127</v>
          </cell>
          <cell r="C129">
            <v>48.304638246411542</v>
          </cell>
          <cell r="D129">
            <v>73.539163126091537</v>
          </cell>
          <cell r="E129">
            <v>69.674312079006427</v>
          </cell>
          <cell r="F129">
            <v>48.44809386220556</v>
          </cell>
          <cell r="G129">
            <v>53.74865581237362</v>
          </cell>
          <cell r="H129">
            <v>41.728357845710619</v>
          </cell>
          <cell r="I129">
            <v>52.270230187506279</v>
          </cell>
          <cell r="J129">
            <v>28.605271690479277</v>
          </cell>
          <cell r="K129">
            <v>21.27675917917097</v>
          </cell>
          <cell r="L129">
            <v>22.237796101552828</v>
          </cell>
          <cell r="M129">
            <v>53.299145641967911</v>
          </cell>
          <cell r="N129">
            <v>30.546775025076673</v>
          </cell>
          <cell r="O129">
            <v>60.725839187321903</v>
          </cell>
          <cell r="P129">
            <v>60.227234751407039</v>
          </cell>
          <cell r="Q129">
            <v>62.564726822606524</v>
          </cell>
          <cell r="R129">
            <v>110.45933493685064</v>
          </cell>
          <cell r="S129">
            <v>114.47085814815406</v>
          </cell>
          <cell r="T129">
            <v>79.99138360846618</v>
          </cell>
          <cell r="U129">
            <v>65.264661640216218</v>
          </cell>
          <cell r="V129">
            <v>59.798163787957762</v>
          </cell>
          <cell r="W129">
            <v>85.983618107761359</v>
          </cell>
          <cell r="X129">
            <v>61.636104842636165</v>
          </cell>
          <cell r="Y129">
            <v>45.818738058650048</v>
          </cell>
          <cell r="Z129">
            <v>53.248931901253535</v>
          </cell>
          <cell r="AA129">
            <v>146.12994461661648</v>
          </cell>
          <cell r="AB129">
            <v>62.56781975369659</v>
          </cell>
          <cell r="AC129">
            <v>98.195542807108311</v>
          </cell>
          <cell r="AD129">
            <v>99.088136412651082</v>
          </cell>
          <cell r="AE129">
            <v>243.91902932169856</v>
          </cell>
          <cell r="AF129">
            <v>397.67780972240752</v>
          </cell>
          <cell r="AG129">
            <v>239.45890819204942</v>
          </cell>
          <cell r="AH129">
            <v>133.91580606120547</v>
          </cell>
          <cell r="AI129">
            <v>91.432013982918221</v>
          </cell>
          <cell r="AJ129">
            <v>79.165115019134873</v>
          </cell>
          <cell r="AK129">
            <v>90.158739723582286</v>
          </cell>
          <cell r="AL129">
            <v>62.135846153688497</v>
          </cell>
          <cell r="AM129">
            <v>15.607053445410147</v>
          </cell>
          <cell r="AN129">
            <v>17.767322560545775</v>
          </cell>
          <cell r="AO129">
            <v>60.739589137190819</v>
          </cell>
          <cell r="AP129">
            <v>29.424448136886372</v>
          </cell>
          <cell r="AQ129">
            <v>34.299082284417047</v>
          </cell>
          <cell r="AR129">
            <v>58.474627321656506</v>
          </cell>
        </row>
        <row r="130">
          <cell r="B130">
            <v>1128</v>
          </cell>
          <cell r="C130">
            <v>488.09216986412281</v>
          </cell>
          <cell r="D130">
            <v>476.48282352249862</v>
          </cell>
          <cell r="E130">
            <v>554.47260276549775</v>
          </cell>
          <cell r="F130">
            <v>594.52766671696122</v>
          </cell>
          <cell r="G130">
            <v>793.42876684030637</v>
          </cell>
          <cell r="H130">
            <v>817.95048976002965</v>
          </cell>
          <cell r="I130">
            <v>734.98011507101546</v>
          </cell>
          <cell r="J130">
            <v>448.49852308696489</v>
          </cell>
          <cell r="K130">
            <v>540.63665881254838</v>
          </cell>
          <cell r="L130">
            <v>567.99174459919459</v>
          </cell>
          <cell r="M130">
            <v>533.59374981728729</v>
          </cell>
          <cell r="N130">
            <v>491.30596897084956</v>
          </cell>
          <cell r="O130">
            <v>563.05783697853212</v>
          </cell>
          <cell r="P130">
            <v>523.964789386696</v>
          </cell>
          <cell r="Q130">
            <v>632.18263049657878</v>
          </cell>
          <cell r="R130">
            <v>715.69995574853442</v>
          </cell>
          <cell r="S130">
            <v>910.96636284309295</v>
          </cell>
          <cell r="T130">
            <v>981.60911736719822</v>
          </cell>
          <cell r="U130">
            <v>963.42614007335862</v>
          </cell>
          <cell r="V130">
            <v>1172.1510234829027</v>
          </cell>
          <cell r="W130">
            <v>1209.0294858921429</v>
          </cell>
          <cell r="X130">
            <v>966.38487792990702</v>
          </cell>
          <cell r="Y130">
            <v>1164.2416613563003</v>
          </cell>
          <cell r="Z130">
            <v>1360.069747492862</v>
          </cell>
          <cell r="AA130">
            <v>1462.9507503245213</v>
          </cell>
          <cell r="AB130">
            <v>1006.3236883516544</v>
          </cell>
          <cell r="AC130">
            <v>910.48177635470915</v>
          </cell>
          <cell r="AD130">
            <v>862.04679229378041</v>
          </cell>
          <cell r="AE130">
            <v>2464.6694937545212</v>
          </cell>
          <cell r="AF130">
            <v>2576.676665518733</v>
          </cell>
          <cell r="AG130">
            <v>1905.6292070752424</v>
          </cell>
          <cell r="AH130">
            <v>1643.3391980401254</v>
          </cell>
          <cell r="AI130">
            <v>1349.7042671621889</v>
          </cell>
          <cell r="AJ130">
            <v>1551.7779262062816</v>
          </cell>
          <cell r="AK130">
            <v>1267.7365425594585</v>
          </cell>
          <cell r="AL130">
            <v>974.22026024536717</v>
          </cell>
          <cell r="AM130">
            <v>396.57097951720033</v>
          </cell>
          <cell r="AN130">
            <v>453.8081243274076</v>
          </cell>
          <cell r="AO130">
            <v>608.0822636030224</v>
          </cell>
          <cell r="AP130">
            <v>473.25477047766293</v>
          </cell>
          <cell r="AQ130">
            <v>318.02552817490761</v>
          </cell>
          <cell r="AR130">
            <v>508.71745839769784</v>
          </cell>
        </row>
        <row r="131">
          <cell r="B131">
            <v>1129</v>
          </cell>
          <cell r="C131">
            <v>136.3149987389362</v>
          </cell>
          <cell r="D131">
            <v>132.78108204973816</v>
          </cell>
          <cell r="E131">
            <v>150.34146372502636</v>
          </cell>
          <cell r="F131">
            <v>153.41385641368277</v>
          </cell>
          <cell r="G131">
            <v>163.39127082847125</v>
          </cell>
          <cell r="H131">
            <v>162.63297260866025</v>
          </cell>
          <cell r="I131">
            <v>158.55100239390617</v>
          </cell>
          <cell r="J131">
            <v>114.00482432241229</v>
          </cell>
          <cell r="K131">
            <v>128.53305169018856</v>
          </cell>
          <cell r="L131">
            <v>126.42711611184815</v>
          </cell>
          <cell r="M131">
            <v>148.4978248431398</v>
          </cell>
          <cell r="N131">
            <v>110.38637231624445</v>
          </cell>
          <cell r="O131">
            <v>107.7047162579109</v>
          </cell>
          <cell r="P131">
            <v>115.72865228294246</v>
          </cell>
          <cell r="Q131">
            <v>176.55676488911627</v>
          </cell>
          <cell r="R131">
            <v>199.44352630531478</v>
          </cell>
          <cell r="S131">
            <v>247.00231483216612</v>
          </cell>
          <cell r="T131">
            <v>253.29761526106785</v>
          </cell>
          <cell r="U131">
            <v>198.39893378561842</v>
          </cell>
          <cell r="V131">
            <v>233.05861134851227</v>
          </cell>
          <cell r="W131">
            <v>260.81363696957504</v>
          </cell>
          <cell r="X131">
            <v>245.64749394921012</v>
          </cell>
          <cell r="Y131">
            <v>276.79131853111215</v>
          </cell>
          <cell r="Z131">
            <v>302.73273779327366</v>
          </cell>
          <cell r="AA131">
            <v>407.13558648357395</v>
          </cell>
          <cell r="AB131">
            <v>226.10028851416826</v>
          </cell>
          <cell r="AC131">
            <v>174.16182661892606</v>
          </cell>
          <cell r="AD131">
            <v>190.40117866272399</v>
          </cell>
          <cell r="AE131">
            <v>688.3360145412114</v>
          </cell>
          <cell r="AF131">
            <v>718.04039694566995</v>
          </cell>
          <cell r="AG131">
            <v>516.69835963025969</v>
          </cell>
          <cell r="AH131">
            <v>424.05260155391164</v>
          </cell>
          <cell r="AI131">
            <v>277.94542455583371</v>
          </cell>
          <cell r="AJ131">
            <v>308.53977120481971</v>
          </cell>
          <cell r="AK131">
            <v>273.47801045578751</v>
          </cell>
          <cell r="AL131">
            <v>247.63918698361448</v>
          </cell>
          <cell r="AM131">
            <v>94.282319517638172</v>
          </cell>
          <cell r="AN131">
            <v>101.01141957147125</v>
          </cell>
          <cell r="AO131">
            <v>169.22779455655476</v>
          </cell>
          <cell r="AP131">
            <v>106.33063832669556</v>
          </cell>
          <cell r="AQ131">
            <v>60.833624941014087</v>
          </cell>
          <cell r="AR131">
            <v>112.36095830424188</v>
          </cell>
        </row>
        <row r="132">
          <cell r="B132">
            <v>1130</v>
          </cell>
          <cell r="C132">
            <v>307.43365079638443</v>
          </cell>
          <cell r="D132">
            <v>285.50968800285636</v>
          </cell>
          <cell r="E132">
            <v>201.15031663001528</v>
          </cell>
          <cell r="F132">
            <v>133.98778334660287</v>
          </cell>
          <cell r="G132">
            <v>136.61796124877031</v>
          </cell>
          <cell r="H132">
            <v>115.67490748997055</v>
          </cell>
          <cell r="I132">
            <v>107.04866491501812</v>
          </cell>
          <cell r="J132">
            <v>91.358812108062253</v>
          </cell>
          <cell r="K132">
            <v>85.752824858076835</v>
          </cell>
          <cell r="L132">
            <v>141.2558730220573</v>
          </cell>
          <cell r="M132">
            <v>128.11382910205117</v>
          </cell>
          <cell r="N132">
            <v>99.576734053170995</v>
          </cell>
          <cell r="O132">
            <v>110.9133775802494</v>
          </cell>
          <cell r="P132">
            <v>108.9609700443648</v>
          </cell>
          <cell r="Q132">
            <v>398.19162458133695</v>
          </cell>
          <cell r="R132">
            <v>428.84918612344001</v>
          </cell>
          <cell r="S132">
            <v>330.47831653222272</v>
          </cell>
          <cell r="T132">
            <v>221.223732909071</v>
          </cell>
          <cell r="U132">
            <v>165.88926513813425</v>
          </cell>
          <cell r="V132">
            <v>165.7660981967723</v>
          </cell>
          <cell r="W132">
            <v>176.09318899075151</v>
          </cell>
          <cell r="X132">
            <v>196.85187340015349</v>
          </cell>
          <cell r="Y132">
            <v>184.66563384370696</v>
          </cell>
          <cell r="Z132">
            <v>338.24054905685625</v>
          </cell>
          <cell r="AA132">
            <v>351.24890888615334</v>
          </cell>
          <cell r="AB132">
            <v>203.95930970735742</v>
          </cell>
          <cell r="AC132">
            <v>179.35033030117708</v>
          </cell>
          <cell r="AD132">
            <v>179.26673054101281</v>
          </cell>
          <cell r="AE132">
            <v>1552.4165050268421</v>
          </cell>
          <cell r="AF132">
            <v>1543.9510398673524</v>
          </cell>
          <cell r="AG132">
            <v>691.31985326370773</v>
          </cell>
          <cell r="AH132">
            <v>370.3568206470124</v>
          </cell>
          <cell r="AI132">
            <v>232.4012601695558</v>
          </cell>
          <cell r="AJ132">
            <v>219.45309686354264</v>
          </cell>
          <cell r="AK132">
            <v>184.64377683450456</v>
          </cell>
          <cell r="AL132">
            <v>198.44793488955588</v>
          </cell>
          <cell r="AM132">
            <v>62.901916094678882</v>
          </cell>
          <cell r="AN132">
            <v>112.85914521804331</v>
          </cell>
          <cell r="AO132">
            <v>145.99823784649234</v>
          </cell>
          <cell r="AP132">
            <v>95.918159752797109</v>
          </cell>
          <cell r="AQ132">
            <v>62.645936474136406</v>
          </cell>
          <cell r="AR132">
            <v>105.79021504555394</v>
          </cell>
        </row>
        <row r="133">
          <cell r="B133">
            <v>1131</v>
          </cell>
          <cell r="C133">
            <v>106.52059243284751</v>
          </cell>
          <cell r="D133">
            <v>103.31579289898691</v>
          </cell>
          <cell r="E133">
            <v>114.20915508479652</v>
          </cell>
          <cell r="F133">
            <v>122.37552405171196</v>
          </cell>
          <cell r="G133">
            <v>120.24380308708619</v>
          </cell>
          <cell r="H133">
            <v>119.22193669043445</v>
          </cell>
          <cell r="I133">
            <v>122.60753654412886</v>
          </cell>
          <cell r="J133">
            <v>78.48969266235305</v>
          </cell>
          <cell r="K133">
            <v>84.957580690449291</v>
          </cell>
          <cell r="L133">
            <v>79.138303884640351</v>
          </cell>
          <cell r="M133">
            <v>84.583817612995347</v>
          </cell>
          <cell r="N133">
            <v>69.330535636021054</v>
          </cell>
          <cell r="O133">
            <v>74.345450868446335</v>
          </cell>
          <cell r="P133">
            <v>75.056659020470846</v>
          </cell>
          <cell r="Q133">
            <v>137.96670482339036</v>
          </cell>
          <cell r="R133">
            <v>155.18525486247299</v>
          </cell>
          <cell r="S133">
            <v>187.63902507006568</v>
          </cell>
          <cell r="T133">
            <v>202.05103458866884</v>
          </cell>
          <cell r="U133">
            <v>146.00683503986036</v>
          </cell>
          <cell r="V133">
            <v>170.84911233967875</v>
          </cell>
          <cell r="W133">
            <v>201.68726178411956</v>
          </cell>
          <cell r="X133">
            <v>169.12263509852457</v>
          </cell>
          <cell r="Y133">
            <v>182.95310404053723</v>
          </cell>
          <cell r="Z133">
            <v>189.4985517040362</v>
          </cell>
          <cell r="AA133">
            <v>231.90294017614642</v>
          </cell>
          <cell r="AB133">
            <v>142.00714980683676</v>
          </cell>
          <cell r="AC133">
            <v>120.21887224558003</v>
          </cell>
          <cell r="AD133">
            <v>123.48606902501871</v>
          </cell>
          <cell r="AE133">
            <v>537.88622484762357</v>
          </cell>
          <cell r="AF133">
            <v>558.70092183882389</v>
          </cell>
          <cell r="AG133">
            <v>392.51768357799347</v>
          </cell>
          <cell r="AH133">
            <v>338.25927170958863</v>
          </cell>
          <cell r="AI133">
            <v>204.54712623132696</v>
          </cell>
          <cell r="AJ133">
            <v>226.18235699089314</v>
          </cell>
          <cell r="AK133">
            <v>211.48062550667501</v>
          </cell>
          <cell r="AL133">
            <v>170.49386982545195</v>
          </cell>
          <cell r="AM133">
            <v>62.318583918862174</v>
          </cell>
          <cell r="AN133">
            <v>63.229097235706483</v>
          </cell>
          <cell r="AO133">
            <v>96.391532501846896</v>
          </cell>
          <cell r="AP133">
            <v>66.783244661668959</v>
          </cell>
          <cell r="AQ133">
            <v>41.99169201998118</v>
          </cell>
          <cell r="AR133">
            <v>72.872516600608932</v>
          </cell>
        </row>
        <row r="134">
          <cell r="B134">
            <v>1132</v>
          </cell>
          <cell r="C134">
            <v>234.3087873952517</v>
          </cell>
          <cell r="D134">
            <v>227.35587168484005</v>
          </cell>
          <cell r="E134">
            <v>267.19642545340196</v>
          </cell>
          <cell r="F134">
            <v>266.64523767969285</v>
          </cell>
          <cell r="G134">
            <v>281.97385998547259</v>
          </cell>
          <cell r="H134">
            <v>281.92651649535924</v>
          </cell>
          <cell r="I134">
            <v>300.92098826394323</v>
          </cell>
          <cell r="J134">
            <v>232.77239166400665</v>
          </cell>
          <cell r="K134">
            <v>279.8687897043327</v>
          </cell>
          <cell r="L134">
            <v>270.8096019567065</v>
          </cell>
          <cell r="M134">
            <v>291.85518393215358</v>
          </cell>
          <cell r="N134">
            <v>193.5896135678463</v>
          </cell>
          <cell r="O134">
            <v>248.04983985330469</v>
          </cell>
          <cell r="P134">
            <v>253.70666338446574</v>
          </cell>
          <cell r="Q134">
            <v>303.47945472108233</v>
          </cell>
          <cell r="R134">
            <v>341.49937683184135</v>
          </cell>
          <cell r="S134">
            <v>438.98824693220223</v>
          </cell>
          <cell r="T134">
            <v>440.25099429651641</v>
          </cell>
          <cell r="U134">
            <v>342.38862879806175</v>
          </cell>
          <cell r="V134">
            <v>404.01033924920722</v>
          </cell>
          <cell r="W134">
            <v>495.00978363170753</v>
          </cell>
          <cell r="X134">
            <v>501.55732454899436</v>
          </cell>
          <cell r="Y134">
            <v>602.68740451824215</v>
          </cell>
          <cell r="Z134">
            <v>648.46003565035369</v>
          </cell>
          <cell r="AA134">
            <v>800.17758916000753</v>
          </cell>
          <cell r="AB134">
            <v>396.52238371996123</v>
          </cell>
          <cell r="AC134">
            <v>401.10419211294783</v>
          </cell>
          <cell r="AD134">
            <v>417.40784835968554</v>
          </cell>
          <cell r="AE134">
            <v>1183.1653037426438</v>
          </cell>
          <cell r="AF134">
            <v>1229.47258624809</v>
          </cell>
          <cell r="AG134">
            <v>918.30923625535934</v>
          </cell>
          <cell r="AH134">
            <v>737.03646706550148</v>
          </cell>
          <cell r="AI134">
            <v>479.6666543440133</v>
          </cell>
          <cell r="AJ134">
            <v>534.8579780642707</v>
          </cell>
          <cell r="AK134">
            <v>519.04606046171261</v>
          </cell>
          <cell r="AL134">
            <v>505.62391693957369</v>
          </cell>
          <cell r="AM134">
            <v>205.29099952843319</v>
          </cell>
          <cell r="AN134">
            <v>216.36863331622283</v>
          </cell>
          <cell r="AO134">
            <v>332.597525646637</v>
          </cell>
          <cell r="AP134">
            <v>186.47688797232271</v>
          </cell>
          <cell r="AQ134">
            <v>140.10315841861942</v>
          </cell>
          <cell r="AR134">
            <v>246.32382097006385</v>
          </cell>
        </row>
        <row r="135">
          <cell r="B135">
            <v>1133</v>
          </cell>
          <cell r="C135">
            <v>68.729090998514309</v>
          </cell>
          <cell r="D135">
            <v>63.044362928610688</v>
          </cell>
          <cell r="E135">
            <v>73.444114212287886</v>
          </cell>
          <cell r="F135">
            <v>73.419467392780604</v>
          </cell>
          <cell r="G135">
            <v>66.713132197387793</v>
          </cell>
          <cell r="H135">
            <v>70.580404796305174</v>
          </cell>
          <cell r="I135">
            <v>71.039023113636048</v>
          </cell>
          <cell r="J135">
            <v>46.182949997347315</v>
          </cell>
          <cell r="K135">
            <v>56.018121265037735</v>
          </cell>
          <cell r="L135">
            <v>53.134183578133168</v>
          </cell>
          <cell r="M135">
            <v>50.858949626593422</v>
          </cell>
          <cell r="N135">
            <v>43.037343952780517</v>
          </cell>
          <cell r="O135">
            <v>43.785423472101272</v>
          </cell>
          <cell r="P135">
            <v>48.483507411359199</v>
          </cell>
          <cell r="Q135">
            <v>89.018714541507876</v>
          </cell>
          <cell r="R135">
            <v>94.695643852670159</v>
          </cell>
          <cell r="S135">
            <v>120.66442464876246</v>
          </cell>
          <cell r="T135">
            <v>121.22096686092051</v>
          </cell>
          <cell r="U135">
            <v>81.006863037106513</v>
          </cell>
          <cell r="V135">
            <v>101.14413372880095</v>
          </cell>
          <cell r="W135">
            <v>116.8579555176955</v>
          </cell>
          <cell r="X135">
            <v>99.510928572167288</v>
          </cell>
          <cell r="Y135">
            <v>120.63301573169689</v>
          </cell>
          <cell r="Z135">
            <v>127.23106687641358</v>
          </cell>
          <cell r="AA135">
            <v>139.43967398872135</v>
          </cell>
          <cell r="AB135">
            <v>88.151786134701993</v>
          </cell>
          <cell r="AC135">
            <v>70.802371485048567</v>
          </cell>
          <cell r="AD135">
            <v>79.766909704057184</v>
          </cell>
          <cell r="AE135">
            <v>347.05431550904314</v>
          </cell>
          <cell r="AF135">
            <v>340.92506766505727</v>
          </cell>
          <cell r="AG135">
            <v>252.4150849521732</v>
          </cell>
          <cell r="AH135">
            <v>202.93940117546276</v>
          </cell>
          <cell r="AI135">
            <v>113.48592711246188</v>
          </cell>
          <cell r="AJ135">
            <v>133.90188716402969</v>
          </cell>
          <cell r="AK135">
            <v>122.53224774683972</v>
          </cell>
          <cell r="AL135">
            <v>100.31775635655853</v>
          </cell>
          <cell r="AM135">
            <v>41.090741551974268</v>
          </cell>
          <cell r="AN135">
            <v>42.452596215594617</v>
          </cell>
          <cell r="AO135">
            <v>57.958747125506662</v>
          </cell>
          <cell r="AP135">
            <v>41.456097871161511</v>
          </cell>
          <cell r="AQ135">
            <v>24.730820728471492</v>
          </cell>
          <cell r="AR135">
            <v>47.072641452457979</v>
          </cell>
        </row>
        <row r="136">
          <cell r="B136">
            <v>1134</v>
          </cell>
          <cell r="C136">
            <v>378.52046712733954</v>
          </cell>
          <cell r="D136">
            <v>368.34641953203447</v>
          </cell>
          <cell r="E136">
            <v>428.74073556029282</v>
          </cell>
          <cell r="F136">
            <v>447.16532355512282</v>
          </cell>
          <cell r="G136">
            <v>443.19349001258536</v>
          </cell>
          <cell r="H136">
            <v>413.74992441898058</v>
          </cell>
          <cell r="I136">
            <v>423.60037057214902</v>
          </cell>
          <cell r="J136">
            <v>281.16623692706287</v>
          </cell>
          <cell r="K136">
            <v>340.69753957203659</v>
          </cell>
          <cell r="L136">
            <v>313.76943326938556</v>
          </cell>
          <cell r="M136">
            <v>318.62364684759973</v>
          </cell>
          <cell r="N136">
            <v>273.58291510587821</v>
          </cell>
          <cell r="O136">
            <v>302.34396074989706</v>
          </cell>
          <cell r="P136">
            <v>309.7395995045552</v>
          </cell>
          <cell r="Q136">
            <v>490.26409227579097</v>
          </cell>
          <cell r="R136">
            <v>553.27391281453049</v>
          </cell>
          <cell r="S136">
            <v>704.39618933023246</v>
          </cell>
          <cell r="T136">
            <v>738.30299773270258</v>
          </cell>
          <cell r="U136">
            <v>538.15063334400747</v>
          </cell>
          <cell r="V136">
            <v>592.91779080169567</v>
          </cell>
          <cell r="W136">
            <v>696.81523044617597</v>
          </cell>
          <cell r="X136">
            <v>605.8320943413338</v>
          </cell>
          <cell r="Y136">
            <v>733.6799364707548</v>
          </cell>
          <cell r="Z136">
            <v>751.32837393404043</v>
          </cell>
          <cell r="AA136">
            <v>873.56852171983542</v>
          </cell>
          <cell r="AB136">
            <v>560.3696791554346</v>
          </cell>
          <cell r="AC136">
            <v>488.89944935475677</v>
          </cell>
          <cell r="AD136">
            <v>509.59536519963279</v>
          </cell>
          <cell r="AE136">
            <v>1911.3763868618862</v>
          </cell>
          <cell r="AF136">
            <v>1991.9073200143425</v>
          </cell>
          <cell r="AG136">
            <v>1473.5098972819012</v>
          </cell>
          <cell r="AH136">
            <v>1236.0136379528126</v>
          </cell>
          <cell r="AI136">
            <v>753.91789363856685</v>
          </cell>
          <cell r="AJ136">
            <v>784.94726480481154</v>
          </cell>
          <cell r="AK136">
            <v>730.65060972997082</v>
          </cell>
          <cell r="AL136">
            <v>610.74413941421267</v>
          </cell>
          <cell r="AM136">
            <v>249.91046164708703</v>
          </cell>
          <cell r="AN136">
            <v>250.69223159877498</v>
          </cell>
          <cell r="AO136">
            <v>363.10280710537182</v>
          </cell>
          <cell r="AP136">
            <v>263.53113512187838</v>
          </cell>
          <cell r="AQ136">
            <v>170.76948670842424</v>
          </cell>
          <cell r="AR136">
            <v>300.72620339529823</v>
          </cell>
        </row>
        <row r="137">
          <cell r="B137">
            <v>1135</v>
          </cell>
          <cell r="C137">
            <v>102.50084419785627</v>
          </cell>
          <cell r="D137">
            <v>106.09101398990568</v>
          </cell>
          <cell r="E137">
            <v>90.311804522155242</v>
          </cell>
          <cell r="F137">
            <v>83.328830839166088</v>
          </cell>
          <cell r="G137">
            <v>69.038537133876858</v>
          </cell>
          <cell r="H137">
            <v>80.626512059262723</v>
          </cell>
          <cell r="I137">
            <v>100.27659511632751</v>
          </cell>
          <cell r="J137">
            <v>63.138102655495821</v>
          </cell>
          <cell r="K137">
            <v>52.125197125959531</v>
          </cell>
          <cell r="L137">
            <v>55.427527466090332</v>
          </cell>
          <cell r="M137">
            <v>53.916595201408228</v>
          </cell>
          <cell r="N137">
            <v>43.209524242624354</v>
          </cell>
          <cell r="O137">
            <v>39.79131602238359</v>
          </cell>
          <cell r="P137">
            <v>46.629032283857462</v>
          </cell>
          <cell r="Q137">
            <v>132.7602803608996</v>
          </cell>
          <cell r="R137">
            <v>159.35376947393237</v>
          </cell>
          <cell r="S137">
            <v>148.37706259427017</v>
          </cell>
          <cell r="T137">
            <v>137.58205827991424</v>
          </cell>
          <cell r="U137">
            <v>83.830501397221738</v>
          </cell>
          <cell r="V137">
            <v>115.54054898585331</v>
          </cell>
          <cell r="W137">
            <v>164.95325214178587</v>
          </cell>
          <cell r="X137">
            <v>136.04438919328652</v>
          </cell>
          <cell r="Y137">
            <v>112.24974317084397</v>
          </cell>
          <cell r="Z137">
            <v>132.72253338497916</v>
          </cell>
          <cell r="AA137">
            <v>147.82280233202275</v>
          </cell>
          <cell r="AB137">
            <v>88.504456599300781</v>
          </cell>
          <cell r="AC137">
            <v>64.343777346149849</v>
          </cell>
          <cell r="AD137">
            <v>76.715856718373374</v>
          </cell>
          <cell r="AE137">
            <v>517.58811014909338</v>
          </cell>
          <cell r="AF137">
            <v>573.70848784878342</v>
          </cell>
          <cell r="AG137">
            <v>310.38650346782839</v>
          </cell>
          <cell r="AH137">
            <v>230.32996059046107</v>
          </cell>
          <cell r="AI137">
            <v>117.44168104631318</v>
          </cell>
          <cell r="AJ137">
            <v>152.96089830238321</v>
          </cell>
          <cell r="AK137">
            <v>172.96291611933563</v>
          </cell>
          <cell r="AL137">
            <v>137.14742777092451</v>
          </cell>
          <cell r="AM137">
            <v>38.235180957154022</v>
          </cell>
          <cell r="AN137">
            <v>44.284908213308533</v>
          </cell>
          <cell r="AO137">
            <v>61.443233296991643</v>
          </cell>
          <cell r="AP137">
            <v>41.621952040858474</v>
          </cell>
          <cell r="AQ137">
            <v>22.474874628688799</v>
          </cell>
          <cell r="AR137">
            <v>45.272131394084219</v>
          </cell>
        </row>
        <row r="138">
          <cell r="B138">
            <v>1136</v>
          </cell>
          <cell r="C138">
            <v>88.49369377781052</v>
          </cell>
          <cell r="D138">
            <v>88.31520896530462</v>
          </cell>
          <cell r="E138">
            <v>87.032381851329845</v>
          </cell>
          <cell r="F138">
            <v>75.897722934005117</v>
          </cell>
          <cell r="G138">
            <v>72.060430962446816</v>
          </cell>
          <cell r="H138">
            <v>86.833018275625619</v>
          </cell>
          <cell r="I138">
            <v>58.229943217868779</v>
          </cell>
          <cell r="J138">
            <v>37.680287063548029</v>
          </cell>
          <cell r="K138">
            <v>35.560537036069228</v>
          </cell>
          <cell r="L138">
            <v>35.404143946289075</v>
          </cell>
          <cell r="M138">
            <v>32.306070214889061</v>
          </cell>
          <cell r="N138">
            <v>27.74460279258513</v>
          </cell>
          <cell r="O138">
            <v>35.135881123593798</v>
          </cell>
          <cell r="P138">
            <v>32.557772178065974</v>
          </cell>
          <cell r="Q138">
            <v>114.61805693459286</v>
          </cell>
          <cell r="R138">
            <v>132.65366142921746</v>
          </cell>
          <cell r="S138">
            <v>142.98916114022759</v>
          </cell>
          <cell r="T138">
            <v>125.31274991933606</v>
          </cell>
          <cell r="U138">
            <v>87.499856011832819</v>
          </cell>
          <cell r="V138">
            <v>124.43468463934146</v>
          </cell>
          <cell r="W138">
            <v>95.787242224133067</v>
          </cell>
          <cell r="X138">
            <v>81.190143868567489</v>
          </cell>
          <cell r="Y138">
            <v>76.578341558503524</v>
          </cell>
          <cell r="Z138">
            <v>84.776065101455004</v>
          </cell>
          <cell r="AA138">
            <v>88.573356935106716</v>
          </cell>
          <cell r="AB138">
            <v>56.828234903334646</v>
          </cell>
          <cell r="AC138">
            <v>56.815796456834121</v>
          </cell>
          <cell r="AD138">
            <v>53.565284612321477</v>
          </cell>
          <cell r="AE138">
            <v>446.85762425679093</v>
          </cell>
          <cell r="AF138">
            <v>477.58224833589691</v>
          </cell>
          <cell r="AG138">
            <v>299.1156785565521</v>
          </cell>
          <cell r="AH138">
            <v>209.78956930328727</v>
          </cell>
          <cell r="AI138">
            <v>122.58223450970037</v>
          </cell>
          <cell r="AJ138">
            <v>164.73559550714873</v>
          </cell>
          <cell r="AK138">
            <v>100.43840013456945</v>
          </cell>
          <cell r="AL138">
            <v>81.848427987023641</v>
          </cell>
          <cell r="AM138">
            <v>26.084574130666276</v>
          </cell>
          <cell r="AN138">
            <v>28.286833938089192</v>
          </cell>
          <cell r="AO138">
            <v>36.815926556700965</v>
          </cell>
          <cell r="AP138">
            <v>26.725231232388822</v>
          </cell>
          <cell r="AQ138">
            <v>19.845398497930365</v>
          </cell>
          <cell r="AR138">
            <v>31.610343765472766</v>
          </cell>
        </row>
        <row r="139">
          <cell r="B139">
            <v>1137</v>
          </cell>
          <cell r="C139">
            <v>95.543162141637552</v>
          </cell>
          <cell r="D139">
            <v>87.201607272189051</v>
          </cell>
          <cell r="E139">
            <v>100.39478765245435</v>
          </cell>
          <cell r="F139">
            <v>101.67846586938967</v>
          </cell>
          <cell r="G139">
            <v>121.69811067348468</v>
          </cell>
          <cell r="H139">
            <v>133.36131393650408</v>
          </cell>
          <cell r="I139">
            <v>116.46767921160234</v>
          </cell>
          <cell r="J139">
            <v>72.949526644885381</v>
          </cell>
          <cell r="K139">
            <v>84.8496971665231</v>
          </cell>
          <cell r="L139">
            <v>82.749848111874371</v>
          </cell>
          <cell r="M139">
            <v>91.506816218260596</v>
          </cell>
          <cell r="N139">
            <v>57.651537289833328</v>
          </cell>
          <cell r="O139">
            <v>72.465622962500035</v>
          </cell>
          <cell r="P139">
            <v>85.984484132152389</v>
          </cell>
          <cell r="Q139">
            <v>123.74860999199434</v>
          </cell>
          <cell r="R139">
            <v>130.98097850521972</v>
          </cell>
          <cell r="S139">
            <v>164.94281971735307</v>
          </cell>
          <cell r="T139">
            <v>167.87866187700658</v>
          </cell>
          <cell r="U139">
            <v>147.77273766779632</v>
          </cell>
          <cell r="V139">
            <v>191.1113234611046</v>
          </cell>
          <cell r="W139">
            <v>191.5873034288131</v>
          </cell>
          <cell r="X139">
            <v>157.18517625551348</v>
          </cell>
          <cell r="Y139">
            <v>182.72078073970025</v>
          </cell>
          <cell r="Z139">
            <v>198.14648029084969</v>
          </cell>
          <cell r="AA139">
            <v>250.88368349920148</v>
          </cell>
          <cell r="AB139">
            <v>118.0854931727692</v>
          </cell>
          <cell r="AC139">
            <v>117.1791329175003</v>
          </cell>
          <cell r="AD139">
            <v>141.46494236744118</v>
          </cell>
          <cell r="AE139">
            <v>482.454609204017</v>
          </cell>
          <cell r="AF139">
            <v>471.56022328970431</v>
          </cell>
          <cell r="AG139">
            <v>345.04002295952318</v>
          </cell>
          <cell r="AH139">
            <v>281.05034956985645</v>
          </cell>
          <cell r="AI139">
            <v>207.02105361732939</v>
          </cell>
          <cell r="AJ139">
            <v>253.00693106406391</v>
          </cell>
          <cell r="AK139">
            <v>200.89024170317123</v>
          </cell>
          <cell r="AL139">
            <v>158.45962288481417</v>
          </cell>
          <cell r="AM139">
            <v>62.2394485623158</v>
          </cell>
          <cell r="AN139">
            <v>66.114611201834748</v>
          </cell>
          <cell r="AO139">
            <v>104.28096648463203</v>
          </cell>
          <cell r="AP139">
            <v>55.53334738622587</v>
          </cell>
          <cell r="AQ139">
            <v>40.929930290716243</v>
          </cell>
          <cell r="AR139">
            <v>83.482342927176063</v>
          </cell>
        </row>
        <row r="140">
          <cell r="B140">
            <v>1138</v>
          </cell>
          <cell r="C140">
            <v>70.062025049067586</v>
          </cell>
          <cell r="D140">
            <v>65.625944706916115</v>
          </cell>
          <cell r="E140">
            <v>67.106067945726181</v>
          </cell>
          <cell r="F140">
            <v>68.568815335159798</v>
          </cell>
          <cell r="G140">
            <v>70.87029887146079</v>
          </cell>
          <cell r="H140">
            <v>81.79223555513353</v>
          </cell>
          <cell r="I140">
            <v>82.427026589478203</v>
          </cell>
          <cell r="J140">
            <v>53.672917566586179</v>
          </cell>
          <cell r="K140">
            <v>57.331264734775239</v>
          </cell>
          <cell r="L140">
            <v>54.723286787270261</v>
          </cell>
          <cell r="M140">
            <v>52.087540424611852</v>
          </cell>
          <cell r="N140">
            <v>42.303970750301303</v>
          </cell>
          <cell r="O140">
            <v>45.188039305776179</v>
          </cell>
          <cell r="P140">
            <v>49.16927788124196</v>
          </cell>
          <cell r="Q140">
            <v>90.745146159109552</v>
          </cell>
          <cell r="R140">
            <v>98.573302969184326</v>
          </cell>
          <cell r="S140">
            <v>110.25138182900238</v>
          </cell>
          <cell r="T140">
            <v>113.21218181777915</v>
          </cell>
          <cell r="U140">
            <v>86.054730230520065</v>
          </cell>
          <cell r="V140">
            <v>117.21107061997313</v>
          </cell>
          <cell r="W140">
            <v>135.59102285572141</v>
          </cell>
          <cell r="X140">
            <v>115.64964703500236</v>
          </cell>
          <cell r="Y140">
            <v>123.46082311376429</v>
          </cell>
          <cell r="Z140">
            <v>131.03621232252621</v>
          </cell>
          <cell r="AA140">
            <v>142.80809393445404</v>
          </cell>
          <cell r="AB140">
            <v>86.649645162136423</v>
          </cell>
          <cell r="AC140">
            <v>73.070444268904097</v>
          </cell>
          <cell r="AD140">
            <v>80.895165353648068</v>
          </cell>
          <cell r="AE140">
            <v>353.78509730482534</v>
          </cell>
          <cell r="AF140">
            <v>354.88549016069402</v>
          </cell>
          <cell r="AG140">
            <v>230.63228446552358</v>
          </cell>
          <cell r="AH140">
            <v>189.53167078949039</v>
          </cell>
          <cell r="AI140">
            <v>120.55769692192493</v>
          </cell>
          <cell r="AJ140">
            <v>155.17245512837528</v>
          </cell>
          <cell r="AK140">
            <v>142.17493991916368</v>
          </cell>
          <cell r="AL140">
            <v>116.58732644189492</v>
          </cell>
          <cell r="AM140">
            <v>42.053966267782855</v>
          </cell>
          <cell r="AN140">
            <v>43.722241335542719</v>
          </cell>
          <cell r="AO140">
            <v>59.35884649652948</v>
          </cell>
          <cell r="AP140">
            <v>40.749669721426649</v>
          </cell>
          <cell r="AQ140">
            <v>25.523044212518229</v>
          </cell>
          <cell r="AR140">
            <v>47.738456059754959</v>
          </cell>
        </row>
        <row r="141">
          <cell r="B141">
            <v>1139</v>
          </cell>
          <cell r="C141">
            <v>641.24301553609791</v>
          </cell>
          <cell r="D141">
            <v>607.27388333472243</v>
          </cell>
          <cell r="E141">
            <v>1058.3698117996689</v>
          </cell>
          <cell r="F141">
            <v>1014.1201386702589</v>
          </cell>
          <cell r="G141">
            <v>836.18038024733835</v>
          </cell>
          <cell r="H141">
            <v>865.01264543713921</v>
          </cell>
          <cell r="I141">
            <v>819.47966106907131</v>
          </cell>
          <cell r="J141">
            <v>574.45999239103605</v>
          </cell>
          <cell r="K141">
            <v>616.55429139052933</v>
          </cell>
          <cell r="L141">
            <v>658.24473753291284</v>
          </cell>
          <cell r="M141">
            <v>562.31022730728387</v>
          </cell>
          <cell r="N141">
            <v>476.82782311042558</v>
          </cell>
          <cell r="O141">
            <v>521.35238880871657</v>
          </cell>
          <cell r="P141">
            <v>485.65897804575951</v>
          </cell>
          <cell r="Q141">
            <v>830.54537929182766</v>
          </cell>
          <cell r="R141">
            <v>912.15437361800139</v>
          </cell>
          <cell r="S141">
            <v>1738.8402838829447</v>
          </cell>
          <cell r="T141">
            <v>1674.3872992849801</v>
          </cell>
          <cell r="U141">
            <v>1015.3375700693613</v>
          </cell>
          <cell r="V141">
            <v>1239.5927019644691</v>
          </cell>
          <cell r="W141">
            <v>1348.0297670715563</v>
          </cell>
          <cell r="X141">
            <v>1237.7954910562369</v>
          </cell>
          <cell r="Y141">
            <v>1327.7275612450667</v>
          </cell>
          <cell r="Z141">
            <v>1576.1826865928069</v>
          </cell>
          <cell r="AA141">
            <v>1541.6825426385299</v>
          </cell>
          <cell r="AB141">
            <v>976.66864228479187</v>
          </cell>
          <cell r="AC141">
            <v>843.04278867080166</v>
          </cell>
          <cell r="AD141">
            <v>799.0246151140567</v>
          </cell>
          <cell r="AE141">
            <v>3238.0197758856707</v>
          </cell>
          <cell r="AF141">
            <v>3283.9556171191966</v>
          </cell>
          <cell r="AG141">
            <v>3637.4392804853592</v>
          </cell>
          <cell r="AH141">
            <v>2803.1384722624202</v>
          </cell>
          <cell r="AI141">
            <v>1422.4291763853923</v>
          </cell>
          <cell r="AJ141">
            <v>1641.0620763519064</v>
          </cell>
          <cell r="AK141">
            <v>1413.4862847563184</v>
          </cell>
          <cell r="AL141">
            <v>1247.8314520095516</v>
          </cell>
          <cell r="AM141">
            <v>452.25852756509448</v>
          </cell>
          <cell r="AN141">
            <v>525.91751997907727</v>
          </cell>
          <cell r="AO141">
            <v>640.80749818607683</v>
          </cell>
          <cell r="AP141">
            <v>459.30856988402928</v>
          </cell>
          <cell r="AQ141">
            <v>294.46951614397574</v>
          </cell>
          <cell r="AR141">
            <v>471.52634292210956</v>
          </cell>
        </row>
        <row r="142">
          <cell r="B142">
            <v>1140</v>
          </cell>
          <cell r="C142">
            <v>66.777536704775372</v>
          </cell>
          <cell r="D142">
            <v>64.586410740947414</v>
          </cell>
          <cell r="E142">
            <v>70.05894591662323</v>
          </cell>
          <cell r="F142">
            <v>75.887634690319359</v>
          </cell>
          <cell r="G142">
            <v>76.057956476141328</v>
          </cell>
          <cell r="H142">
            <v>75.423662936408292</v>
          </cell>
          <cell r="I142">
            <v>73.488099406687198</v>
          </cell>
          <cell r="J142">
            <v>51.906788334024135</v>
          </cell>
          <cell r="K142">
            <v>56.5319237787145</v>
          </cell>
          <cell r="L142">
            <v>56.240817272609796</v>
          </cell>
          <cell r="M142">
            <v>61.13983988525532</v>
          </cell>
          <cell r="N142">
            <v>51.055389686780558</v>
          </cell>
          <cell r="O142">
            <v>50.599969836495362</v>
          </cell>
          <cell r="P142">
            <v>49.338184957865302</v>
          </cell>
          <cell r="Q142">
            <v>86.49103882133349</v>
          </cell>
          <cell r="R142">
            <v>97.011873308524613</v>
          </cell>
          <cell r="S142">
            <v>115.10278925950665</v>
          </cell>
          <cell r="T142">
            <v>125.29609348342136</v>
          </cell>
          <cell r="U142">
            <v>92.353877867935509</v>
          </cell>
          <cell r="V142">
            <v>108.08468826967459</v>
          </cell>
          <cell r="W142">
            <v>120.88664335670209</v>
          </cell>
          <cell r="X142">
            <v>111.84414825415804</v>
          </cell>
          <cell r="Y142">
            <v>121.73947102358545</v>
          </cell>
          <cell r="Z142">
            <v>134.66997517847207</v>
          </cell>
          <cell r="AA142">
            <v>167.62672850925054</v>
          </cell>
          <cell r="AB142">
            <v>104.5748501029924</v>
          </cell>
          <cell r="AC142">
            <v>81.82170177658594</v>
          </cell>
          <cell r="AD142">
            <v>81.173057697844143</v>
          </cell>
          <cell r="AE142">
            <v>337.19974985493099</v>
          </cell>
          <cell r="AF142">
            <v>349.26400124043437</v>
          </cell>
          <cell r="AG142">
            <v>240.78083008924727</v>
          </cell>
          <cell r="AH142">
            <v>209.76168429941558</v>
          </cell>
          <cell r="AI142">
            <v>129.3824382197445</v>
          </cell>
          <cell r="AJ142">
            <v>143.0902930233328</v>
          </cell>
          <cell r="AK142">
            <v>126.75655728740058</v>
          </cell>
          <cell r="AL142">
            <v>112.75097293791713</v>
          </cell>
          <cell r="AM142">
            <v>41.467628991636118</v>
          </cell>
          <cell r="AN142">
            <v>44.934702026582414</v>
          </cell>
          <cell r="AO142">
            <v>69.674827050509663</v>
          </cell>
          <cell r="AP142">
            <v>49.179550532386429</v>
          </cell>
          <cell r="AQ142">
            <v>28.579803132194712</v>
          </cell>
          <cell r="AR142">
            <v>47.90244795475575</v>
          </cell>
        </row>
        <row r="143">
          <cell r="B143">
            <v>1141</v>
          </cell>
          <cell r="C143">
            <v>71.300859928025929</v>
          </cell>
          <cell r="D143">
            <v>69.811648602967068</v>
          </cell>
          <cell r="E143">
            <v>80.887645726735713</v>
          </cell>
          <cell r="F143">
            <v>84.573271781506278</v>
          </cell>
          <cell r="G143">
            <v>87.17101013148168</v>
          </cell>
          <cell r="H143">
            <v>88.359759825689736</v>
          </cell>
          <cell r="I143">
            <v>90.007835388134012</v>
          </cell>
          <cell r="J143">
            <v>62.304714545308101</v>
          </cell>
          <cell r="K143">
            <v>74.630152591316886</v>
          </cell>
          <cell r="L143">
            <v>70.206740129845599</v>
          </cell>
          <cell r="M143">
            <v>74.507949746070551</v>
          </cell>
          <cell r="N143">
            <v>62.928000990602612</v>
          </cell>
          <cell r="O143">
            <v>68.51669239588098</v>
          </cell>
          <cell r="P143">
            <v>72.34894288701993</v>
          </cell>
          <cell r="Q143">
            <v>92.349699439996684</v>
          </cell>
          <cell r="R143">
            <v>104.86043011268498</v>
          </cell>
          <cell r="S143">
            <v>132.89371568425173</v>
          </cell>
          <cell r="T143">
            <v>139.63672224832413</v>
          </cell>
          <cell r="U143">
            <v>105.84797694154223</v>
          </cell>
          <cell r="V143">
            <v>126.62255749094463</v>
          </cell>
          <cell r="W143">
            <v>148.06132127134575</v>
          </cell>
          <cell r="X143">
            <v>134.24867833656242</v>
          </cell>
          <cell r="Y143">
            <v>160.71335789738762</v>
          </cell>
          <cell r="Z143">
            <v>168.1117097715499</v>
          </cell>
          <cell r="AA143">
            <v>204.27799430461815</v>
          </cell>
          <cell r="AB143">
            <v>128.89307693556043</v>
          </cell>
          <cell r="AC143">
            <v>110.7935911829417</v>
          </cell>
          <cell r="AD143">
            <v>119.03123149668848</v>
          </cell>
          <cell r="AE143">
            <v>360.04071606391688</v>
          </cell>
          <cell r="AF143">
            <v>377.52052551830343</v>
          </cell>
          <cell r="AG143">
            <v>277.99725255967877</v>
          </cell>
          <cell r="AH143">
            <v>233.76973083948326</v>
          </cell>
          <cell r="AI143">
            <v>148.2868900958058</v>
          </cell>
          <cell r="AJ143">
            <v>167.63205912697796</v>
          </cell>
          <cell r="AK143">
            <v>155.2507608007717</v>
          </cell>
          <cell r="AL143">
            <v>135.33715741372413</v>
          </cell>
          <cell r="AM143">
            <v>54.743148161024642</v>
          </cell>
          <cell r="AN143">
            <v>56.09304951421322</v>
          </cell>
          <cell r="AO143">
            <v>84.9090956435018</v>
          </cell>
          <cell r="AP143">
            <v>60.615947182177969</v>
          </cell>
          <cell r="AQ143">
            <v>38.699500933912987</v>
          </cell>
          <cell r="AR143">
            <v>70.243594777285793</v>
          </cell>
        </row>
        <row r="144">
          <cell r="B144">
            <v>1142</v>
          </cell>
          <cell r="C144">
            <v>101.50335834981742</v>
          </cell>
          <cell r="D144">
            <v>101.2561724480705</v>
          </cell>
          <cell r="E144">
            <v>116.89363603754241</v>
          </cell>
          <cell r="F144">
            <v>123.14574086005175</v>
          </cell>
          <cell r="G144">
            <v>123.20380393458758</v>
          </cell>
          <cell r="H144">
            <v>148.65115768853124</v>
          </cell>
          <cell r="I144">
            <v>142.08927854867727</v>
          </cell>
          <cell r="J144">
            <v>91.767799019856966</v>
          </cell>
          <cell r="K144">
            <v>112.49204295925725</v>
          </cell>
          <cell r="L144">
            <v>103.23555389427084</v>
          </cell>
          <cell r="M144">
            <v>104.58323157560275</v>
          </cell>
          <cell r="N144">
            <v>88.172027797104207</v>
          </cell>
          <cell r="O144">
            <v>114.61779709621281</v>
          </cell>
          <cell r="P144">
            <v>119.16014127864104</v>
          </cell>
          <cell r="Q144">
            <v>131.46832513967192</v>
          </cell>
          <cell r="R144">
            <v>152.09160658637717</v>
          </cell>
          <cell r="S144">
            <v>192.04947174939201</v>
          </cell>
          <cell r="T144">
            <v>203.32271946347169</v>
          </cell>
          <cell r="U144">
            <v>149.60103569189712</v>
          </cell>
          <cell r="V144">
            <v>213.02219242835747</v>
          </cell>
          <cell r="W144">
            <v>233.73438800843476</v>
          </cell>
          <cell r="X144">
            <v>197.733122159033</v>
          </cell>
          <cell r="Y144">
            <v>242.24758134586577</v>
          </cell>
          <cell r="Z144">
            <v>247.19999023286118</v>
          </cell>
          <cell r="AA144">
            <v>286.73521224205001</v>
          </cell>
          <cell r="AB144">
            <v>180.59947532917326</v>
          </cell>
          <cell r="AC144">
            <v>185.34049017419565</v>
          </cell>
          <cell r="AD144">
            <v>196.04679482138957</v>
          </cell>
          <cell r="AE144">
            <v>512.55120709695541</v>
          </cell>
          <cell r="AF144">
            <v>547.56311016186021</v>
          </cell>
          <cell r="AG144">
            <v>401.74379373001011</v>
          </cell>
          <cell r="AH144">
            <v>340.38823482264877</v>
          </cell>
          <cell r="AI144">
            <v>209.58239334243294</v>
          </cell>
          <cell r="AJ144">
            <v>282.01411710597171</v>
          </cell>
          <cell r="AK144">
            <v>245.08386965634193</v>
          </cell>
          <cell r="AL144">
            <v>199.33632875293623</v>
          </cell>
          <cell r="AM144">
            <v>82.515824513689424</v>
          </cell>
          <cell r="AN144">
            <v>82.482066899967549</v>
          </cell>
          <cell r="AO144">
            <v>119.18282066307529</v>
          </cell>
          <cell r="AP144">
            <v>84.932476731510022</v>
          </cell>
          <cell r="AQ144">
            <v>64.738261446412082</v>
          </cell>
          <cell r="AR144">
            <v>115.69259126082804</v>
          </cell>
        </row>
        <row r="145">
          <cell r="B145">
            <v>1143</v>
          </cell>
          <cell r="C145">
            <v>74.526734356785369</v>
          </cell>
          <cell r="D145">
            <v>67.618971087567814</v>
          </cell>
          <cell r="E145">
            <v>76.008363992352315</v>
          </cell>
          <cell r="F145">
            <v>82.680895286152875</v>
          </cell>
          <cell r="G145">
            <v>86.052744511397947</v>
          </cell>
          <cell r="H145">
            <v>82.218329319692643</v>
          </cell>
          <cell r="I145">
            <v>81.824712985199881</v>
          </cell>
          <cell r="J145">
            <v>57.119065762770319</v>
          </cell>
          <cell r="K145">
            <v>71.123218401458686</v>
          </cell>
          <cell r="L145">
            <v>61.422028128488769</v>
          </cell>
          <cell r="M145">
            <v>66.545485598458129</v>
          </cell>
          <cell r="N145">
            <v>51.497431066555791</v>
          </cell>
          <cell r="O145">
            <v>53.338711618680193</v>
          </cell>
          <cell r="P145">
            <v>55.131935392386282</v>
          </cell>
          <cell r="Q145">
            <v>96.527889355627778</v>
          </cell>
          <cell r="R145">
            <v>101.56692377148953</v>
          </cell>
          <cell r="S145">
            <v>124.87733847699435</v>
          </cell>
          <cell r="T145">
            <v>136.51226879506774</v>
          </cell>
          <cell r="U145">
            <v>104.49011549895245</v>
          </cell>
          <cell r="V145">
            <v>117.82167755582103</v>
          </cell>
          <cell r="W145">
            <v>134.60022746902436</v>
          </cell>
          <cell r="X145">
            <v>123.07510181905754</v>
          </cell>
          <cell r="Y145">
            <v>153.16130085331775</v>
          </cell>
          <cell r="Z145">
            <v>147.07650785692712</v>
          </cell>
          <cell r="AA145">
            <v>182.44735460321527</v>
          </cell>
          <cell r="AB145">
            <v>105.48026697108232</v>
          </cell>
          <cell r="AC145">
            <v>86.250331162514541</v>
          </cell>
          <cell r="AD145">
            <v>90.705156187278092</v>
          </cell>
          <cell r="AE145">
            <v>376.33008677326364</v>
          </cell>
          <cell r="AF145">
            <v>365.66318101390056</v>
          </cell>
          <cell r="AG145">
            <v>261.22798075758362</v>
          </cell>
          <cell r="AH145">
            <v>228.53899618009098</v>
          </cell>
          <cell r="AI145">
            <v>146.38460479644812</v>
          </cell>
          <cell r="AJ145">
            <v>155.98082055710793</v>
          </cell>
          <cell r="AK145">
            <v>141.13603430720636</v>
          </cell>
          <cell r="AL145">
            <v>124.07298630410057</v>
          </cell>
          <cell r="AM145">
            <v>52.170721182378649</v>
          </cell>
          <cell r="AN145">
            <v>49.074331876150801</v>
          </cell>
          <cell r="AO145">
            <v>75.835089015058344</v>
          </cell>
          <cell r="AP145">
            <v>49.605350756563162</v>
          </cell>
          <cell r="AQ145">
            <v>30.126695377737207</v>
          </cell>
          <cell r="AR145">
            <v>53.527600742388671</v>
          </cell>
        </row>
        <row r="146">
          <cell r="B146">
            <v>1144</v>
          </cell>
          <cell r="C146">
            <v>98.132169052118172</v>
          </cell>
          <cell r="D146">
            <v>93.061265613685009</v>
          </cell>
          <cell r="E146">
            <v>169.91805860500233</v>
          </cell>
          <cell r="F146">
            <v>157.93012285416037</v>
          </cell>
          <cell r="G146">
            <v>168.36156318759549</v>
          </cell>
          <cell r="H146">
            <v>181.13713150879286</v>
          </cell>
          <cell r="I146">
            <v>158.89287406845352</v>
          </cell>
          <cell r="J146">
            <v>99.430208725280764</v>
          </cell>
          <cell r="K146">
            <v>128.85844616609612</v>
          </cell>
          <cell r="L146">
            <v>125.91683476399427</v>
          </cell>
          <cell r="M146">
            <v>119.70497855527545</v>
          </cell>
          <cell r="N146">
            <v>110.80304338871393</v>
          </cell>
          <cell r="O146">
            <v>120.09823422282247</v>
          </cell>
          <cell r="P146">
            <v>114.0361943588601</v>
          </cell>
          <cell r="Q146">
            <v>127.10192172304933</v>
          </cell>
          <cell r="R146">
            <v>139.78246516681008</v>
          </cell>
          <cell r="S146">
            <v>279.16552604533905</v>
          </cell>
          <cell r="T146">
            <v>260.75430493694608</v>
          </cell>
          <cell r="U146">
            <v>204.43414423262126</v>
          </cell>
          <cell r="V146">
            <v>259.57570384373656</v>
          </cell>
          <cell r="W146">
            <v>261.3760099187794</v>
          </cell>
          <cell r="X146">
            <v>214.24340365752772</v>
          </cell>
          <cell r="Y146">
            <v>277.49204386864085</v>
          </cell>
          <cell r="Z146">
            <v>301.51085696397456</v>
          </cell>
          <cell r="AA146">
            <v>328.19441429924217</v>
          </cell>
          <cell r="AB146">
            <v>226.9537403282288</v>
          </cell>
          <cell r="AC146">
            <v>194.20252494670174</v>
          </cell>
          <cell r="AD146">
            <v>187.61668253989259</v>
          </cell>
          <cell r="AE146">
            <v>495.52805464190953</v>
          </cell>
          <cell r="AF146">
            <v>503.24750386117671</v>
          </cell>
          <cell r="AG146">
            <v>583.97982816864214</v>
          </cell>
          <cell r="AH146">
            <v>436.53605368897144</v>
          </cell>
          <cell r="AI146">
            <v>286.40040512437145</v>
          </cell>
          <cell r="AJ146">
            <v>343.64500762648078</v>
          </cell>
          <cell r="AK146">
            <v>274.06769064686017</v>
          </cell>
          <cell r="AL146">
            <v>215.98047448154358</v>
          </cell>
          <cell r="AM146">
            <v>94.521004786083651</v>
          </cell>
          <cell r="AN146">
            <v>100.60372029846114</v>
          </cell>
          <cell r="AO146">
            <v>136.41553025943051</v>
          </cell>
          <cell r="AP146">
            <v>106.73200038052792</v>
          </cell>
          <cell r="AQ146">
            <v>67.833714164328612</v>
          </cell>
          <cell r="AR146">
            <v>110.71775076239156</v>
          </cell>
        </row>
        <row r="147">
          <cell r="B147">
            <v>1145</v>
          </cell>
          <cell r="C147">
            <v>40.365899360410467</v>
          </cell>
          <cell r="D147">
            <v>39.13387876286528</v>
          </cell>
          <cell r="E147">
            <v>40.848623963689619</v>
          </cell>
          <cell r="F147">
            <v>45.596408008366154</v>
          </cell>
          <cell r="G147">
            <v>45.124055120662732</v>
          </cell>
          <cell r="H147">
            <v>45.945294725176034</v>
          </cell>
          <cell r="I147">
            <v>47.842925415171258</v>
          </cell>
          <cell r="J147">
            <v>34.626394335819839</v>
          </cell>
          <cell r="K147">
            <v>40.601344051546832</v>
          </cell>
          <cell r="L147">
            <v>37.296931033994859</v>
          </cell>
          <cell r="M147">
            <v>36.245994915782205</v>
          </cell>
          <cell r="N147">
            <v>35.664472072727534</v>
          </cell>
          <cell r="O147">
            <v>40.89304784061224</v>
          </cell>
          <cell r="P147">
            <v>38.418283646821557</v>
          </cell>
          <cell r="Q147">
            <v>52.282380287166767</v>
          </cell>
          <cell r="R147">
            <v>58.780954771455058</v>
          </cell>
          <cell r="S147">
            <v>67.111922597707576</v>
          </cell>
          <cell r="T147">
            <v>75.283039504896536</v>
          </cell>
          <cell r="U147">
            <v>54.79218307458661</v>
          </cell>
          <cell r="V147">
            <v>65.841178543873255</v>
          </cell>
          <cell r="W147">
            <v>78.700778881196896</v>
          </cell>
          <cell r="X147">
            <v>74.609886411790114</v>
          </cell>
          <cell r="Y147">
            <v>87.433538738743152</v>
          </cell>
          <cell r="Z147">
            <v>89.308388820790611</v>
          </cell>
          <cell r="AA147">
            <v>99.375424611812846</v>
          </cell>
          <cell r="AB147">
            <v>73.050207703605579</v>
          </cell>
          <cell r="AC147">
            <v>66.125311456944175</v>
          </cell>
          <cell r="AD147">
            <v>63.207220893488596</v>
          </cell>
          <cell r="AE147">
            <v>203.83158527059535</v>
          </cell>
          <cell r="AF147">
            <v>211.62431731340848</v>
          </cell>
          <cell r="AG147">
            <v>140.38985967168216</v>
          </cell>
          <cell r="AH147">
            <v>126.03343589332256</v>
          </cell>
          <cell r="AI147">
            <v>76.760677572304985</v>
          </cell>
          <cell r="AJ147">
            <v>87.165293083310146</v>
          </cell>
          <cell r="AK147">
            <v>82.522266396144474</v>
          </cell>
          <cell r="AL147">
            <v>75.214818254061584</v>
          </cell>
          <cell r="AM147">
            <v>29.782136519564968</v>
          </cell>
          <cell r="AN147">
            <v>29.799113238255828</v>
          </cell>
          <cell r="AO147">
            <v>41.305856079610358</v>
          </cell>
          <cell r="AP147">
            <v>34.35411456600302</v>
          </cell>
          <cell r="AQ147">
            <v>23.097153230261</v>
          </cell>
          <cell r="AR147">
            <v>37.300314846899035</v>
          </cell>
        </row>
        <row r="148">
          <cell r="B148">
            <v>1146</v>
          </cell>
          <cell r="C148">
            <v>362.53932361213919</v>
          </cell>
          <cell r="D148">
            <v>345.42246496218416</v>
          </cell>
          <cell r="E148">
            <v>386.01036123704193</v>
          </cell>
          <cell r="F148">
            <v>410.99742943606697</v>
          </cell>
          <cell r="G148">
            <v>467.63271355625926</v>
          </cell>
          <cell r="H148">
            <v>508.87890551653373</v>
          </cell>
          <cell r="I148">
            <v>437.88644236282539</v>
          </cell>
          <cell r="J148">
            <v>286.36358626397129</v>
          </cell>
          <cell r="K148">
            <v>374.44110985599855</v>
          </cell>
          <cell r="L148">
            <v>387.01614687575403</v>
          </cell>
          <cell r="M148">
            <v>349.67995361067369</v>
          </cell>
          <cell r="N148">
            <v>326.91876718797198</v>
          </cell>
          <cell r="O148">
            <v>365.7806875006591</v>
          </cell>
          <cell r="P148">
            <v>330.60626527995657</v>
          </cell>
          <cell r="Q148">
            <v>469.56513013387581</v>
          </cell>
          <cell r="R148">
            <v>518.84103829885839</v>
          </cell>
          <cell r="S148">
            <v>634.19265991141515</v>
          </cell>
          <cell r="T148">
            <v>678.58713149003279</v>
          </cell>
          <cell r="U148">
            <v>567.82612254871219</v>
          </cell>
          <cell r="V148">
            <v>729.24087386396764</v>
          </cell>
          <cell r="W148">
            <v>720.31556967757251</v>
          </cell>
          <cell r="X148">
            <v>617.03088217665834</v>
          </cell>
          <cell r="Y148">
            <v>806.34550527213764</v>
          </cell>
          <cell r="Z148">
            <v>926.7193725296155</v>
          </cell>
          <cell r="AA148">
            <v>958.71540977260031</v>
          </cell>
          <cell r="AB148">
            <v>669.61551531138707</v>
          </cell>
          <cell r="AC148">
            <v>591.47858042253779</v>
          </cell>
          <cell r="AD148">
            <v>543.92599707015643</v>
          </cell>
          <cell r="AE148">
            <v>1830.6780283772744</v>
          </cell>
          <cell r="AF148">
            <v>1867.9414267952011</v>
          </cell>
          <cell r="AG148">
            <v>1326.6527776811997</v>
          </cell>
          <cell r="AH148">
            <v>1136.0416409478266</v>
          </cell>
          <cell r="AI148">
            <v>795.49153664421101</v>
          </cell>
          <cell r="AJ148">
            <v>965.42157817429904</v>
          </cell>
          <cell r="AK148">
            <v>755.2920590526079</v>
          </cell>
          <cell r="AL148">
            <v>622.03372625329177</v>
          </cell>
          <cell r="AM148">
            <v>274.66224364668335</v>
          </cell>
          <cell r="AN148">
            <v>309.21412743778717</v>
          </cell>
          <cell r="AO148">
            <v>398.49450598135456</v>
          </cell>
          <cell r="AP148">
            <v>314.90736099638934</v>
          </cell>
          <cell r="AQ148">
            <v>206.59972865809382</v>
          </cell>
          <cell r="AR148">
            <v>320.98565096413506</v>
          </cell>
        </row>
        <row r="149">
          <cell r="B149">
            <v>1147</v>
          </cell>
          <cell r="C149">
            <v>109.79081773382266</v>
          </cell>
          <cell r="D149">
            <v>109.19694333430898</v>
          </cell>
          <cell r="E149">
            <v>121.48583497737151</v>
          </cell>
          <cell r="F149">
            <v>130.71130278426904</v>
          </cell>
          <cell r="G149">
            <v>131.58807236669406</v>
          </cell>
          <cell r="H149">
            <v>132.92057976593082</v>
          </cell>
          <cell r="I149">
            <v>129.26466417251291</v>
          </cell>
          <cell r="J149">
            <v>85.724749277609604</v>
          </cell>
          <cell r="K149">
            <v>93.534958112424391</v>
          </cell>
          <cell r="L149">
            <v>92.328768343375501</v>
          </cell>
          <cell r="M149">
            <v>100.68221529576557</v>
          </cell>
          <cell r="N149">
            <v>74.732921429699076</v>
          </cell>
          <cell r="O149">
            <v>73.839945355487046</v>
          </cell>
          <cell r="P149">
            <v>78.667288087349718</v>
          </cell>
          <cell r="Q149">
            <v>142.20233850229664</v>
          </cell>
          <cell r="R149">
            <v>164.01902367536232</v>
          </cell>
          <cell r="S149">
            <v>199.59418855740583</v>
          </cell>
          <cell r="T149">
            <v>215.81402134657367</v>
          </cell>
          <cell r="U149">
            <v>159.78168921804922</v>
          </cell>
          <cell r="V149">
            <v>190.47973632277686</v>
          </cell>
          <cell r="W149">
            <v>212.63812076523075</v>
          </cell>
          <cell r="X149">
            <v>184.71209402433453</v>
          </cell>
          <cell r="Y149">
            <v>201.42417879483492</v>
          </cell>
          <cell r="Z149">
            <v>221.08343271029952</v>
          </cell>
          <cell r="AA149">
            <v>276.03981954757006</v>
          </cell>
          <cell r="AB149">
            <v>153.07265509508048</v>
          </cell>
          <cell r="AC149">
            <v>119.40145434075862</v>
          </cell>
          <cell r="AD149">
            <v>129.42641323957716</v>
          </cell>
          <cell r="AE149">
            <v>554.39954965523395</v>
          </cell>
          <cell r="AF149">
            <v>590.50442522866683</v>
          </cell>
          <cell r="AG149">
            <v>417.52641018534348</v>
          </cell>
          <cell r="AH149">
            <v>361.30027165673118</v>
          </cell>
          <cell r="AI149">
            <v>223.84489976114077</v>
          </cell>
          <cell r="AJ149">
            <v>252.17079053259837</v>
          </cell>
          <cell r="AK149">
            <v>222.96322726681825</v>
          </cell>
          <cell r="AL149">
            <v>186.20972701510539</v>
          </cell>
          <cell r="AM149">
            <v>68.610312218220386</v>
          </cell>
          <cell r="AN149">
            <v>73.767877054152478</v>
          </cell>
          <cell r="AO149">
            <v>114.73723109121862</v>
          </cell>
          <cell r="AP149">
            <v>71.987140014649214</v>
          </cell>
          <cell r="AQ149">
            <v>41.706173113758524</v>
          </cell>
          <cell r="AR149">
            <v>76.378076667477998</v>
          </cell>
        </row>
        <row r="150">
          <cell r="B150">
            <v>1148</v>
          </cell>
          <cell r="C150">
            <v>519.60156301291875</v>
          </cell>
          <cell r="D150">
            <v>317.69146011008718</v>
          </cell>
          <cell r="E150">
            <v>356.15472103564508</v>
          </cell>
          <cell r="F150">
            <v>544.03508473238378</v>
          </cell>
          <cell r="G150">
            <v>496.64300810773778</v>
          </cell>
          <cell r="H150">
            <v>476.60784119706858</v>
          </cell>
          <cell r="I150">
            <v>459.33314625951527</v>
          </cell>
          <cell r="J150">
            <v>300.3602402139727</v>
          </cell>
          <cell r="K150">
            <v>307.17594039945647</v>
          </cell>
          <cell r="L150">
            <v>309.8367109173933</v>
          </cell>
          <cell r="M150">
            <v>304.23243783249166</v>
          </cell>
          <cell r="N150">
            <v>271.215308996457</v>
          </cell>
          <cell r="O150">
            <v>327.37958558928119</v>
          </cell>
          <cell r="P150">
            <v>339.83862708229276</v>
          </cell>
          <cell r="Q150">
            <v>672.99396138046109</v>
          </cell>
          <cell r="R150">
            <v>477.18774469472709</v>
          </cell>
          <cell r="S150">
            <v>585.14157275405546</v>
          </cell>
          <cell r="T150">
            <v>898.24213276718933</v>
          </cell>
          <cell r="U150">
            <v>603.05206502799149</v>
          </cell>
          <cell r="V150">
            <v>682.99533511254367</v>
          </cell>
          <cell r="W150">
            <v>755.5950239847009</v>
          </cell>
          <cell r="X150">
            <v>647.18963192191995</v>
          </cell>
          <cell r="Y150">
            <v>661.49237449942279</v>
          </cell>
          <cell r="Z150">
            <v>741.91137668523686</v>
          </cell>
          <cell r="AA150">
            <v>834.11223117306918</v>
          </cell>
          <cell r="AB150">
            <v>555.52019988371421</v>
          </cell>
          <cell r="AC150">
            <v>529.38282189465747</v>
          </cell>
          <cell r="AD150">
            <v>559.11542971565018</v>
          </cell>
          <cell r="AE150">
            <v>2623.7792784539456</v>
          </cell>
          <cell r="AF150">
            <v>1717.9804427128211</v>
          </cell>
          <cell r="AG150">
            <v>1224.0439568306344</v>
          </cell>
          <cell r="AH150">
            <v>1503.7722042217972</v>
          </cell>
          <cell r="AI150">
            <v>844.84104347352843</v>
          </cell>
          <cell r="AJ150">
            <v>904.19840404205945</v>
          </cell>
          <cell r="AK150">
            <v>792.28458400637328</v>
          </cell>
          <cell r="AL150">
            <v>652.43700107319705</v>
          </cell>
          <cell r="AM150">
            <v>225.32150120172753</v>
          </cell>
          <cell r="AN150">
            <v>247.5501060819376</v>
          </cell>
          <cell r="AO150">
            <v>346.70261696654853</v>
          </cell>
          <cell r="AP150">
            <v>261.25051783517466</v>
          </cell>
          <cell r="AQ150">
            <v>184.91007279005899</v>
          </cell>
          <cell r="AR150">
            <v>329.94935182004554</v>
          </cell>
        </row>
        <row r="151">
          <cell r="B151">
            <v>1149</v>
          </cell>
          <cell r="C151">
            <v>250.58421923433517</v>
          </cell>
          <cell r="D151">
            <v>248.39766773556101</v>
          </cell>
          <cell r="E151">
            <v>296.9654473652455</v>
          </cell>
          <cell r="F151">
            <v>326.85176761610614</v>
          </cell>
          <cell r="G151">
            <v>346.47394856676175</v>
          </cell>
          <cell r="H151">
            <v>347.5385910302237</v>
          </cell>
          <cell r="I151">
            <v>361.16445208319078</v>
          </cell>
          <cell r="J151">
            <v>247.38208454581809</v>
          </cell>
          <cell r="K151">
            <v>322.23435162358106</v>
          </cell>
          <cell r="L151">
            <v>300.22976592503852</v>
          </cell>
          <cell r="M151">
            <v>302.08158274278588</v>
          </cell>
          <cell r="N151">
            <v>281.2088569341123</v>
          </cell>
          <cell r="O151">
            <v>329.64577266633296</v>
          </cell>
          <cell r="P151">
            <v>315.74489121196706</v>
          </cell>
          <cell r="Q151">
            <v>324.55958250793833</v>
          </cell>
          <cell r="R151">
            <v>373.10515936779791</v>
          </cell>
          <cell r="S151">
            <v>487.89702525807672</v>
          </cell>
          <cell r="T151">
            <v>539.65642489148991</v>
          </cell>
          <cell r="U151">
            <v>420.70828895322256</v>
          </cell>
          <cell r="V151">
            <v>498.03468581013527</v>
          </cell>
          <cell r="W151">
            <v>594.10923216945355</v>
          </cell>
          <cell r="X151">
            <v>533.03699626565049</v>
          </cell>
          <cell r="Y151">
            <v>693.92012318273919</v>
          </cell>
          <cell r="Z151">
            <v>718.90731830908942</v>
          </cell>
          <cell r="AA151">
            <v>828.21524480768949</v>
          </cell>
          <cell r="AB151">
            <v>575.9896113207592</v>
          </cell>
          <cell r="AC151">
            <v>533.04731584174169</v>
          </cell>
          <cell r="AD151">
            <v>519.47549943388606</v>
          </cell>
          <cell r="AE151">
            <v>1265.3497001090859</v>
          </cell>
          <cell r="AF151">
            <v>1343.260328865294</v>
          </cell>
          <cell r="AG151">
            <v>1020.6203645930459</v>
          </cell>
          <cell r="AH151">
            <v>903.45387059667598</v>
          </cell>
          <cell r="AI151">
            <v>589.38796573179025</v>
          </cell>
          <cell r="AJ151">
            <v>659.33417831164093</v>
          </cell>
          <cell r="AK151">
            <v>622.95749829243459</v>
          </cell>
          <cell r="AL151">
            <v>537.35882367562863</v>
          </cell>
          <cell r="AM151">
            <v>236.36723550735195</v>
          </cell>
          <cell r="AN151">
            <v>239.8744492982751</v>
          </cell>
          <cell r="AO151">
            <v>344.2515072373244</v>
          </cell>
          <cell r="AP151">
            <v>270.87689026740782</v>
          </cell>
          <cell r="AQ151">
            <v>186.19005735787877</v>
          </cell>
          <cell r="AR151">
            <v>306.55674162269941</v>
          </cell>
        </row>
        <row r="152">
          <cell r="B152">
            <v>1150</v>
          </cell>
          <cell r="C152">
            <v>128.92775629537147</v>
          </cell>
          <cell r="D152">
            <v>120.26352083426045</v>
          </cell>
          <cell r="E152">
            <v>140.88919711599692</v>
          </cell>
          <cell r="F152">
            <v>156.89489905676183</v>
          </cell>
          <cell r="G152">
            <v>160.5671731225253</v>
          </cell>
          <cell r="H152">
            <v>157.36930016735926</v>
          </cell>
          <cell r="I152">
            <v>148.5796996608955</v>
          </cell>
          <cell r="J152">
            <v>115.28730048956817</v>
          </cell>
          <cell r="K152">
            <v>131.4613013977002</v>
          </cell>
          <cell r="L152">
            <v>119.03721972877686</v>
          </cell>
          <cell r="M152">
            <v>121.75220727467452</v>
          </cell>
          <cell r="N152">
            <v>110.56328859910639</v>
          </cell>
          <cell r="O152">
            <v>128.08881809281422</v>
          </cell>
          <cell r="P152">
            <v>132.47361300474421</v>
          </cell>
          <cell r="Q152">
            <v>166.98872293222766</v>
          </cell>
          <cell r="R152">
            <v>180.64155157353528</v>
          </cell>
          <cell r="S152">
            <v>231.47278841281937</v>
          </cell>
          <cell r="T152">
            <v>259.04507393739749</v>
          </cell>
          <cell r="U152">
            <v>194.9697544241684</v>
          </cell>
          <cell r="V152">
            <v>225.51558873700941</v>
          </cell>
          <cell r="W152">
            <v>244.41101767449112</v>
          </cell>
          <cell r="X152">
            <v>248.41085995923515</v>
          </cell>
          <cell r="Y152">
            <v>283.09719928997043</v>
          </cell>
          <cell r="Z152">
            <v>285.03745506550354</v>
          </cell>
          <cell r="AA152">
            <v>333.80728887312222</v>
          </cell>
          <cell r="AB152">
            <v>226.46265953659244</v>
          </cell>
          <cell r="AC152">
            <v>207.12354392248201</v>
          </cell>
          <cell r="AD152">
            <v>217.95062467456515</v>
          </cell>
          <cell r="AE152">
            <v>651.03340610417945</v>
          </cell>
          <cell r="AF152">
            <v>650.3491680054924</v>
          </cell>
          <cell r="AG152">
            <v>484.21250688769135</v>
          </cell>
          <cell r="AH152">
            <v>433.67458240639297</v>
          </cell>
          <cell r="AI152">
            <v>273.14134272278187</v>
          </cell>
          <cell r="AJ152">
            <v>298.55377473260347</v>
          </cell>
          <cell r="AK152">
            <v>256.27892630051173</v>
          </cell>
          <cell r="AL152">
            <v>250.42495817573686</v>
          </cell>
          <cell r="AM152">
            <v>96.430266453625492</v>
          </cell>
          <cell r="AN152">
            <v>95.107117178939191</v>
          </cell>
          <cell r="AO152">
            <v>138.74854760498897</v>
          </cell>
          <cell r="AP152">
            <v>106.50105448307764</v>
          </cell>
          <cell r="AQ152">
            <v>72.346944402480716</v>
          </cell>
          <cell r="AR152">
            <v>128.61864208741201</v>
          </cell>
        </row>
        <row r="153">
          <cell r="B153">
            <v>1151</v>
          </cell>
          <cell r="C153">
            <v>37.420853594429545</v>
          </cell>
          <cell r="D153">
            <v>29.920059375111038</v>
          </cell>
          <cell r="E153">
            <v>30.07030581810017</v>
          </cell>
          <cell r="F153">
            <v>34.360485225623876</v>
          </cell>
          <cell r="G153">
            <v>34.493858027184487</v>
          </cell>
          <cell r="H153">
            <v>32.401651855807849</v>
          </cell>
          <cell r="I153">
            <v>34.397782045236077</v>
          </cell>
          <cell r="J153">
            <v>23.884562900434151</v>
          </cell>
          <cell r="K153">
            <v>27.679535015174068</v>
          </cell>
          <cell r="L153">
            <v>25.181276061332088</v>
          </cell>
          <cell r="M153">
            <v>27.841389040803282</v>
          </cell>
          <cell r="N153">
            <v>21.731521193540178</v>
          </cell>
          <cell r="O153">
            <v>22.523506805073517</v>
          </cell>
          <cell r="P153">
            <v>20.989891758167616</v>
          </cell>
          <cell r="Q153">
            <v>48.467922907551483</v>
          </cell>
          <cell r="R153">
            <v>44.941358037745459</v>
          </cell>
          <cell r="S153">
            <v>49.403770328900279</v>
          </cell>
          <cell r="T153">
            <v>56.731700579866512</v>
          </cell>
          <cell r="U153">
            <v>41.884395782258629</v>
          </cell>
          <cell r="V153">
            <v>46.432675156737574</v>
          </cell>
          <cell r="W153">
            <v>56.583752252893845</v>
          </cell>
          <cell r="X153">
            <v>51.464339824525247</v>
          </cell>
          <cell r="Y153">
            <v>59.606886263348137</v>
          </cell>
          <cell r="Z153">
            <v>60.29716470342612</v>
          </cell>
          <cell r="AA153">
            <v>76.332567615844454</v>
          </cell>
          <cell r="AB153">
            <v>44.511864178619497</v>
          </cell>
          <cell r="AC153">
            <v>36.421200698788248</v>
          </cell>
          <cell r="AD153">
            <v>34.533367942341137</v>
          </cell>
          <cell r="AE153">
            <v>188.96028655841812</v>
          </cell>
          <cell r="AF153">
            <v>161.79873652705422</v>
          </cell>
          <cell r="AG153">
            <v>103.34659052016548</v>
          </cell>
          <cell r="AH153">
            <v>94.976122047871385</v>
          </cell>
          <cell r="AI153">
            <v>58.677614570972665</v>
          </cell>
          <cell r="AJ153">
            <v>61.470918780444293</v>
          </cell>
          <cell r="AK153">
            <v>59.331299429138923</v>
          </cell>
          <cell r="AL153">
            <v>51.881609162391648</v>
          </cell>
          <cell r="AM153">
            <v>20.303655208394172</v>
          </cell>
          <cell r="AN153">
            <v>20.119073501019976</v>
          </cell>
          <cell r="AO153">
            <v>31.727985711191614</v>
          </cell>
          <cell r="AP153">
            <v>20.933077805105054</v>
          </cell>
          <cell r="AQ153">
            <v>12.721695139655321</v>
          </cell>
          <cell r="AR153">
            <v>20.379087685942395</v>
          </cell>
        </row>
        <row r="154">
          <cell r="B154">
            <v>1152</v>
          </cell>
          <cell r="C154">
            <v>202.36744511326509</v>
          </cell>
          <cell r="D154">
            <v>195.76813475942373</v>
          </cell>
          <cell r="E154">
            <v>224.00439845463748</v>
          </cell>
          <cell r="F154">
            <v>243.54528080725905</v>
          </cell>
          <cell r="G154">
            <v>253.2229889709929</v>
          </cell>
          <cell r="H154">
            <v>249.29476162660612</v>
          </cell>
          <cell r="I154">
            <v>261.10166756757388</v>
          </cell>
          <cell r="J154">
            <v>175.95689004049694</v>
          </cell>
          <cell r="K154">
            <v>212.21143592471452</v>
          </cell>
          <cell r="L154">
            <v>195.94388137068938</v>
          </cell>
          <cell r="M154">
            <v>203.16908723269361</v>
          </cell>
          <cell r="N154">
            <v>181.94345902363099</v>
          </cell>
          <cell r="O154">
            <v>206.21978297225792</v>
          </cell>
          <cell r="P154">
            <v>206.19287148845081</v>
          </cell>
          <cell r="Q154">
            <v>262.10865831793723</v>
          </cell>
          <cell r="R154">
            <v>294.05308747226422</v>
          </cell>
          <cell r="S154">
            <v>368.02624891347261</v>
          </cell>
          <cell r="T154">
            <v>402.11125825700736</v>
          </cell>
          <cell r="U154">
            <v>307.4776930683995</v>
          </cell>
          <cell r="V154">
            <v>357.24791860602903</v>
          </cell>
          <cell r="W154">
            <v>429.50769474124263</v>
          </cell>
          <cell r="X154">
            <v>379.13631583964019</v>
          </cell>
          <cell r="Y154">
            <v>456.98971886673183</v>
          </cell>
          <cell r="Z154">
            <v>469.19228631863245</v>
          </cell>
          <cell r="AA154">
            <v>557.02745527209265</v>
          </cell>
          <cell r="AB154">
            <v>372.66799982025435</v>
          </cell>
          <cell r="AC154">
            <v>333.46370832455494</v>
          </cell>
          <cell r="AD154">
            <v>339.23635148941537</v>
          </cell>
          <cell r="AE154">
            <v>1021.8743493438062</v>
          </cell>
          <cell r="AF154">
            <v>1058.6555480796164</v>
          </cell>
          <cell r="AG154">
            <v>769.86549394761118</v>
          </cell>
          <cell r="AH154">
            <v>673.18567133864906</v>
          </cell>
          <cell r="AI154">
            <v>430.7584537409424</v>
          </cell>
          <cell r="AJ154">
            <v>472.95051846538803</v>
          </cell>
          <cell r="AK154">
            <v>450.36337515967011</v>
          </cell>
          <cell r="AL154">
            <v>382.2103270872521</v>
          </cell>
          <cell r="AM154">
            <v>155.66257973378538</v>
          </cell>
          <cell r="AN154">
            <v>156.5532001543649</v>
          </cell>
          <cell r="AO154">
            <v>231.53104492119689</v>
          </cell>
          <cell r="AP154">
            <v>175.25862777630823</v>
          </cell>
          <cell r="AQ154">
            <v>116.47676507230226</v>
          </cell>
          <cell r="AR154">
            <v>200.19267639359279</v>
          </cell>
        </row>
        <row r="155">
          <cell r="B155">
            <v>1153</v>
          </cell>
          <cell r="C155">
            <v>31.385970044609628</v>
          </cell>
          <cell r="D155">
            <v>32.227715078066588</v>
          </cell>
          <cell r="E155">
            <v>40.133461219946071</v>
          </cell>
          <cell r="F155">
            <v>41.615640748078334</v>
          </cell>
          <cell r="G155">
            <v>44.858572076010702</v>
          </cell>
          <cell r="H155">
            <v>44.244780575575483</v>
          </cell>
          <cell r="I155">
            <v>41.97453644682836</v>
          </cell>
          <cell r="J155">
            <v>29.340830043180215</v>
          </cell>
          <cell r="K155">
            <v>29.754628677906368</v>
          </cell>
          <cell r="L155">
            <v>28.940086430870245</v>
          </cell>
          <cell r="M155">
            <v>34.031696300245819</v>
          </cell>
          <cell r="N155">
            <v>26.763598823690643</v>
          </cell>
          <cell r="O155">
            <v>26.999264623738213</v>
          </cell>
          <cell r="P155">
            <v>29.763460445138527</v>
          </cell>
          <cell r="Q155">
            <v>40.651471850105175</v>
          </cell>
          <cell r="R155">
            <v>48.407567107525608</v>
          </cell>
          <cell r="S155">
            <v>65.936951642858645</v>
          </cell>
          <cell r="T155">
            <v>68.71049855252457</v>
          </cell>
          <cell r="U155">
            <v>54.469818527630999</v>
          </cell>
          <cell r="V155">
            <v>63.404283614589453</v>
          </cell>
          <cell r="W155">
            <v>69.047381255976532</v>
          </cell>
          <cell r="X155">
            <v>63.221020806222015</v>
          </cell>
          <cell r="Y155">
            <v>64.075526067899474</v>
          </cell>
          <cell r="Z155">
            <v>69.297725572103516</v>
          </cell>
          <cell r="AA155">
            <v>93.304495516127716</v>
          </cell>
          <cell r="AB155">
            <v>54.818881069646359</v>
          </cell>
          <cell r="AC155">
            <v>43.658638243639764</v>
          </cell>
          <cell r="AD155">
            <v>48.967976711425074</v>
          </cell>
          <cell r="AE155">
            <v>158.48654757640819</v>
          </cell>
          <cell r="AF155">
            <v>174.27784869714071</v>
          </cell>
          <cell r="AG155">
            <v>137.93196543941087</v>
          </cell>
          <cell r="AH155">
            <v>115.03016179301035</v>
          </cell>
          <cell r="AI155">
            <v>76.309063497795165</v>
          </cell>
          <cell r="AJ155">
            <v>83.939156106088276</v>
          </cell>
          <cell r="AK155">
            <v>72.400127050371481</v>
          </cell>
          <cell r="AL155">
            <v>63.733612507213365</v>
          </cell>
          <cell r="AM155">
            <v>21.825790108064403</v>
          </cell>
          <cell r="AN155">
            <v>23.122248634676566</v>
          </cell>
          <cell r="AO155">
            <v>38.782446247899507</v>
          </cell>
          <cell r="AP155">
            <v>25.780270581677936</v>
          </cell>
          <cell r="AQ155">
            <v>15.249686317084015</v>
          </cell>
          <cell r="AR155">
            <v>28.897346267282845</v>
          </cell>
        </row>
        <row r="156">
          <cell r="B156">
            <v>1154</v>
          </cell>
          <cell r="C156">
            <v>92.937678093779382</v>
          </cell>
          <cell r="D156">
            <v>88.410965507929063</v>
          </cell>
          <cell r="E156">
            <v>95.583989776254512</v>
          </cell>
          <cell r="F156">
            <v>103.55550573756325</v>
          </cell>
          <cell r="G156">
            <v>103.5768163307373</v>
          </cell>
          <cell r="H156">
            <v>106.53054197101473</v>
          </cell>
          <cell r="I156">
            <v>100.08396752595674</v>
          </cell>
          <cell r="J156">
            <v>65.427030999748837</v>
          </cell>
          <cell r="K156">
            <v>72.135913678970709</v>
          </cell>
          <cell r="L156">
            <v>70.528762421411827</v>
          </cell>
          <cell r="M156">
            <v>77.881595007920609</v>
          </cell>
          <cell r="N156">
            <v>59.449093338240957</v>
          </cell>
          <cell r="O156">
            <v>57.406603632394997</v>
          </cell>
          <cell r="P156">
            <v>62.657744167402818</v>
          </cell>
          <cell r="Q156">
            <v>120.3739568818033</v>
          </cell>
          <cell r="R156">
            <v>132.7974923291695</v>
          </cell>
          <cell r="S156">
            <v>157.03895752146289</v>
          </cell>
          <cell r="T156">
            <v>170.97779342530856</v>
          </cell>
          <cell r="U156">
            <v>125.76883587924401</v>
          </cell>
          <cell r="V156">
            <v>152.66190969596161</v>
          </cell>
          <cell r="W156">
            <v>164.63638311121065</v>
          </cell>
          <cell r="X156">
            <v>140.97636917691372</v>
          </cell>
          <cell r="Y156">
            <v>155.34210382536904</v>
          </cell>
          <cell r="Z156">
            <v>168.88279981104793</v>
          </cell>
          <cell r="AA156">
            <v>213.52749707492288</v>
          </cell>
          <cell r="AB156">
            <v>121.76736016991067</v>
          </cell>
          <cell r="AC156">
            <v>92.82823720240043</v>
          </cell>
          <cell r="AD156">
            <v>103.08690291020801</v>
          </cell>
          <cell r="AE156">
            <v>469.29796083777131</v>
          </cell>
          <cell r="AF156">
            <v>478.10007109208158</v>
          </cell>
          <cell r="AG156">
            <v>328.50611867552885</v>
          </cell>
          <cell r="AH156">
            <v>286.23869212199912</v>
          </cell>
          <cell r="AI156">
            <v>176.19486061413207</v>
          </cell>
          <cell r="AJ156">
            <v>202.10482855253454</v>
          </cell>
          <cell r="AK156">
            <v>172.63066082370145</v>
          </cell>
          <cell r="AL156">
            <v>142.11939591002314</v>
          </cell>
          <cell r="AM156">
            <v>52.913559374367843</v>
          </cell>
          <cell r="AN156">
            <v>56.350335528520347</v>
          </cell>
          <cell r="AO156">
            <v>88.753694363261644</v>
          </cell>
          <cell r="AP156">
            <v>57.264858967271522</v>
          </cell>
          <cell r="AQ156">
            <v>32.424316370213432</v>
          </cell>
          <cell r="AR156">
            <v>60.834409119521801</v>
          </cell>
        </row>
        <row r="157">
          <cell r="B157">
            <v>1155</v>
          </cell>
          <cell r="C157">
            <v>105.1632371756107</v>
          </cell>
          <cell r="D157">
            <v>102.80651624296709</v>
          </cell>
          <cell r="E157">
            <v>119.62755417626829</v>
          </cell>
          <cell r="F157">
            <v>125.37800175371311</v>
          </cell>
          <cell r="G157">
            <v>131.00026909258466</v>
          </cell>
          <cell r="H157">
            <v>124.51987141794706</v>
          </cell>
          <cell r="I157">
            <v>124.74859027493477</v>
          </cell>
          <cell r="J157">
            <v>85.35127684605699</v>
          </cell>
          <cell r="K157">
            <v>108.37930833275834</v>
          </cell>
          <cell r="L157">
            <v>98.91727102372225</v>
          </cell>
          <cell r="M157">
            <v>102.75238474846716</v>
          </cell>
          <cell r="N157">
            <v>90.642123120619985</v>
          </cell>
          <cell r="O157">
            <v>98.003503444337014</v>
          </cell>
          <cell r="P157">
            <v>98.659237029651933</v>
          </cell>
          <cell r="Q157">
            <v>136.20864257609551</v>
          </cell>
          <cell r="R157">
            <v>154.42029700421782</v>
          </cell>
          <cell r="S157">
            <v>196.54114086112838</v>
          </cell>
          <cell r="T157">
            <v>207.00834717809144</v>
          </cell>
          <cell r="U157">
            <v>159.067945195693</v>
          </cell>
          <cell r="V157">
            <v>178.44123397899878</v>
          </cell>
          <cell r="W157">
            <v>205.20925787400509</v>
          </cell>
          <cell r="X157">
            <v>183.90736872068805</v>
          </cell>
          <cell r="Y157">
            <v>233.39095478119765</v>
          </cell>
          <cell r="Z157">
            <v>236.85975914817487</v>
          </cell>
          <cell r="AA157">
            <v>281.71559059092607</v>
          </cell>
          <cell r="AB157">
            <v>185.65887943482142</v>
          </cell>
          <cell r="AC157">
            <v>158.47466822202662</v>
          </cell>
          <cell r="AD157">
            <v>162.31792772013063</v>
          </cell>
          <cell r="AE157">
            <v>531.03212576295653</v>
          </cell>
          <cell r="AF157">
            <v>555.94690593084488</v>
          </cell>
          <cell r="AG157">
            <v>411.1398111868225</v>
          </cell>
          <cell r="AH157">
            <v>346.5584469627546</v>
          </cell>
          <cell r="AI157">
            <v>222.84498569137895</v>
          </cell>
          <cell r="AJ157">
            <v>236.23335429153383</v>
          </cell>
          <cell r="AK157">
            <v>215.17363977803893</v>
          </cell>
          <cell r="AL157">
            <v>185.3984770538851</v>
          </cell>
          <cell r="AM157">
            <v>79.49902723821927</v>
          </cell>
          <cell r="AN157">
            <v>79.031890258436079</v>
          </cell>
          <cell r="AO157">
            <v>117.09639164598835</v>
          </cell>
          <cell r="AP157">
            <v>87.311817649832491</v>
          </cell>
          <cell r="AQ157">
            <v>55.354199691327622</v>
          </cell>
          <cell r="AR157">
            <v>95.788261588966478</v>
          </cell>
        </row>
        <row r="158">
          <cell r="B158">
            <v>1156</v>
          </cell>
          <cell r="C158">
            <v>226.68654711403553</v>
          </cell>
          <cell r="D158">
            <v>90.52490655377558</v>
          </cell>
          <cell r="E158">
            <v>96.517215785689714</v>
          </cell>
          <cell r="F158">
            <v>102.44640359849443</v>
          </cell>
          <cell r="G158">
            <v>88.228665511425433</v>
          </cell>
          <cell r="H158">
            <v>88.89005517559805</v>
          </cell>
          <cell r="I158">
            <v>107.54200350465096</v>
          </cell>
          <cell r="J158">
            <v>70.366859726504842</v>
          </cell>
          <cell r="K158">
            <v>100.35403158040079</v>
          </cell>
          <cell r="L158">
            <v>97.415496399161512</v>
          </cell>
          <cell r="M158">
            <v>85.325549078894397</v>
          </cell>
          <cell r="N158">
            <v>89.740636173497762</v>
          </cell>
          <cell r="O158">
            <v>134.09806291269967</v>
          </cell>
          <cell r="P158">
            <v>133.5828217460828</v>
          </cell>
          <cell r="Q158">
            <v>293.60704084360162</v>
          </cell>
          <cell r="R158">
            <v>135.97273273297375</v>
          </cell>
          <cell r="S158">
            <v>158.57219378829657</v>
          </cell>
          <cell r="T158">
            <v>169.14658382355304</v>
          </cell>
          <cell r="U158">
            <v>107.13224199823399</v>
          </cell>
          <cell r="V158">
            <v>127.38248886200556</v>
          </cell>
          <cell r="W158">
            <v>176.90472237670838</v>
          </cell>
          <cell r="X158">
            <v>151.62027441932875</v>
          </cell>
          <cell r="Y158">
            <v>216.10880902450666</v>
          </cell>
          <cell r="Z158">
            <v>233.26372407576582</v>
          </cell>
          <cell r="AA158">
            <v>233.93654084134891</v>
          </cell>
          <cell r="AB158">
            <v>183.81239735049175</v>
          </cell>
          <cell r="AC158">
            <v>216.84067693943749</v>
          </cell>
          <cell r="AD158">
            <v>219.77553706719823</v>
          </cell>
          <cell r="AE158">
            <v>1144.6760505747222</v>
          </cell>
          <cell r="AF158">
            <v>489.53163230733674</v>
          </cell>
          <cell r="AG158">
            <v>331.71345972630769</v>
          </cell>
          <cell r="AH158">
            <v>283.17301305978373</v>
          </cell>
          <cell r="AI158">
            <v>150.08607111766617</v>
          </cell>
          <cell r="AJ158">
            <v>168.63811099522616</v>
          </cell>
          <cell r="AK158">
            <v>185.49471598933036</v>
          </cell>
          <cell r="AL158">
            <v>152.84960120618334</v>
          </cell>
          <cell r="AM158">
            <v>73.612279066962657</v>
          </cell>
          <cell r="AN158">
            <v>77.832018020829338</v>
          </cell>
          <cell r="AO158">
            <v>97.236808048878558</v>
          </cell>
          <cell r="AP158">
            <v>86.4434524656223</v>
          </cell>
          <cell r="AQ158">
            <v>75.741077531026903</v>
          </cell>
          <cell r="AR158">
            <v>129.69557294833263</v>
          </cell>
        </row>
        <row r="159">
          <cell r="B159">
            <v>1157</v>
          </cell>
          <cell r="C159">
            <v>15.002810621278385</v>
          </cell>
          <cell r="D159">
            <v>14.656617720246686</v>
          </cell>
          <cell r="E159">
            <v>15.079975356566795</v>
          </cell>
          <cell r="F159">
            <v>18.346799289268077</v>
          </cell>
          <cell r="G159">
            <v>20.281209740551706</v>
          </cell>
          <cell r="H159">
            <v>20.301441627771375</v>
          </cell>
          <cell r="I159">
            <v>17.382159723890702</v>
          </cell>
          <cell r="J159">
            <v>10.453540267342449</v>
          </cell>
          <cell r="K159">
            <v>10.257163109197691</v>
          </cell>
          <cell r="L159">
            <v>9.4932857991687083</v>
          </cell>
          <cell r="M159">
            <v>10.372800671318252</v>
          </cell>
          <cell r="N159">
            <v>7.3391978715180253</v>
          </cell>
          <cell r="O159">
            <v>6.7670052391125166</v>
          </cell>
          <cell r="P159">
            <v>6.1181546646128382</v>
          </cell>
          <cell r="Q159">
            <v>19.431814048650121</v>
          </cell>
          <cell r="R159">
            <v>22.014939754294069</v>
          </cell>
          <cell r="S159">
            <v>24.775525848921063</v>
          </cell>
          <cell r="T159">
            <v>30.291921579194337</v>
          </cell>
          <cell r="U159">
            <v>24.626593379227252</v>
          </cell>
          <cell r="V159">
            <v>29.092660106056044</v>
          </cell>
          <cell r="W159">
            <v>28.593349947488189</v>
          </cell>
          <cell r="X159">
            <v>22.524362322665375</v>
          </cell>
          <cell r="Y159">
            <v>22.08843300652941</v>
          </cell>
          <cell r="Z159">
            <v>22.731898733605764</v>
          </cell>
          <cell r="AA159">
            <v>28.439044741936943</v>
          </cell>
          <cell r="AB159">
            <v>15.032605215604123</v>
          </cell>
          <cell r="AC159">
            <v>10.942454835139253</v>
          </cell>
          <cell r="AD159">
            <v>10.065820662415378</v>
          </cell>
          <cell r="AE159">
            <v>75.758170161047602</v>
          </cell>
          <cell r="AF159">
            <v>79.258607049042553</v>
          </cell>
          <cell r="AG159">
            <v>51.827342483866978</v>
          </cell>
          <cell r="AH159">
            <v>50.712550682662439</v>
          </cell>
          <cell r="AI159">
            <v>34.500432142188117</v>
          </cell>
          <cell r="AJ159">
            <v>38.514958279911752</v>
          </cell>
          <cell r="AK159">
            <v>29.981762252781895</v>
          </cell>
          <cell r="AL159">
            <v>22.706988307653972</v>
          </cell>
          <cell r="AM159">
            <v>7.5238945694442583</v>
          </cell>
          <cell r="AN159">
            <v>7.5848465460793157</v>
          </cell>
          <cell r="AO159">
            <v>11.820820829100732</v>
          </cell>
          <cell r="AP159">
            <v>7.0695465219994018</v>
          </cell>
          <cell r="AQ159">
            <v>3.8221302928302512</v>
          </cell>
          <cell r="AR159">
            <v>5.9401168821075938</v>
          </cell>
        </row>
        <row r="160">
          <cell r="B160">
            <v>1158</v>
          </cell>
          <cell r="C160">
            <v>52.104507062098321</v>
          </cell>
          <cell r="D160">
            <v>60.32836503111519</v>
          </cell>
          <cell r="E160">
            <v>82.280917008725879</v>
          </cell>
          <cell r="F160">
            <v>92.043304285306505</v>
          </cell>
          <cell r="G160">
            <v>100.04118874403864</v>
          </cell>
          <cell r="H160">
            <v>88.443463738860203</v>
          </cell>
          <cell r="I160">
            <v>92.887768049400123</v>
          </cell>
          <cell r="J160">
            <v>63.415951340966515</v>
          </cell>
          <cell r="K160">
            <v>73.365072884127116</v>
          </cell>
          <cell r="L160">
            <v>77.450104277834797</v>
          </cell>
          <cell r="M160">
            <v>76.535274617791089</v>
          </cell>
          <cell r="N160">
            <v>84.239513233943427</v>
          </cell>
          <cell r="O160">
            <v>122.10953504878073</v>
          </cell>
          <cell r="P160">
            <v>130.49878715043366</v>
          </cell>
          <cell r="Q160">
            <v>67.486360915018878</v>
          </cell>
          <cell r="R160">
            <v>90.616085305983404</v>
          </cell>
          <cell r="S160">
            <v>135.18277968106221</v>
          </cell>
          <cell r="T160">
            <v>151.97029799804696</v>
          </cell>
          <cell r="U160">
            <v>121.47567664309096</v>
          </cell>
          <cell r="V160">
            <v>126.74250806096153</v>
          </cell>
          <cell r="W160">
            <v>152.79876033052099</v>
          </cell>
          <cell r="X160">
            <v>136.64307292170437</v>
          </cell>
          <cell r="Y160">
            <v>157.98905410474114</v>
          </cell>
          <cell r="Z160">
            <v>185.45611757576233</v>
          </cell>
          <cell r="AA160">
            <v>209.83629861993421</v>
          </cell>
          <cell r="AB160">
            <v>172.54465244968299</v>
          </cell>
          <cell r="AC160">
            <v>197.45486001520732</v>
          </cell>
          <cell r="AD160">
            <v>214.7015660974804</v>
          </cell>
          <cell r="AE160">
            <v>263.10684123209967</v>
          </cell>
          <cell r="AF160">
            <v>326.23776298041287</v>
          </cell>
          <cell r="AG160">
            <v>282.78569194351343</v>
          </cell>
          <cell r="AH160">
            <v>254.41771395508306</v>
          </cell>
          <cell r="AI160">
            <v>170.18039297658038</v>
          </cell>
          <cell r="AJ160">
            <v>167.79085832866704</v>
          </cell>
          <cell r="AK160">
            <v>160.21823651873012</v>
          </cell>
          <cell r="AL160">
            <v>137.75096558595456</v>
          </cell>
          <cell r="AM160">
            <v>53.815179458810654</v>
          </cell>
          <cell r="AN160">
            <v>61.880277108760232</v>
          </cell>
          <cell r="AO160">
            <v>87.219430608026144</v>
          </cell>
          <cell r="AP160">
            <v>81.144447693541764</v>
          </cell>
          <cell r="AQ160">
            <v>68.969734241637994</v>
          </cell>
          <cell r="AR160">
            <v>126.70128349818536</v>
          </cell>
        </row>
        <row r="161">
          <cell r="B161">
            <v>1159</v>
          </cell>
          <cell r="C161">
            <v>93.351599337860151</v>
          </cell>
          <cell r="D161">
            <v>89.55542097187238</v>
          </cell>
          <cell r="E161">
            <v>102.53096798599775</v>
          </cell>
          <cell r="F161">
            <v>106.96515804324979</v>
          </cell>
          <cell r="G161">
            <v>107.26060327967394</v>
          </cell>
          <cell r="H161">
            <v>104.88042393210461</v>
          </cell>
          <cell r="I161">
            <v>114.95166294863718</v>
          </cell>
          <cell r="J161">
            <v>73.169314829057086</v>
          </cell>
          <cell r="K161">
            <v>84.552673168188974</v>
          </cell>
          <cell r="L161">
            <v>89.175803496282072</v>
          </cell>
          <cell r="M161">
            <v>92.809695654213314</v>
          </cell>
          <cell r="N161">
            <v>79.164336692777596</v>
          </cell>
          <cell r="O161">
            <v>76.869834773127948</v>
          </cell>
          <cell r="P161">
            <v>94.376421260065641</v>
          </cell>
          <cell r="Q161">
            <v>120.91007247032881</v>
          </cell>
          <cell r="R161">
            <v>134.516519090397</v>
          </cell>
          <cell r="S161">
            <v>168.45244024525491</v>
          </cell>
          <cell r="T161">
            <v>176.60738137837416</v>
          </cell>
          <cell r="U161">
            <v>130.24189860319862</v>
          </cell>
          <cell r="V161">
            <v>150.29723411670554</v>
          </cell>
          <cell r="W161">
            <v>189.0934830853337</v>
          </cell>
          <cell r="X161">
            <v>157.65875636023554</v>
          </cell>
          <cell r="Y161">
            <v>182.08115020846188</v>
          </cell>
          <cell r="Z161">
            <v>213.53358336087589</v>
          </cell>
          <cell r="AA161">
            <v>254.45578015337347</v>
          </cell>
          <cell r="AB161">
            <v>162.14935766700381</v>
          </cell>
          <cell r="AC161">
            <v>124.30087837494925</v>
          </cell>
          <cell r="AD161">
            <v>155.271676386184</v>
          </cell>
          <cell r="AE161">
            <v>471.38809693519482</v>
          </cell>
          <cell r="AF161">
            <v>484.288944107205</v>
          </cell>
          <cell r="AG161">
            <v>352.38171597533062</v>
          </cell>
          <cell r="AH161">
            <v>295.66334230954061</v>
          </cell>
          <cell r="AI161">
            <v>182.46136262677823</v>
          </cell>
          <cell r="AJ161">
            <v>198.97430075106973</v>
          </cell>
          <cell r="AK161">
            <v>198.27532848815218</v>
          </cell>
          <cell r="AL161">
            <v>158.93704274454711</v>
          </cell>
          <cell r="AM161">
            <v>62.021573773324995</v>
          </cell>
          <cell r="AN161">
            <v>71.248754061723432</v>
          </cell>
          <cell r="AO161">
            <v>105.76572502404002</v>
          </cell>
          <cell r="AP161">
            <v>76.255739514086358</v>
          </cell>
          <cell r="AQ161">
            <v>43.417510953451085</v>
          </cell>
          <cell r="AR161">
            <v>91.630075395501564</v>
          </cell>
        </row>
        <row r="162">
          <cell r="B162">
            <v>1160</v>
          </cell>
          <cell r="C162">
            <v>281.77471716752581</v>
          </cell>
          <cell r="D162">
            <v>352.99479260722052</v>
          </cell>
          <cell r="E162">
            <v>269.19981940092276</v>
          </cell>
          <cell r="F162">
            <v>264.81619876787664</v>
          </cell>
          <cell r="G162">
            <v>234.12330147835701</v>
          </cell>
          <cell r="H162">
            <v>261.94047656470161</v>
          </cell>
          <cell r="I162">
            <v>160.59257640328784</v>
          </cell>
          <cell r="J162">
            <v>92.900867746549721</v>
          </cell>
          <cell r="K162">
            <v>98.219114822102441</v>
          </cell>
          <cell r="L162">
            <v>90.033440227872021</v>
          </cell>
          <cell r="M162">
            <v>95.612382919972617</v>
          </cell>
          <cell r="N162">
            <v>52.376189301191417</v>
          </cell>
          <cell r="O162">
            <v>58.848159547372354</v>
          </cell>
          <cell r="P162">
            <v>76.54076011793687</v>
          </cell>
          <cell r="Q162">
            <v>364.95787661577413</v>
          </cell>
          <cell r="R162">
            <v>530.21503604425675</v>
          </cell>
          <cell r="S162">
            <v>442.27970712087955</v>
          </cell>
          <cell r="T162">
            <v>437.23111587475591</v>
          </cell>
          <cell r="U162">
            <v>284.285770911459</v>
          </cell>
          <cell r="V162">
            <v>375.36966056098561</v>
          </cell>
          <cell r="W162">
            <v>264.17199065066058</v>
          </cell>
          <cell r="X162">
            <v>200.17455825472967</v>
          </cell>
          <cell r="Y162">
            <v>211.51134232848582</v>
          </cell>
          <cell r="Z162">
            <v>215.58721492166075</v>
          </cell>
          <cell r="AA162">
            <v>262.13989084577111</v>
          </cell>
          <cell r="AB162">
            <v>107.28019468150747</v>
          </cell>
          <cell r="AC162">
            <v>95.159277290975353</v>
          </cell>
          <cell r="AD162">
            <v>125.92776857511205</v>
          </cell>
          <cell r="AE162">
            <v>1422.8491920029001</v>
          </cell>
          <cell r="AF162">
            <v>1908.8903109593462</v>
          </cell>
          <cell r="AG162">
            <v>925.19456476506753</v>
          </cell>
          <cell r="AH162">
            <v>731.98080438267607</v>
          </cell>
          <cell r="AI162">
            <v>398.26791295435714</v>
          </cell>
          <cell r="AJ162">
            <v>496.94138533043593</v>
          </cell>
          <cell r="AK162">
            <v>276.99943630522375</v>
          </cell>
          <cell r="AL162">
            <v>201.79755984506284</v>
          </cell>
          <cell r="AM162">
            <v>72.046262378627787</v>
          </cell>
          <cell r="AN162">
            <v>71.933979718993797</v>
          </cell>
          <cell r="AO162">
            <v>108.95966126732971</v>
          </cell>
          <cell r="AP162">
            <v>50.451822309735995</v>
          </cell>
          <cell r="AQ162">
            <v>33.238533935702748</v>
          </cell>
          <cell r="AR162">
            <v>74.313430481848684</v>
          </cell>
        </row>
        <row r="163">
          <cell r="B163">
            <v>1161</v>
          </cell>
          <cell r="C163">
            <v>320.277547553094</v>
          </cell>
          <cell r="D163">
            <v>337.61107132491213</v>
          </cell>
          <cell r="E163">
            <v>305.20833726680308</v>
          </cell>
          <cell r="F163">
            <v>234.46257074282022</v>
          </cell>
          <cell r="G163">
            <v>226.29004216698061</v>
          </cell>
          <cell r="H163">
            <v>248.6941414727761</v>
          </cell>
          <cell r="I163">
            <v>217.34805109792089</v>
          </cell>
          <cell r="J163">
            <v>176.15014073581884</v>
          </cell>
          <cell r="K163">
            <v>176.38549903908626</v>
          </cell>
          <cell r="L163">
            <v>168.75808888496402</v>
          </cell>
          <cell r="M163">
            <v>213.55579683188606</v>
          </cell>
          <cell r="N163">
            <v>199.85448312025443</v>
          </cell>
          <cell r="O163">
            <v>150.87496794393715</v>
          </cell>
          <cell r="P163">
            <v>207.09172393523284</v>
          </cell>
          <cell r="Q163">
            <v>414.82718839245808</v>
          </cell>
          <cell r="R163">
            <v>507.10795201633482</v>
          </cell>
          <cell r="S163">
            <v>501.43961581257133</v>
          </cell>
          <cell r="T163">
            <v>387.11503266688607</v>
          </cell>
          <cell r="U163">
            <v>274.77418386300002</v>
          </cell>
          <cell r="V163">
            <v>356.38720938603342</v>
          </cell>
          <cell r="W163">
            <v>357.53375783940504</v>
          </cell>
          <cell r="X163">
            <v>379.55271531476689</v>
          </cell>
          <cell r="Y163">
            <v>379.83984824755925</v>
          </cell>
          <cell r="Z163">
            <v>404.09525934063453</v>
          </cell>
          <cell r="AA163">
            <v>585.50463403729486</v>
          </cell>
          <cell r="AB163">
            <v>409.35448231674309</v>
          </cell>
          <cell r="AC163">
            <v>243.96944647498657</v>
          </cell>
          <cell r="AD163">
            <v>340.7151777086367</v>
          </cell>
          <cell r="AE163">
            <v>1617.2730269538529</v>
          </cell>
          <cell r="AF163">
            <v>1825.6997452135984</v>
          </cell>
          <cell r="AG163">
            <v>1048.9497927176615</v>
          </cell>
          <cell r="AH163">
            <v>648.08007187050566</v>
          </cell>
          <cell r="AI163">
            <v>384.94272995090222</v>
          </cell>
          <cell r="AJ163">
            <v>471.81104962416083</v>
          </cell>
          <cell r="AK163">
            <v>374.89458718796959</v>
          </cell>
          <cell r="AL163">
            <v>382.63010270076649</v>
          </cell>
          <cell r="AM163">
            <v>129.38332794560597</v>
          </cell>
          <cell r="AN163">
            <v>134.83257901222683</v>
          </cell>
          <cell r="AO163">
            <v>243.36771633390904</v>
          </cell>
          <cell r="AP163">
            <v>192.51157834725959</v>
          </cell>
          <cell r="AQ163">
            <v>85.216985214562058</v>
          </cell>
          <cell r="AR163">
            <v>201.06537231031024</v>
          </cell>
        </row>
        <row r="164">
          <cell r="B164">
            <v>1162</v>
          </cell>
          <cell r="C164">
            <v>84.777423238765067</v>
          </cell>
          <cell r="D164">
            <v>78.470736727982327</v>
          </cell>
          <cell r="E164">
            <v>89.021881810793147</v>
          </cell>
          <cell r="F164">
            <v>92.165706409711945</v>
          </cell>
          <cell r="G164">
            <v>107.63740127137962</v>
          </cell>
          <cell r="H164">
            <v>109.24756914861752</v>
          </cell>
          <cell r="I164">
            <v>98.603385225657405</v>
          </cell>
          <cell r="J164">
            <v>65.511137578191978</v>
          </cell>
          <cell r="K164">
            <v>72.435428826431874</v>
          </cell>
          <cell r="L164">
            <v>66.282852863906498</v>
          </cell>
          <cell r="M164">
            <v>75.932493573238716</v>
          </cell>
          <cell r="N164">
            <v>65.029122293534613</v>
          </cell>
          <cell r="O164">
            <v>62.837828443337578</v>
          </cell>
          <cell r="P164">
            <v>67.999454402548977</v>
          </cell>
          <cell r="Q164">
            <v>109.80470029815122</v>
          </cell>
          <cell r="R164">
            <v>117.86679399812618</v>
          </cell>
          <cell r="S164">
            <v>146.25779431147785</v>
          </cell>
          <cell r="T164">
            <v>152.17239295178564</v>
          </cell>
          <cell r="U164">
            <v>130.69942806256273</v>
          </cell>
          <cell r="V164">
            <v>156.55550255632204</v>
          </cell>
          <cell r="W164">
            <v>162.20085101905471</v>
          </cell>
          <cell r="X164">
            <v>141.15759457980343</v>
          </cell>
          <cell r="Y164">
            <v>155.98709895693759</v>
          </cell>
          <cell r="Z164">
            <v>158.7158683465268</v>
          </cell>
          <cell r="AA164">
            <v>208.18365748290586</v>
          </cell>
          <cell r="AB164">
            <v>133.19672531921407</v>
          </cell>
          <cell r="AC164">
            <v>101.61069415244428</v>
          </cell>
          <cell r="AD164">
            <v>111.87528767736109</v>
          </cell>
          <cell r="AE164">
            <v>428.09195007956777</v>
          </cell>
          <cell r="AF164">
            <v>424.3462854721534</v>
          </cell>
          <cell r="AG164">
            <v>305.95325576292618</v>
          </cell>
          <cell r="AH164">
            <v>254.75604675306641</v>
          </cell>
          <cell r="AI164">
            <v>183.10233492135302</v>
          </cell>
          <cell r="AJ164">
            <v>207.25944714117736</v>
          </cell>
          <cell r="AK164">
            <v>170.07686617284224</v>
          </cell>
          <cell r="AL164">
            <v>142.30209067605102</v>
          </cell>
          <cell r="AM164">
            <v>53.133261485707827</v>
          </cell>
          <cell r="AN164">
            <v>52.957982962348837</v>
          </cell>
          <cell r="AO164">
            <v>86.532502655526883</v>
          </cell>
          <cell r="AP164">
            <v>62.639870648949071</v>
          </cell>
          <cell r="AQ164">
            <v>35.49197305785588</v>
          </cell>
          <cell r="AR164">
            <v>66.020676039291899</v>
          </cell>
        </row>
        <row r="165">
          <cell r="B165">
            <v>1163</v>
          </cell>
          <cell r="C165">
            <v>90.918096006022679</v>
          </cell>
          <cell r="D165">
            <v>83.125052291717438</v>
          </cell>
          <cell r="E165">
            <v>99.043583517180991</v>
          </cell>
          <cell r="F165">
            <v>102.7147066655715</v>
          </cell>
          <cell r="G165">
            <v>115.35140793464248</v>
          </cell>
          <cell r="H165">
            <v>116.37366947271552</v>
          </cell>
          <cell r="I165">
            <v>113.8070817227715</v>
          </cell>
          <cell r="J165">
            <v>76.89881179044886</v>
          </cell>
          <cell r="K165">
            <v>98.035915568940553</v>
          </cell>
          <cell r="L165">
            <v>82.328303958650636</v>
          </cell>
          <cell r="M165">
            <v>97.225743996825301</v>
          </cell>
          <cell r="N165">
            <v>77.613928170854251</v>
          </cell>
          <cell r="O165">
            <v>83.01914790406201</v>
          </cell>
          <cell r="P165">
            <v>86.588763785289856</v>
          </cell>
          <cell r="Q165">
            <v>117.75817077505786</v>
          </cell>
          <cell r="R165">
            <v>124.85779824541285</v>
          </cell>
          <cell r="S165">
            <v>162.72286960542823</v>
          </cell>
          <cell r="T165">
            <v>169.58957201670938</v>
          </cell>
          <cell r="U165">
            <v>140.06621179247929</v>
          </cell>
          <cell r="V165">
            <v>166.76744801378351</v>
          </cell>
          <cell r="W165">
            <v>187.21066690746142</v>
          </cell>
          <cell r="X165">
            <v>165.69474595718609</v>
          </cell>
          <cell r="Y165">
            <v>211.11682930502772</v>
          </cell>
          <cell r="Z165">
            <v>197.13708278554503</v>
          </cell>
          <cell r="AA165">
            <v>266.56323313329642</v>
          </cell>
          <cell r="AB165">
            <v>158.97371372866135</v>
          </cell>
          <cell r="AC165">
            <v>134.24450614302822</v>
          </cell>
          <cell r="AD165">
            <v>142.45912622709577</v>
          </cell>
          <cell r="AE165">
            <v>459.09988213633937</v>
          </cell>
          <cell r="AF165">
            <v>449.51543263758253</v>
          </cell>
          <cell r="AG165">
            <v>340.39616129340084</v>
          </cell>
          <cell r="AH165">
            <v>283.91463194779425</v>
          </cell>
          <cell r="AI165">
            <v>196.22465685554002</v>
          </cell>
          <cell r="AJ165">
            <v>220.77875585399553</v>
          </cell>
          <cell r="AK165">
            <v>196.30108807510757</v>
          </cell>
          <cell r="AL165">
            <v>167.03818759404058</v>
          </cell>
          <cell r="AM165">
            <v>71.911880985710766</v>
          </cell>
          <cell r="AN165">
            <v>65.777810247745833</v>
          </cell>
          <cell r="AO165">
            <v>110.79824400177428</v>
          </cell>
          <cell r="AP165">
            <v>74.76229494892786</v>
          </cell>
          <cell r="AQ165">
            <v>46.890757266605178</v>
          </cell>
          <cell r="AR165">
            <v>84.069038093592425</v>
          </cell>
        </row>
        <row r="166">
          <cell r="B166">
            <v>1164</v>
          </cell>
          <cell r="C166">
            <v>216.41373157517555</v>
          </cell>
          <cell r="D166">
            <v>204.96935018839596</v>
          </cell>
          <cell r="E166">
            <v>128.50623003289093</v>
          </cell>
          <cell r="F166">
            <v>91.05478226961803</v>
          </cell>
          <cell r="G166">
            <v>127.30915870012224</v>
          </cell>
          <cell r="H166">
            <v>184.47232121684024</v>
          </cell>
          <cell r="I166">
            <v>153.89141958828907</v>
          </cell>
          <cell r="J166">
            <v>137.34834946282365</v>
          </cell>
          <cell r="K166">
            <v>103.73526855430629</v>
          </cell>
          <cell r="L166">
            <v>137.23710493880753</v>
          </cell>
          <cell r="M166">
            <v>124.53697273814953</v>
          </cell>
          <cell r="N166">
            <v>237.56554091178316</v>
          </cell>
          <cell r="O166">
            <v>109.71566260784699</v>
          </cell>
          <cell r="P166">
            <v>98.107399594650971</v>
          </cell>
          <cell r="Q166">
            <v>280.30157119886104</v>
          </cell>
          <cell r="R166">
            <v>307.87375245797108</v>
          </cell>
          <cell r="S166">
            <v>211.12829090538591</v>
          </cell>
          <cell r="T166">
            <v>150.33817509167943</v>
          </cell>
          <cell r="U166">
            <v>154.58598993188738</v>
          </cell>
          <cell r="V166">
            <v>264.35514474968221</v>
          </cell>
          <cell r="W166">
            <v>253.14870442455941</v>
          </cell>
          <cell r="X166">
            <v>295.94605354757914</v>
          </cell>
          <cell r="Y166">
            <v>223.3901816206332</v>
          </cell>
          <cell r="Z166">
            <v>328.61751325714607</v>
          </cell>
          <cell r="AA166">
            <v>341.4422634688022</v>
          </cell>
          <cell r="AB166">
            <v>486.59663520144613</v>
          </cell>
          <cell r="AC166">
            <v>177.41358848884147</v>
          </cell>
          <cell r="AD166">
            <v>161.41002379157271</v>
          </cell>
          <cell r="AE166">
            <v>1092.802456534801</v>
          </cell>
          <cell r="AF166">
            <v>1108.4129704248192</v>
          </cell>
          <cell r="AG166">
            <v>441.65432885306251</v>
          </cell>
          <cell r="AH166">
            <v>251.68533148165329</v>
          </cell>
          <cell r="AI166">
            <v>216.56602574502762</v>
          </cell>
          <cell r="AJ166">
            <v>349.97237564380004</v>
          </cell>
          <cell r="AK166">
            <v>265.44089043766053</v>
          </cell>
          <cell r="AL166">
            <v>298.34556385372554</v>
          </cell>
          <cell r="AM166">
            <v>76.09250388498856</v>
          </cell>
          <cell r="AN166">
            <v>109.64827177963909</v>
          </cell>
          <cell r="AO166">
            <v>141.92206020181609</v>
          </cell>
          <cell r="AP166">
            <v>228.83708450177301</v>
          </cell>
          <cell r="AQ166">
            <v>61.969444803679835</v>
          </cell>
          <cell r="AR166">
            <v>95.252482576580945</v>
          </cell>
        </row>
        <row r="167">
          <cell r="B167">
            <v>1165</v>
          </cell>
          <cell r="C167">
            <v>63.347167177300207</v>
          </cell>
          <cell r="D167">
            <v>59.232363059268472</v>
          </cell>
          <cell r="E167">
            <v>64.686404627432537</v>
          </cell>
          <cell r="F167">
            <v>68.653353413310739</v>
          </cell>
          <cell r="G167">
            <v>72.001997215175919</v>
          </cell>
          <cell r="H167">
            <v>67.347198949366572</v>
          </cell>
          <cell r="I167">
            <v>66.17013785230283</v>
          </cell>
          <cell r="J167">
            <v>41.688024915143345</v>
          </cell>
          <cell r="K167">
            <v>46.184281118855559</v>
          </cell>
          <cell r="L167">
            <v>43.706122347389382</v>
          </cell>
          <cell r="M167">
            <v>47.290540750324851</v>
          </cell>
          <cell r="N167">
            <v>39.185879684255781</v>
          </cell>
          <cell r="O167">
            <v>38.399376814058506</v>
          </cell>
          <cell r="P167">
            <v>39.882953826824092</v>
          </cell>
          <cell r="Q167">
            <v>82.04798448580037</v>
          </cell>
          <cell r="R167">
            <v>88.969838003820243</v>
          </cell>
          <cell r="S167">
            <v>106.27601518080922</v>
          </cell>
          <cell r="T167">
            <v>113.35176043274235</v>
          </cell>
          <cell r="U167">
            <v>87.428902446829838</v>
          </cell>
          <cell r="V167">
            <v>96.51083918339171</v>
          </cell>
          <cell r="W167">
            <v>108.84872407908881</v>
          </cell>
          <cell r="X167">
            <v>89.825662281942527</v>
          </cell>
          <cell r="Y167">
            <v>99.456193548662057</v>
          </cell>
          <cell r="Z167">
            <v>104.6553499238839</v>
          </cell>
          <cell r="AA167">
            <v>129.65618899702244</v>
          </cell>
          <cell r="AB167">
            <v>80.262975550179291</v>
          </cell>
          <cell r="AC167">
            <v>62.092968992652224</v>
          </cell>
          <cell r="AD167">
            <v>65.61695195942039</v>
          </cell>
          <cell r="AE167">
            <v>319.8777609997793</v>
          </cell>
          <cell r="AF167">
            <v>320.31091196542218</v>
          </cell>
          <cell r="AG167">
            <v>222.31630804463069</v>
          </cell>
          <cell r="AH167">
            <v>189.76534324130341</v>
          </cell>
          <cell r="AI167">
            <v>122.48283267133256</v>
          </cell>
          <cell r="AJ167">
            <v>127.7679982221301</v>
          </cell>
          <cell r="AK167">
            <v>114.13411065339618</v>
          </cell>
          <cell r="AL167">
            <v>90.5539625914694</v>
          </cell>
          <cell r="AM167">
            <v>33.877365330405119</v>
          </cell>
          <cell r="AN167">
            <v>34.919862115406332</v>
          </cell>
          <cell r="AO167">
            <v>53.89219621915607</v>
          </cell>
          <cell r="AP167">
            <v>37.74614123818656</v>
          </cell>
          <cell r="AQ167">
            <v>21.6886815010158</v>
          </cell>
          <cell r="AR167">
            <v>38.722363248727589</v>
          </cell>
        </row>
        <row r="168">
          <cell r="B168">
            <v>1166</v>
          </cell>
          <cell r="C168">
            <v>728.64384995826026</v>
          </cell>
          <cell r="D168">
            <v>438.03847401475508</v>
          </cell>
          <cell r="E168">
            <v>726.13415477662306</v>
          </cell>
          <cell r="F168">
            <v>739.69620662387456</v>
          </cell>
          <cell r="G168">
            <v>700.6216754529845</v>
          </cell>
          <cell r="H168">
            <v>741.52370949024021</v>
          </cell>
          <cell r="I168">
            <v>766.18837484481094</v>
          </cell>
          <cell r="J168">
            <v>494.38626579481513</v>
          </cell>
          <cell r="K168">
            <v>577.07229585676316</v>
          </cell>
          <cell r="L168">
            <v>570.00890745038294</v>
          </cell>
          <cell r="M168">
            <v>530.19897571087165</v>
          </cell>
          <cell r="N168">
            <v>493.94531981274275</v>
          </cell>
          <cell r="O168">
            <v>638.1688142579859</v>
          </cell>
          <cell r="P168">
            <v>557.07780638283907</v>
          </cell>
          <cell r="Q168">
            <v>943.74795213371533</v>
          </cell>
          <cell r="R168">
            <v>657.95470684729241</v>
          </cell>
          <cell r="S168">
            <v>1192.9963475449913</v>
          </cell>
          <cell r="T168">
            <v>1221.2931056909072</v>
          </cell>
          <cell r="U168">
            <v>850.7345141032115</v>
          </cell>
          <cell r="V168">
            <v>1062.6288337706394</v>
          </cell>
          <cell r="W168">
            <v>1260.3665295701951</v>
          </cell>
          <cell r="X168">
            <v>1065.259719991775</v>
          </cell>
          <cell r="Y168">
            <v>1242.7044994074649</v>
          </cell>
          <cell r="Z168">
            <v>1364.8998919373096</v>
          </cell>
          <cell r="AA168">
            <v>1453.6433187291109</v>
          </cell>
          <cell r="AB168">
            <v>1011.7297722216136</v>
          </cell>
          <cell r="AC168">
            <v>1031.9385282651576</v>
          </cell>
          <cell r="AD168">
            <v>916.52558679084325</v>
          </cell>
          <cell r="AE168">
            <v>3679.3588991683919</v>
          </cell>
          <cell r="AF168">
            <v>2368.7811162829021</v>
          </cell>
          <cell r="AG168">
            <v>2495.6011292454273</v>
          </cell>
          <cell r="AH168">
            <v>2044.6008470877471</v>
          </cell>
          <cell r="AI168">
            <v>1191.8298208307126</v>
          </cell>
          <cell r="AJ168">
            <v>1406.7845652652404</v>
          </cell>
          <cell r="AK168">
            <v>1321.5663680658345</v>
          </cell>
          <cell r="AL168">
            <v>1073.8967727458237</v>
          </cell>
          <cell r="AM168">
            <v>423.29746214916582</v>
          </cell>
          <cell r="AN168">
            <v>455.4197760788017</v>
          </cell>
          <cell r="AO168">
            <v>604.21358649847059</v>
          </cell>
          <cell r="AP168">
            <v>475.79714825399384</v>
          </cell>
          <cell r="AQ168">
            <v>360.44960373562583</v>
          </cell>
          <cell r="AR168">
            <v>540.86688940407339</v>
          </cell>
        </row>
        <row r="169">
          <cell r="B169">
            <v>1167</v>
          </cell>
          <cell r="C169">
            <v>57.797042664539219</v>
          </cell>
          <cell r="D169">
            <v>55.906947006881886</v>
          </cell>
          <cell r="E169">
            <v>65.734243034606138</v>
          </cell>
          <cell r="F169">
            <v>71.81401896094772</v>
          </cell>
          <cell r="G169">
            <v>76.038165819013855</v>
          </cell>
          <cell r="H169">
            <v>72.871739294235041</v>
          </cell>
          <cell r="I169">
            <v>72.42775314323427</v>
          </cell>
          <cell r="J169">
            <v>47.991378322418235</v>
          </cell>
          <cell r="K169">
            <v>56.591687151120539</v>
          </cell>
          <cell r="L169">
            <v>52.471652706801073</v>
          </cell>
          <cell r="M169">
            <v>55.563700770370332</v>
          </cell>
          <cell r="N169">
            <v>47.101148708298503</v>
          </cell>
          <cell r="O169">
            <v>49.70988479902168</v>
          </cell>
          <cell r="P169">
            <v>49.525197217764259</v>
          </cell>
          <cell r="Q169">
            <v>74.859398946643822</v>
          </cell>
          <cell r="R169">
            <v>83.974904285236434</v>
          </cell>
          <cell r="S169">
            <v>107.99755297703094</v>
          </cell>
          <cell r="T169">
            <v>118.57025284646191</v>
          </cell>
          <cell r="U169">
            <v>92.329846931318784</v>
          </cell>
          <cell r="V169">
            <v>104.42769442167143</v>
          </cell>
          <cell r="W169">
            <v>119.14239222462041</v>
          </cell>
          <cell r="X169">
            <v>103.40756968960029</v>
          </cell>
          <cell r="Y169">
            <v>121.86816930337115</v>
          </cell>
          <cell r="Z169">
            <v>125.64462094045247</v>
          </cell>
          <cell r="AA169">
            <v>152.33866168907468</v>
          </cell>
          <cell r="AB169">
            <v>96.475525817491175</v>
          </cell>
          <cell r="AC169">
            <v>80.382406995832056</v>
          </cell>
          <cell r="AD169">
            <v>81.480737377912348</v>
          </cell>
          <cell r="AE169">
            <v>291.8518605290767</v>
          </cell>
          <cell r="AF169">
            <v>302.32805608410968</v>
          </cell>
          <cell r="AG169">
            <v>225.91755265625983</v>
          </cell>
          <cell r="AH169">
            <v>198.50176692198559</v>
          </cell>
          <cell r="AI169">
            <v>129.34877226825489</v>
          </cell>
          <cell r="AJ169">
            <v>138.24890124367852</v>
          </cell>
          <cell r="AK169">
            <v>124.92761024736294</v>
          </cell>
          <cell r="AL169">
            <v>104.24599117293954</v>
          </cell>
          <cell r="AM169">
            <v>41.511466971817427</v>
          </cell>
          <cell r="AN169">
            <v>41.92325420510398</v>
          </cell>
          <cell r="AO169">
            <v>63.320271180419958</v>
          </cell>
          <cell r="AP169">
            <v>45.370593334889143</v>
          </cell>
          <cell r="AQ169">
            <v>28.077066564878379</v>
          </cell>
          <cell r="AR169">
            <v>48.084018173732417</v>
          </cell>
        </row>
        <row r="170">
          <cell r="B170">
            <v>1168</v>
          </cell>
          <cell r="C170">
            <v>87.186300170987266</v>
          </cell>
          <cell r="D170">
            <v>64.698732838278701</v>
          </cell>
          <cell r="E170">
            <v>49.111224052357315</v>
          </cell>
          <cell r="F170">
            <v>28.446546998023706</v>
          </cell>
          <cell r="G170">
            <v>46.012224384905963</v>
          </cell>
          <cell r="H170">
            <v>32.564322879052284</v>
          </cell>
          <cell r="I170">
            <v>50.976258407024488</v>
          </cell>
          <cell r="J170">
            <v>50.805963793888267</v>
          </cell>
          <cell r="K170">
            <v>53.88391186889276</v>
          </cell>
          <cell r="L170">
            <v>43.504072660019631</v>
          </cell>
          <cell r="M170">
            <v>33.320350190814175</v>
          </cell>
          <cell r="N170">
            <v>25.474363541260338</v>
          </cell>
          <cell r="O170">
            <v>46.932591886718235</v>
          </cell>
          <cell r="P170">
            <v>46.852496572787601</v>
          </cell>
          <cell r="Q170">
            <v>112.92470559546766</v>
          </cell>
          <cell r="R170">
            <v>97.180586462747698</v>
          </cell>
          <cell r="S170">
            <v>80.686895847709593</v>
          </cell>
          <cell r="T170">
            <v>46.967351486046411</v>
          </cell>
          <cell r="U170">
            <v>55.87064849170185</v>
          </cell>
          <cell r="V170">
            <v>46.665788295948389</v>
          </cell>
          <cell r="W170">
            <v>83.855057069938326</v>
          </cell>
          <cell r="X170">
            <v>109.4721890746288</v>
          </cell>
          <cell r="Y170">
            <v>116.03707231471235</v>
          </cell>
          <cell r="Z170">
            <v>104.17153713981627</v>
          </cell>
          <cell r="AA170">
            <v>91.35420219861831</v>
          </cell>
          <cell r="AB170">
            <v>52.17818853483751</v>
          </cell>
          <cell r="AC170">
            <v>75.891439251167128</v>
          </cell>
          <cell r="AD170">
            <v>77.083508662485727</v>
          </cell>
          <cell r="AE170">
            <v>440.25581144761594</v>
          </cell>
          <cell r="AF170">
            <v>349.8714055642169</v>
          </cell>
          <cell r="AG170">
            <v>168.78702839889311</v>
          </cell>
          <cell r="AH170">
            <v>78.629352926309082</v>
          </cell>
          <cell r="AI170">
            <v>78.271545209087648</v>
          </cell>
          <cell r="AJ170">
            <v>61.779530739559512</v>
          </cell>
          <cell r="AK170">
            <v>87.926821774347729</v>
          </cell>
          <cell r="AL170">
            <v>110.35978207602949</v>
          </cell>
          <cell r="AM170">
            <v>39.525243732083595</v>
          </cell>
          <cell r="AN170">
            <v>34.758430562011299</v>
          </cell>
          <cell r="AO170">
            <v>37.971797786262705</v>
          </cell>
          <cell r="AP170">
            <v>24.538403423099901</v>
          </cell>
          <cell r="AQ170">
            <v>26.508399924748812</v>
          </cell>
          <cell r="AR170">
            <v>45.489092891134923</v>
          </cell>
        </row>
        <row r="171">
          <cell r="B171">
            <v>1169</v>
          </cell>
          <cell r="C171">
            <v>92.071947221862999</v>
          </cell>
          <cell r="D171">
            <v>89.578817722544912</v>
          </cell>
          <cell r="E171">
            <v>103.25883011217628</v>
          </cell>
          <cell r="F171">
            <v>111.27790352756629</v>
          </cell>
          <cell r="G171">
            <v>115.18322328090107</v>
          </cell>
          <cell r="H171">
            <v>115.64921003581458</v>
          </cell>
          <cell r="I171">
            <v>112.79349140193264</v>
          </cell>
          <cell r="J171">
            <v>73.448585115275947</v>
          </cell>
          <cell r="K171">
            <v>86.858963420197938</v>
          </cell>
          <cell r="L171">
            <v>82.947304001880795</v>
          </cell>
          <cell r="M171">
            <v>90.756718301687741</v>
          </cell>
          <cell r="N171">
            <v>72.596492080274587</v>
          </cell>
          <cell r="O171">
            <v>72.945362885685483</v>
          </cell>
          <cell r="P171">
            <v>75.564552151574006</v>
          </cell>
          <cell r="Q171">
            <v>119.25265223136697</v>
          </cell>
          <cell r="R171">
            <v>134.55166212723759</v>
          </cell>
          <cell r="S171">
            <v>169.64827554970282</v>
          </cell>
          <cell r="T171">
            <v>183.72804291405456</v>
          </cell>
          <cell r="U171">
            <v>139.86199246171446</v>
          </cell>
          <cell r="V171">
            <v>165.7292728661846</v>
          </cell>
          <cell r="W171">
            <v>185.54332848648835</v>
          </cell>
          <cell r="X171">
            <v>158.26050322798329</v>
          </cell>
          <cell r="Y171">
            <v>187.04766357895042</v>
          </cell>
          <cell r="Z171">
            <v>198.61929311782399</v>
          </cell>
          <cell r="AA171">
            <v>248.82714458688696</v>
          </cell>
          <cell r="AB171">
            <v>148.69668655694304</v>
          </cell>
          <cell r="AC171">
            <v>117.95488707411425</v>
          </cell>
          <cell r="AD171">
            <v>124.3216741140706</v>
          </cell>
          <cell r="AE171">
            <v>464.9263675167644</v>
          </cell>
          <cell r="AF171">
            <v>484.41546674040541</v>
          </cell>
          <cell r="AG171">
            <v>354.88325585205615</v>
          </cell>
          <cell r="AH171">
            <v>307.5842403640998</v>
          </cell>
          <cell r="AI171">
            <v>195.93855739165241</v>
          </cell>
          <cell r="AJ171">
            <v>219.40434483928425</v>
          </cell>
          <cell r="AK171">
            <v>194.55278841017329</v>
          </cell>
          <cell r="AL171">
            <v>159.54366853463068</v>
          </cell>
          <cell r="AM171">
            <v>63.713297353999309</v>
          </cell>
          <cell r="AN171">
            <v>66.272372450890288</v>
          </cell>
          <cell r="AO171">
            <v>103.42615654881531</v>
          </cell>
          <cell r="AP171">
            <v>69.929205763368813</v>
          </cell>
          <cell r="AQ171">
            <v>41.200896313099221</v>
          </cell>
          <cell r="AR171">
            <v>73.36563008461782</v>
          </cell>
        </row>
        <row r="172">
          <cell r="B172">
            <v>1170</v>
          </cell>
          <cell r="C172">
            <v>97.179103362818324</v>
          </cell>
          <cell r="D172">
            <v>93.68675882497935</v>
          </cell>
          <cell r="E172">
            <v>104.87226738083778</v>
          </cell>
          <cell r="F172">
            <v>114.48723179698098</v>
          </cell>
          <cell r="G172">
            <v>154.95420691829327</v>
          </cell>
          <cell r="H172">
            <v>144.35352264238827</v>
          </cell>
          <cell r="I172">
            <v>140.71793959628386</v>
          </cell>
          <cell r="J172">
            <v>95.299037406181398</v>
          </cell>
          <cell r="K172">
            <v>91.317231472084586</v>
          </cell>
          <cell r="L172">
            <v>90.588671522263851</v>
          </cell>
          <cell r="M172">
            <v>86.783820572034031</v>
          </cell>
          <cell r="N172">
            <v>76.244745545587136</v>
          </cell>
          <cell r="O172">
            <v>67.627512624089434</v>
          </cell>
          <cell r="P172">
            <v>73.778034990446159</v>
          </cell>
          <cell r="Q172">
            <v>125.86750000580412</v>
          </cell>
          <cell r="R172">
            <v>140.721985841102</v>
          </cell>
          <cell r="S172">
            <v>172.29905950724608</v>
          </cell>
          <cell r="T172">
            <v>189.02688107793355</v>
          </cell>
          <cell r="U172">
            <v>188.15417300021696</v>
          </cell>
          <cell r="V172">
            <v>206.86353443993767</v>
          </cell>
          <cell r="W172">
            <v>231.47855932055813</v>
          </cell>
          <cell r="X172">
            <v>205.34192174530909</v>
          </cell>
          <cell r="Y172">
            <v>196.64838398681289</v>
          </cell>
          <cell r="Z172">
            <v>216.91672946750415</v>
          </cell>
          <cell r="AA172">
            <v>237.93467495704274</v>
          </cell>
          <cell r="AB172">
            <v>156.1692680339103</v>
          </cell>
          <cell r="AC172">
            <v>109.35576024453616</v>
          </cell>
          <cell r="AD172">
            <v>121.38242815838203</v>
          </cell>
          <cell r="AE172">
            <v>490.71545555716006</v>
          </cell>
          <cell r="AF172">
            <v>506.6299841572507</v>
          </cell>
          <cell r="AG172">
            <v>360.42836875323485</v>
          </cell>
          <cell r="AH172">
            <v>316.45517310576855</v>
          </cell>
          <cell r="AI172">
            <v>263.59310757691168</v>
          </cell>
          <cell r="AJ172">
            <v>273.86084220365859</v>
          </cell>
          <cell r="AK172">
            <v>242.71850429946238</v>
          </cell>
          <cell r="AL172">
            <v>207.0068199644455</v>
          </cell>
          <cell r="AM172">
            <v>66.983552338502577</v>
          </cell>
          <cell r="AN172">
            <v>72.377592631807573</v>
          </cell>
          <cell r="AO172">
            <v>98.898651034857579</v>
          </cell>
          <cell r="AP172">
            <v>73.443417813321062</v>
          </cell>
          <cell r="AQ172">
            <v>38.197275677474131</v>
          </cell>
          <cell r="AR172">
            <v>71.631100421552816</v>
          </cell>
        </row>
        <row r="173">
          <cell r="B173">
            <v>1171</v>
          </cell>
          <cell r="C173">
            <v>350.58652644243665</v>
          </cell>
          <cell r="D173">
            <v>342.78480893280005</v>
          </cell>
          <cell r="E173">
            <v>257.50395411414712</v>
          </cell>
          <cell r="F173">
            <v>242.38701121509655</v>
          </cell>
          <cell r="G173">
            <v>379.44719657209248</v>
          </cell>
          <cell r="H173">
            <v>419.77631590931918</v>
          </cell>
          <cell r="I173">
            <v>260.28450802192788</v>
          </cell>
          <cell r="J173">
            <v>200.29642185592041</v>
          </cell>
          <cell r="K173">
            <v>281.14792515686787</v>
          </cell>
          <cell r="L173">
            <v>206.63612589734947</v>
          </cell>
          <cell r="M173">
            <v>200.5794153625003</v>
          </cell>
          <cell r="N173">
            <v>319.97886954508419</v>
          </cell>
          <cell r="O173">
            <v>142.45834805109484</v>
          </cell>
          <cell r="P173">
            <v>172.75330112088875</v>
          </cell>
          <cell r="Q173">
            <v>454.0837288267453</v>
          </cell>
          <cell r="R173">
            <v>514.87915297935353</v>
          </cell>
          <cell r="S173">
            <v>423.0640780574127</v>
          </cell>
          <cell r="T173">
            <v>400.19886955638674</v>
          </cell>
          <cell r="U173">
            <v>460.74627393574991</v>
          </cell>
          <cell r="V173">
            <v>601.55381589336264</v>
          </cell>
          <cell r="W173">
            <v>428.16348152362542</v>
          </cell>
          <cell r="X173">
            <v>431.58098236925167</v>
          </cell>
          <cell r="Y173">
            <v>605.4419768545506</v>
          </cell>
          <cell r="Z173">
            <v>494.7951202537775</v>
          </cell>
          <cell r="AA173">
            <v>549.92736759885656</v>
          </cell>
          <cell r="AB173">
            <v>655.40078185841696</v>
          </cell>
          <cell r="AC173">
            <v>230.35951419509962</v>
          </cell>
          <cell r="AD173">
            <v>284.22029897035094</v>
          </cell>
          <cell r="AE173">
            <v>1770.321201597196</v>
          </cell>
          <cell r="AF173">
            <v>1853.6777715130759</v>
          </cell>
          <cell r="AG173">
            <v>884.99784019953768</v>
          </cell>
          <cell r="AH173">
            <v>669.984088083139</v>
          </cell>
          <cell r="AI173">
            <v>645.4788656272176</v>
          </cell>
          <cell r="AJ173">
            <v>796.38025666245858</v>
          </cell>
          <cell r="AK173">
            <v>448.95389074522899</v>
          </cell>
          <cell r="AL173">
            <v>435.0802113764239</v>
          </cell>
          <cell r="AM173">
            <v>206.22927848358435</v>
          </cell>
          <cell r="AN173">
            <v>165.09597824864443</v>
          </cell>
          <cell r="AO173">
            <v>228.57986055414722</v>
          </cell>
          <cell r="AP173">
            <v>308.22244391100742</v>
          </cell>
          <cell r="AQ173">
            <v>80.463121914776991</v>
          </cell>
          <cell r="AR173">
            <v>167.72619469124606</v>
          </cell>
        </row>
        <row r="174">
          <cell r="B174">
            <v>1172</v>
          </cell>
          <cell r="C174">
            <v>66.539807388698804</v>
          </cell>
          <cell r="D174">
            <v>62.809635514699998</v>
          </cell>
          <cell r="E174">
            <v>102.593237371374</v>
          </cell>
          <cell r="F174">
            <v>109.30985240631425</v>
          </cell>
          <cell r="G174">
            <v>95.757270103758231</v>
          </cell>
          <cell r="H174">
            <v>82.225837095361911</v>
          </cell>
          <cell r="I174">
            <v>100.81740145792962</v>
          </cell>
          <cell r="J174">
            <v>67.778033684702791</v>
          </cell>
          <cell r="K174">
            <v>68.336848803674712</v>
          </cell>
          <cell r="L174">
            <v>69.389671659249714</v>
          </cell>
          <cell r="M174">
            <v>63.540265750001339</v>
          </cell>
          <cell r="N174">
            <v>53.820585188215503</v>
          </cell>
          <cell r="O174">
            <v>55.675091552554058</v>
          </cell>
          <cell r="P174">
            <v>55.139611955517189</v>
          </cell>
          <cell r="Q174">
            <v>86.183129058254764</v>
          </cell>
          <cell r="R174">
            <v>94.343072067381215</v>
          </cell>
          <cell r="S174">
            <v>168.55474523783661</v>
          </cell>
          <cell r="T174">
            <v>180.47864506057257</v>
          </cell>
          <cell r="U174">
            <v>116.27390003442366</v>
          </cell>
          <cell r="V174">
            <v>117.83243645510032</v>
          </cell>
          <cell r="W174">
            <v>165.84286915284096</v>
          </cell>
          <cell r="X174">
            <v>146.04210144973004</v>
          </cell>
          <cell r="Y174">
            <v>147.16095382394349</v>
          </cell>
          <cell r="Z174">
            <v>166.15521987701467</v>
          </cell>
          <cell r="AA174">
            <v>174.20796155617253</v>
          </cell>
          <cell r="AB174">
            <v>110.23869689452714</v>
          </cell>
          <cell r="AC174">
            <v>90.028329110022142</v>
          </cell>
          <cell r="AD174">
            <v>90.717785960798921</v>
          </cell>
          <cell r="AE174">
            <v>335.99931225465531</v>
          </cell>
          <cell r="AF174">
            <v>339.65573198216742</v>
          </cell>
          <cell r="AG174">
            <v>352.59572539416899</v>
          </cell>
          <cell r="AH174">
            <v>302.1443327998989</v>
          </cell>
          <cell r="AI174">
            <v>162.89300498334185</v>
          </cell>
          <cell r="AJ174">
            <v>155.99506396267387</v>
          </cell>
          <cell r="AK174">
            <v>173.89573041953017</v>
          </cell>
          <cell r="AL174">
            <v>147.2262007926989</v>
          </cell>
          <cell r="AM174">
            <v>50.126846978366764</v>
          </cell>
          <cell r="AN174">
            <v>55.44023666329786</v>
          </cell>
          <cell r="AO174">
            <v>72.410347086015719</v>
          </cell>
          <cell r="AP174">
            <v>51.84314927737767</v>
          </cell>
          <cell r="AQ174">
            <v>31.446326175302715</v>
          </cell>
          <cell r="AR174">
            <v>53.535053918182726</v>
          </cell>
        </row>
        <row r="175">
          <cell r="B175">
            <v>1173</v>
          </cell>
          <cell r="C175">
            <v>49.721459636751838</v>
          </cell>
          <cell r="D175">
            <v>64.050013373791074</v>
          </cell>
          <cell r="E175">
            <v>70.392704231338897</v>
          </cell>
          <cell r="F175">
            <v>82.172480899674227</v>
          </cell>
          <cell r="G175">
            <v>72.61744216745663</v>
          </cell>
          <cell r="H175">
            <v>59.209701432514812</v>
          </cell>
          <cell r="I175">
            <v>67.814387207215049</v>
          </cell>
          <cell r="J175">
            <v>52.424932313459614</v>
          </cell>
          <cell r="K175">
            <v>62.583239907054079</v>
          </cell>
          <cell r="L175">
            <v>47.338511899968118</v>
          </cell>
          <cell r="M175">
            <v>44.919122984950633</v>
          </cell>
          <cell r="N175">
            <v>38.085145710439321</v>
          </cell>
          <cell r="O175">
            <v>47.767660335102825</v>
          </cell>
          <cell r="P175">
            <v>45.053875703591629</v>
          </cell>
          <cell r="Q175">
            <v>64.399810294112527</v>
          </cell>
          <cell r="R175">
            <v>96.206178846971198</v>
          </cell>
          <cell r="S175">
            <v>115.65113483421801</v>
          </cell>
          <cell r="T175">
            <v>135.67283906772812</v>
          </cell>
          <cell r="U175">
            <v>88.176210560152597</v>
          </cell>
          <cell r="V175">
            <v>84.849526961712201</v>
          </cell>
          <cell r="W175">
            <v>111.55348562499258</v>
          </cell>
          <cell r="X175">
            <v>112.96059899042901</v>
          </cell>
          <cell r="Y175">
            <v>134.77076334868281</v>
          </cell>
          <cell r="Z175">
            <v>113.35319313823838</v>
          </cell>
          <cell r="AA175">
            <v>123.15448728036053</v>
          </cell>
          <cell r="AB175">
            <v>78.00838321386945</v>
          </cell>
          <cell r="AC175">
            <v>77.241770521473114</v>
          </cell>
          <cell r="AD175">
            <v>74.124349226108507</v>
          </cell>
          <cell r="AE175">
            <v>251.07340850348862</v>
          </cell>
          <cell r="AF175">
            <v>346.3633246343403</v>
          </cell>
          <cell r="AG175">
            <v>241.92790135923278</v>
          </cell>
          <cell r="AH175">
            <v>227.13368346392829</v>
          </cell>
          <cell r="AI175">
            <v>123.52976809012851</v>
          </cell>
          <cell r="AJ175">
            <v>112.32991342446262</v>
          </cell>
          <cell r="AK175">
            <v>116.97020777977983</v>
          </cell>
          <cell r="AL175">
            <v>113.87647578019143</v>
          </cell>
          <cell r="AM175">
            <v>45.906425964180897</v>
          </cell>
          <cell r="AN175">
            <v>37.822030862322599</v>
          </cell>
          <cell r="AO175">
            <v>51.189733749888084</v>
          </cell>
          <cell r="AP175">
            <v>36.685849613342924</v>
          </cell>
          <cell r="AQ175">
            <v>26.980062100316466</v>
          </cell>
          <cell r="AR175">
            <v>43.742811736881329</v>
          </cell>
        </row>
        <row r="176">
          <cell r="B176">
            <v>1174</v>
          </cell>
          <cell r="C176">
            <v>63.304545135360371</v>
          </cell>
          <cell r="D176">
            <v>64.074981828450348</v>
          </cell>
          <cell r="E176">
            <v>57.490389344530541</v>
          </cell>
          <cell r="F176">
            <v>55.3740273130162</v>
          </cell>
          <cell r="G176">
            <v>45.461490969844874</v>
          </cell>
          <cell r="H176">
            <v>58.444888302472783</v>
          </cell>
          <cell r="I176">
            <v>46.261044928590955</v>
          </cell>
          <cell r="J176">
            <v>28.632149183804209</v>
          </cell>
          <cell r="K176">
            <v>32.003916462257202</v>
          </cell>
          <cell r="L176">
            <v>28.149872946040283</v>
          </cell>
          <cell r="M176">
            <v>32.203580386881569</v>
          </cell>
          <cell r="N176">
            <v>28.063463425383084</v>
          </cell>
          <cell r="O176">
            <v>23.162540620160559</v>
          </cell>
          <cell r="P176">
            <v>32.070694643673392</v>
          </cell>
          <cell r="Q176">
            <v>81.992779923518299</v>
          </cell>
          <cell r="R176">
            <v>96.24368265825791</v>
          </cell>
          <cell r="S176">
            <v>94.453378973838724</v>
          </cell>
          <cell r="T176">
            <v>91.426611609101499</v>
          </cell>
          <cell r="U176">
            <v>55.2019167914451</v>
          </cell>
          <cell r="V176">
            <v>83.75352359185672</v>
          </cell>
          <cell r="W176">
            <v>76.098613037229541</v>
          </cell>
          <cell r="X176">
            <v>61.694018083748063</v>
          </cell>
          <cell r="Y176">
            <v>68.919286667990434</v>
          </cell>
          <cell r="Z176">
            <v>67.405540579984404</v>
          </cell>
          <cell r="AA176">
            <v>88.292361194741432</v>
          </cell>
          <cell r="AB176">
            <v>57.481345242579103</v>
          </cell>
          <cell r="AC176">
            <v>37.454537959900499</v>
          </cell>
          <cell r="AD176">
            <v>52.763926134373072</v>
          </cell>
          <cell r="AE176">
            <v>319.66253680030104</v>
          </cell>
          <cell r="AF176">
            <v>346.49834657284157</v>
          </cell>
          <cell r="AG176">
            <v>197.5848121523847</v>
          </cell>
          <cell r="AH176">
            <v>153.05984015735618</v>
          </cell>
          <cell r="AI176">
            <v>77.334690797648889</v>
          </cell>
          <cell r="AJ176">
            <v>110.87894524517812</v>
          </cell>
          <cell r="AK176">
            <v>79.793746729179318</v>
          </cell>
          <cell r="AL176">
            <v>62.194228951387629</v>
          </cell>
          <cell r="AM176">
            <v>23.475700903635076</v>
          </cell>
          <cell r="AN176">
            <v>22.490892100398121</v>
          </cell>
          <cell r="AO176">
            <v>36.699129374139481</v>
          </cell>
          <cell r="AP176">
            <v>27.032376524975557</v>
          </cell>
          <cell r="AQ176">
            <v>13.082633311931279</v>
          </cell>
          <cell r="AR176">
            <v>31.137440146073381</v>
          </cell>
        </row>
        <row r="177">
          <cell r="B177">
            <v>1175</v>
          </cell>
          <cell r="C177">
            <v>477.98015586158351</v>
          </cell>
          <cell r="D177">
            <v>496.77877030381126</v>
          </cell>
          <cell r="E177">
            <v>561.39423797507743</v>
          </cell>
          <cell r="F177">
            <v>552.49977800950785</v>
          </cell>
          <cell r="G177">
            <v>600.9708723375827</v>
          </cell>
          <cell r="H177">
            <v>561.94007538720132</v>
          </cell>
          <cell r="I177">
            <v>610.81180570256947</v>
          </cell>
          <cell r="J177">
            <v>429.02660014129918</v>
          </cell>
          <cell r="K177">
            <v>500.95368445621796</v>
          </cell>
          <cell r="L177">
            <v>555.73019918036232</v>
          </cell>
          <cell r="M177">
            <v>593.95754875168905</v>
          </cell>
          <cell r="N177">
            <v>564.17421607892516</v>
          </cell>
          <cell r="O177">
            <v>974.84988416450722</v>
          </cell>
          <cell r="P177">
            <v>821.83186184912427</v>
          </cell>
          <cell r="Q177">
            <v>619.08543286375664</v>
          </cell>
          <cell r="R177">
            <v>746.18543706321236</v>
          </cell>
          <cell r="S177">
            <v>922.33820848586902</v>
          </cell>
          <cell r="T177">
            <v>912.21796696583158</v>
          </cell>
          <cell r="U177">
            <v>729.73286579770604</v>
          </cell>
          <cell r="V177">
            <v>805.27934483468641</v>
          </cell>
          <cell r="W177">
            <v>1004.7747800007821</v>
          </cell>
          <cell r="X177">
            <v>924.42850369395683</v>
          </cell>
          <cell r="Y177">
            <v>1078.7857988299806</v>
          </cell>
          <cell r="Z177">
            <v>1330.7091852307622</v>
          </cell>
          <cell r="AA177">
            <v>1628.4498120615831</v>
          </cell>
          <cell r="AB177">
            <v>1155.5770005943748</v>
          </cell>
          <cell r="AC177">
            <v>1576.3621353291353</v>
          </cell>
          <cell r="AD177">
            <v>1352.109024618079</v>
          </cell>
          <cell r="AE177">
            <v>2413.6078829128337</v>
          </cell>
          <cell r="AF177">
            <v>2686.4310782579137</v>
          </cell>
          <cell r="AG177">
            <v>1929.4177047400653</v>
          </cell>
          <cell r="AH177">
            <v>1527.1695380052681</v>
          </cell>
          <cell r="AI177">
            <v>1022.3135141222775</v>
          </cell>
          <cell r="AJ177">
            <v>1066.0867812333993</v>
          </cell>
          <cell r="AK177">
            <v>1053.5638051120004</v>
          </cell>
          <cell r="AL177">
            <v>931.92370660448512</v>
          </cell>
          <cell r="AM177">
            <v>367.46249093410859</v>
          </cell>
          <cell r="AN177">
            <v>444.01152256200328</v>
          </cell>
          <cell r="AO177">
            <v>676.87271609291304</v>
          </cell>
          <cell r="AP177">
            <v>543.44574664772449</v>
          </cell>
          <cell r="AQ177">
            <v>550.61332769351964</v>
          </cell>
          <cell r="AR177">
            <v>797.91662428213897</v>
          </cell>
        </row>
        <row r="178">
          <cell r="B178">
            <v>1176</v>
          </cell>
          <cell r="C178">
            <v>128.85041829225048</v>
          </cell>
          <cell r="D178">
            <v>147.1119977245539</v>
          </cell>
          <cell r="E178">
            <v>141.57736833706517</v>
          </cell>
          <cell r="F178">
            <v>129.89037354144375</v>
          </cell>
          <cell r="G178">
            <v>161.56766347059335</v>
          </cell>
          <cell r="H178">
            <v>148.55207927300734</v>
          </cell>
          <cell r="I178">
            <v>132.59860301661681</v>
          </cell>
          <cell r="J178">
            <v>85.618851424758773</v>
          </cell>
          <cell r="K178">
            <v>91.976330717852747</v>
          </cell>
          <cell r="L178">
            <v>97.934312877071363</v>
          </cell>
          <cell r="M178">
            <v>83.339566433630026</v>
          </cell>
          <cell r="N178">
            <v>82.179719763891399</v>
          </cell>
          <cell r="O178">
            <v>91.790509114746101</v>
          </cell>
          <cell r="P178">
            <v>81.492872451279368</v>
          </cell>
          <cell r="Q178">
            <v>166.88855385501424</v>
          </cell>
          <cell r="R178">
            <v>220.96924603321028</v>
          </cell>
          <cell r="S178">
            <v>232.60341385967291</v>
          </cell>
          <cell r="T178">
            <v>214.45860649444325</v>
          </cell>
          <cell r="U178">
            <v>196.18460646193657</v>
          </cell>
          <cell r="V178">
            <v>212.8802096707025</v>
          </cell>
          <cell r="W178">
            <v>218.12239208635799</v>
          </cell>
          <cell r="X178">
            <v>184.48391471418674</v>
          </cell>
          <cell r="Y178">
            <v>198.0677305819498</v>
          </cell>
          <cell r="Z178">
            <v>234.50604247707278</v>
          </cell>
          <cell r="AA178">
            <v>228.49158425777603</v>
          </cell>
          <cell r="AB178">
            <v>168.32565432440597</v>
          </cell>
          <cell r="AC178">
            <v>148.42806600431635</v>
          </cell>
          <cell r="AD178">
            <v>134.07517206196317</v>
          </cell>
          <cell r="AE178">
            <v>650.64288023884285</v>
          </cell>
          <cell r="AF178">
            <v>795.53770470134145</v>
          </cell>
          <cell r="AG178">
            <v>486.5776357899951</v>
          </cell>
          <cell r="AH178">
            <v>359.03113385360456</v>
          </cell>
          <cell r="AI178">
            <v>274.8432801221777</v>
          </cell>
          <cell r="AJ178">
            <v>281.82615010784872</v>
          </cell>
          <cell r="AK178">
            <v>228.71379931177827</v>
          </cell>
          <cell r="AL178">
            <v>185.97969764275945</v>
          </cell>
          <cell r="AM178">
            <v>67.467018691057021</v>
          </cell>
          <cell r="AN178">
            <v>78.246536603096004</v>
          </cell>
          <cell r="AO178">
            <v>94.973586594687646</v>
          </cell>
          <cell r="AP178">
            <v>79.160333623153363</v>
          </cell>
          <cell r="AQ178">
            <v>51.844985053948918</v>
          </cell>
          <cell r="AR178">
            <v>79.12143676575694</v>
          </cell>
        </row>
        <row r="179">
          <cell r="B179">
            <v>1177</v>
          </cell>
          <cell r="C179">
            <v>79.384620073944575</v>
          </cell>
          <cell r="D179">
            <v>70.335625433940621</v>
          </cell>
          <cell r="E179">
            <v>87.057554037510968</v>
          </cell>
          <cell r="F179">
            <v>87.680245489037077</v>
          </cell>
          <cell r="G179">
            <v>118.16101665715937</v>
          </cell>
          <cell r="H179">
            <v>115.64243368181323</v>
          </cell>
          <cell r="I179">
            <v>115.9923904634184</v>
          </cell>
          <cell r="J179">
            <v>67.800429898928527</v>
          </cell>
          <cell r="K179">
            <v>78.857702002746521</v>
          </cell>
          <cell r="L179">
            <v>80.071169993625162</v>
          </cell>
          <cell r="M179">
            <v>86.877448807744102</v>
          </cell>
          <cell r="N179">
            <v>80.272712856121672</v>
          </cell>
          <cell r="O179">
            <v>75.51426022947463</v>
          </cell>
          <cell r="P179">
            <v>85.094080329503313</v>
          </cell>
          <cell r="Q179">
            <v>102.8198791906223</v>
          </cell>
          <cell r="R179">
            <v>105.64746833573925</v>
          </cell>
          <cell r="S179">
            <v>143.03051758376665</v>
          </cell>
          <cell r="T179">
            <v>144.76656546583808</v>
          </cell>
          <cell r="U179">
            <v>143.47779780974764</v>
          </cell>
          <cell r="V179">
            <v>165.71956211916796</v>
          </cell>
          <cell r="W179">
            <v>190.80546171761029</v>
          </cell>
          <cell r="X179">
            <v>146.09035882770684</v>
          </cell>
          <cell r="Y179">
            <v>169.81723398496021</v>
          </cell>
          <cell r="Z179">
            <v>191.73232179903448</v>
          </cell>
          <cell r="AA179">
            <v>238.19137492350686</v>
          </cell>
          <cell r="AB179">
            <v>164.41960321503549</v>
          </cell>
          <cell r="AC179">
            <v>122.10887279855986</v>
          </cell>
          <cell r="AD179">
            <v>140.00001617875921</v>
          </cell>
          <cell r="AE179">
            <v>400.86045925303785</v>
          </cell>
          <cell r="AF179">
            <v>380.35403557782871</v>
          </cell>
          <cell r="AG179">
            <v>299.20219113256286</v>
          </cell>
          <cell r="AH179">
            <v>242.35774442859039</v>
          </cell>
          <cell r="AI179">
            <v>201.00409143154943</v>
          </cell>
          <cell r="AJ179">
            <v>219.39148905315648</v>
          </cell>
          <cell r="AK179">
            <v>200.0704359669549</v>
          </cell>
          <cell r="AL179">
            <v>147.27484943818686</v>
          </cell>
          <cell r="AM179">
            <v>57.844165052351087</v>
          </cell>
          <cell r="AN179">
            <v>63.97442887686568</v>
          </cell>
          <cell r="AO179">
            <v>99.005349566328817</v>
          </cell>
          <cell r="AP179">
            <v>77.323392544813998</v>
          </cell>
          <cell r="AQ179">
            <v>42.651857264055344</v>
          </cell>
          <cell r="AR179">
            <v>82.617849799762908</v>
          </cell>
        </row>
        <row r="180">
          <cell r="B180">
            <v>1178</v>
          </cell>
          <cell r="C180">
            <v>169.14707465763792</v>
          </cell>
          <cell r="D180">
            <v>174.92789940476271</v>
          </cell>
          <cell r="E180">
            <v>153.28860162710203</v>
          </cell>
          <cell r="F180">
            <v>146.91114934489124</v>
          </cell>
          <cell r="G180">
            <v>113.97948918063817</v>
          </cell>
          <cell r="H180">
            <v>128.39036517507003</v>
          </cell>
          <cell r="I180">
            <v>113.83823010477717</v>
          </cell>
          <cell r="J180">
            <v>67.084586458795627</v>
          </cell>
          <cell r="K180">
            <v>65.961144322229089</v>
          </cell>
          <cell r="L180">
            <v>69.235289648510587</v>
          </cell>
          <cell r="M180">
            <v>53.941409048259423</v>
          </cell>
          <cell r="N180">
            <v>43.320794189561994</v>
          </cell>
          <cell r="O180">
            <v>64.663449273625687</v>
          </cell>
          <cell r="P180">
            <v>72.235949599774656</v>
          </cell>
          <cell r="Q180">
            <v>219.081249813196</v>
          </cell>
          <cell r="R180">
            <v>262.7500587274817</v>
          </cell>
          <cell r="S180">
            <v>251.84429166214912</v>
          </cell>
          <cell r="T180">
            <v>242.5611652964395</v>
          </cell>
          <cell r="U180">
            <v>138.40035035046444</v>
          </cell>
          <cell r="V180">
            <v>183.9877838931958</v>
          </cell>
          <cell r="W180">
            <v>187.26190545325392</v>
          </cell>
          <cell r="X180">
            <v>144.54792281086489</v>
          </cell>
          <cell r="Y180">
            <v>142.04495939906514</v>
          </cell>
          <cell r="Z180">
            <v>165.78554847886514</v>
          </cell>
          <cell r="AA180">
            <v>147.89083430556408</v>
          </cell>
          <cell r="AB180">
            <v>88.732366680750701</v>
          </cell>
          <cell r="AC180">
            <v>104.56277897810006</v>
          </cell>
          <cell r="AD180">
            <v>118.84533064458253</v>
          </cell>
          <cell r="AE180">
            <v>854.12481618493268</v>
          </cell>
          <cell r="AF180">
            <v>945.9577854503242</v>
          </cell>
          <cell r="AG180">
            <v>526.82717760154026</v>
          </cell>
          <cell r="AH180">
            <v>406.07841125503501</v>
          </cell>
          <cell r="AI180">
            <v>193.89088138146246</v>
          </cell>
          <cell r="AJ180">
            <v>243.57627645004334</v>
          </cell>
          <cell r="AK180">
            <v>196.35481461994934</v>
          </cell>
          <cell r="AL180">
            <v>145.7199074559008</v>
          </cell>
          <cell r="AM180">
            <v>48.384206264139969</v>
          </cell>
          <cell r="AN180">
            <v>55.316890133370997</v>
          </cell>
          <cell r="AO180">
            <v>61.471511102282896</v>
          </cell>
          <cell r="AP180">
            <v>41.729133790165015</v>
          </cell>
          <cell r="AQ180">
            <v>36.523117623598992</v>
          </cell>
          <cell r="AR180">
            <v>70.13388958512833</v>
          </cell>
        </row>
        <row r="181">
          <cell r="B181">
            <v>1179</v>
          </cell>
          <cell r="C181">
            <v>46.987953262443106</v>
          </cell>
          <cell r="D181">
            <v>40.64224077050541</v>
          </cell>
          <cell r="E181">
            <v>66.686502620681594</v>
          </cell>
          <cell r="F181">
            <v>59.089225861468272</v>
          </cell>
          <cell r="G181">
            <v>42.409799184277688</v>
          </cell>
          <cell r="H181">
            <v>40.739324688473822</v>
          </cell>
          <cell r="I181">
            <v>43.523617862195472</v>
          </cell>
          <cell r="J181">
            <v>27.914732997919472</v>
          </cell>
          <cell r="K181">
            <v>28.562863802603157</v>
          </cell>
          <cell r="L181">
            <v>28.977984206658135</v>
          </cell>
          <cell r="M181">
            <v>41.647611877200177</v>
          </cell>
          <cell r="N181">
            <v>27.481447460301471</v>
          </cell>
          <cell r="O181">
            <v>23.957139776594236</v>
          </cell>
          <cell r="P181">
            <v>26.752843632292702</v>
          </cell>
          <cell r="Q181">
            <v>60.859341184209093</v>
          </cell>
          <cell r="R181">
            <v>61.046586539962746</v>
          </cell>
          <cell r="S181">
            <v>109.56206030756985</v>
          </cell>
          <cell r="T181">
            <v>97.560678990907832</v>
          </cell>
          <cell r="U181">
            <v>51.496379810008278</v>
          </cell>
          <cell r="V181">
            <v>58.380845451424008</v>
          </cell>
          <cell r="W181">
            <v>71.595593199160078</v>
          </cell>
          <cell r="X181">
            <v>60.148193253714616</v>
          </cell>
          <cell r="Y181">
            <v>61.509103137170719</v>
          </cell>
          <cell r="Z181">
            <v>69.388472697984284</v>
          </cell>
          <cell r="AA181">
            <v>114.18500510142313</v>
          </cell>
          <cell r="AB181">
            <v>56.289223653078871</v>
          </cell>
          <cell r="AC181">
            <v>38.739429145008479</v>
          </cell>
          <cell r="AD181">
            <v>44.014795469270865</v>
          </cell>
          <cell r="AE181">
            <v>237.27029878833415</v>
          </cell>
          <cell r="AF181">
            <v>219.78108812732597</v>
          </cell>
          <cell r="AG181">
            <v>229.19030891309188</v>
          </cell>
          <cell r="AH181">
            <v>163.32905342523873</v>
          </cell>
          <cell r="AI181">
            <v>72.143447932272863</v>
          </cell>
          <cell r="AJ181">
            <v>77.288766950517086</v>
          </cell>
          <cell r="AK181">
            <v>75.072072967535334</v>
          </cell>
          <cell r="AL181">
            <v>60.63587067964513</v>
          </cell>
          <cell r="AM181">
            <v>20.951599732237412</v>
          </cell>
          <cell r="AN181">
            <v>23.152527804594111</v>
          </cell>
          <cell r="AO181">
            <v>47.461526887486649</v>
          </cell>
          <cell r="AP181">
            <v>26.471744557596836</v>
          </cell>
          <cell r="AQ181">
            <v>13.531437679468732</v>
          </cell>
          <cell r="AR181">
            <v>25.974338148678164</v>
          </cell>
        </row>
        <row r="182">
          <cell r="B182">
            <v>1180</v>
          </cell>
          <cell r="C182">
            <v>95.020841486832666</v>
          </cell>
          <cell r="D182">
            <v>88.298254340714735</v>
          </cell>
          <cell r="E182">
            <v>99.403274871047486</v>
          </cell>
          <cell r="F182">
            <v>96.007080294010308</v>
          </cell>
          <cell r="G182">
            <v>131.85473550047942</v>
          </cell>
          <cell r="H182">
            <v>114.57395345798605</v>
          </cell>
          <cell r="I182">
            <v>104.47046921361606</v>
          </cell>
          <cell r="J182">
            <v>70.613670278173629</v>
          </cell>
          <cell r="K182">
            <v>89.5119026730993</v>
          </cell>
          <cell r="L182">
            <v>93.983232605697324</v>
          </cell>
          <cell r="M182">
            <v>90.498125785540793</v>
          </cell>
          <cell r="N182">
            <v>82.778798405298161</v>
          </cell>
          <cell r="O182">
            <v>101.03217505916527</v>
          </cell>
          <cell r="P182">
            <v>86.053686692015233</v>
          </cell>
          <cell r="Q182">
            <v>123.07209423143796</v>
          </cell>
          <cell r="R182">
            <v>132.62819477340176</v>
          </cell>
          <cell r="S182">
            <v>163.31382166102767</v>
          </cell>
          <cell r="T182">
            <v>158.51478513828522</v>
          </cell>
          <cell r="U182">
            <v>160.10548669605822</v>
          </cell>
          <cell r="V182">
            <v>164.18839341933904</v>
          </cell>
          <cell r="W182">
            <v>171.85210197427588</v>
          </cell>
          <cell r="X182">
            <v>152.15207992719218</v>
          </cell>
          <cell r="Y182">
            <v>192.76067314448585</v>
          </cell>
          <cell r="Z182">
            <v>225.04508675349319</v>
          </cell>
          <cell r="AA182">
            <v>248.11816305242365</v>
          </cell>
          <cell r="AB182">
            <v>169.55272475730948</v>
          </cell>
          <cell r="AC182">
            <v>163.37212303175173</v>
          </cell>
          <cell r="AD182">
            <v>141.57879704996313</v>
          </cell>
          <cell r="AE182">
            <v>479.81709960370137</v>
          </cell>
          <cell r="AF182">
            <v>477.49056279468363</v>
          </cell>
          <cell r="AG182">
            <v>341.63236006326207</v>
          </cell>
          <cell r="AH182">
            <v>265.37402238615061</v>
          </cell>
          <cell r="AI182">
            <v>224.29852128913026</v>
          </cell>
          <cell r="AJ182">
            <v>217.36441767575639</v>
          </cell>
          <cell r="AK182">
            <v>180.19675461238455</v>
          </cell>
          <cell r="AL182">
            <v>153.38571855663318</v>
          </cell>
          <cell r="AM182">
            <v>65.659296947207636</v>
          </cell>
          <cell r="AN182">
            <v>75.089743667162509</v>
          </cell>
          <cell r="AO182">
            <v>103.13146508621234</v>
          </cell>
          <cell r="AP182">
            <v>79.737401362694385</v>
          </cell>
          <cell r="AQ182">
            <v>57.064849693364323</v>
          </cell>
          <cell r="AR182">
            <v>83.549531698408671</v>
          </cell>
        </row>
        <row r="183">
          <cell r="B183">
            <v>1181</v>
          </cell>
          <cell r="C183">
            <v>286.62114352303934</v>
          </cell>
          <cell r="D183">
            <v>293.57557773267837</v>
          </cell>
          <cell r="E183">
            <v>280.28074560450023</v>
          </cell>
          <cell r="F183">
            <v>331.77729962604479</v>
          </cell>
          <cell r="G183">
            <v>307.93604124869131</v>
          </cell>
          <cell r="H183">
            <v>321.19634054376672</v>
          </cell>
          <cell r="I183">
            <v>182.73224494552767</v>
          </cell>
          <cell r="J183">
            <v>118.83677621837626</v>
          </cell>
          <cell r="K183">
            <v>138.81168528971284</v>
          </cell>
          <cell r="L183">
            <v>134.07753860269426</v>
          </cell>
          <cell r="M183">
            <v>123.99855813747476</v>
          </cell>
          <cell r="N183">
            <v>147.52876462038404</v>
          </cell>
          <cell r="O183">
            <v>139.66622343232186</v>
          </cell>
          <cell r="P183">
            <v>171.68030069688905</v>
          </cell>
          <cell r="Q183">
            <v>371.23502415286606</v>
          </cell>
          <cell r="R183">
            <v>440.96453769063788</v>
          </cell>
          <cell r="S183">
            <v>460.48502689729213</v>
          </cell>
          <cell r="T183">
            <v>547.78884227004301</v>
          </cell>
          <cell r="U183">
            <v>373.91337950998297</v>
          </cell>
          <cell r="V183">
            <v>460.28534003053664</v>
          </cell>
          <cell r="W183">
            <v>300.59135972823128</v>
          </cell>
          <cell r="X183">
            <v>256.05895575515882</v>
          </cell>
          <cell r="Y183">
            <v>298.92598746878042</v>
          </cell>
          <cell r="Z183">
            <v>321.05185648518574</v>
          </cell>
          <cell r="AA183">
            <v>339.96609542089584</v>
          </cell>
          <cell r="AB183">
            <v>302.17766509479662</v>
          </cell>
          <cell r="AC183">
            <v>225.84456312658077</v>
          </cell>
          <cell r="AD183">
            <v>282.45495787802008</v>
          </cell>
          <cell r="AE183">
            <v>1447.3216993071808</v>
          </cell>
          <cell r="AF183">
            <v>1587.5689602360978</v>
          </cell>
          <cell r="AG183">
            <v>963.27784698616085</v>
          </cell>
          <cell r="AH183">
            <v>917.06857732316189</v>
          </cell>
          <cell r="AI183">
            <v>523.83100570141426</v>
          </cell>
          <cell r="AJ183">
            <v>609.35887620811968</v>
          </cell>
          <cell r="AK183">
            <v>315.18722707074625</v>
          </cell>
          <cell r="AL183">
            <v>258.13506420786649</v>
          </cell>
          <cell r="AM183">
            <v>101.82196324733775</v>
          </cell>
          <cell r="AN183">
            <v>107.12387439831558</v>
          </cell>
          <cell r="AO183">
            <v>141.30848410717985</v>
          </cell>
          <cell r="AP183">
            <v>142.10837247820112</v>
          </cell>
          <cell r="AQ183">
            <v>78.886078051254145</v>
          </cell>
          <cell r="AR183">
            <v>166.68441848869679</v>
          </cell>
        </row>
        <row r="184">
          <cell r="B184">
            <v>1182</v>
          </cell>
          <cell r="C184">
            <v>53.407182704824393</v>
          </cell>
          <cell r="D184">
            <v>47.850294053590943</v>
          </cell>
          <cell r="E184">
            <v>52.496885453769394</v>
          </cell>
          <cell r="F184">
            <v>58.305371993719945</v>
          </cell>
          <cell r="G184">
            <v>58.657896891166516</v>
          </cell>
          <cell r="H184">
            <v>54.012690171311725</v>
          </cell>
          <cell r="I184">
            <v>51.296710547074021</v>
          </cell>
          <cell r="J184">
            <v>35.016429467458117</v>
          </cell>
          <cell r="K184">
            <v>37.397680157847404</v>
          </cell>
          <cell r="L184">
            <v>33.500586505474139</v>
          </cell>
          <cell r="M184">
            <v>35.733568408110905</v>
          </cell>
          <cell r="N184">
            <v>25.86277646307736</v>
          </cell>
          <cell r="O184">
            <v>24.840563694030244</v>
          </cell>
          <cell r="P184">
            <v>26.64172433490479</v>
          </cell>
          <cell r="Q184">
            <v>69.173601492411535</v>
          </cell>
          <cell r="R184">
            <v>71.873426797497871</v>
          </cell>
          <cell r="S184">
            <v>86.249341381140255</v>
          </cell>
          <cell r="T184">
            <v>96.266478323150508</v>
          </cell>
          <cell r="U184">
            <v>71.225740165344817</v>
          </cell>
          <cell r="V184">
            <v>77.402032100918674</v>
          </cell>
          <cell r="W184">
            <v>84.38219525802343</v>
          </cell>
          <cell r="X184">
            <v>75.450299554028135</v>
          </cell>
          <cell r="Y184">
            <v>80.534563404329049</v>
          </cell>
          <cell r="Z184">
            <v>80.217951515324899</v>
          </cell>
          <cell r="AA184">
            <v>97.970507961007669</v>
          </cell>
          <cell r="AB184">
            <v>52.973760233070919</v>
          </cell>
          <cell r="AC184">
            <v>40.167952690542648</v>
          </cell>
          <cell r="AD184">
            <v>43.831977776526067</v>
          </cell>
          <cell r="AE184">
            <v>269.68483021679862</v>
          </cell>
          <cell r="AF184">
            <v>258.76008544151819</v>
          </cell>
          <cell r="AG184">
            <v>180.42297798345146</v>
          </cell>
          <cell r="AH184">
            <v>161.16239599528362</v>
          </cell>
          <cell r="AI184">
            <v>99.783140019048346</v>
          </cell>
          <cell r="AJ184">
            <v>102.4703834671587</v>
          </cell>
          <cell r="AK184">
            <v>88.479556303829369</v>
          </cell>
          <cell r="AL184">
            <v>76.062045408421255</v>
          </cell>
          <cell r="AM184">
            <v>27.432166151002189</v>
          </cell>
          <cell r="AN184">
            <v>26.765949453447103</v>
          </cell>
          <cell r="AO184">
            <v>40.721895958597607</v>
          </cell>
          <cell r="AP184">
            <v>24.912545566233479</v>
          </cell>
          <cell r="AQ184">
            <v>14.030411922421402</v>
          </cell>
          <cell r="AR184">
            <v>25.86645241343194</v>
          </cell>
        </row>
        <row r="185">
          <cell r="B185">
            <v>1183</v>
          </cell>
          <cell r="C185">
            <v>375.07029432393108</v>
          </cell>
          <cell r="D185">
            <v>370.94566916837675</v>
          </cell>
          <cell r="E185">
            <v>433.44421113917377</v>
          </cell>
          <cell r="F185">
            <v>469.33153361515593</v>
          </cell>
          <cell r="G185">
            <v>500.41900758060018</v>
          </cell>
          <cell r="H185">
            <v>504.3418487767878</v>
          </cell>
          <cell r="I185">
            <v>512.68828434787781</v>
          </cell>
          <cell r="J185">
            <v>383.2219427547646</v>
          </cell>
          <cell r="K185">
            <v>402.85911389933989</v>
          </cell>
          <cell r="L185">
            <v>429.6684711570295</v>
          </cell>
          <cell r="M185">
            <v>409.08126180383562</v>
          </cell>
          <cell r="N185">
            <v>384.39512560065015</v>
          </cell>
          <cell r="O185">
            <v>488.78460382326597</v>
          </cell>
          <cell r="P185">
            <v>444.13029630981981</v>
          </cell>
          <cell r="Q185">
            <v>485.79538850794785</v>
          </cell>
          <cell r="R185">
            <v>557.17810989755878</v>
          </cell>
          <cell r="S185">
            <v>712.12372720937014</v>
          </cell>
          <cell r="T185">
            <v>774.9010487747305</v>
          </cell>
          <cell r="U185">
            <v>607.63709742043454</v>
          </cell>
          <cell r="V185">
            <v>722.73911640105155</v>
          </cell>
          <cell r="W185">
            <v>843.36329669020722</v>
          </cell>
          <cell r="X185">
            <v>825.73268652060892</v>
          </cell>
          <cell r="Y185">
            <v>867.54265811138157</v>
          </cell>
          <cell r="Z185">
            <v>1028.8513779096461</v>
          </cell>
          <cell r="AA185">
            <v>1121.5756164770473</v>
          </cell>
          <cell r="AB185">
            <v>787.34219612502818</v>
          </cell>
          <cell r="AC185">
            <v>790.37968236433187</v>
          </cell>
          <cell r="AD185">
            <v>730.70004902907237</v>
          </cell>
          <cell r="AE185">
            <v>1893.9543994140859</v>
          </cell>
          <cell r="AF185">
            <v>2005.9632850044525</v>
          </cell>
          <cell r="AG185">
            <v>1489.67495285575</v>
          </cell>
          <cell r="AH185">
            <v>1297.2834558315919</v>
          </cell>
          <cell r="AI185">
            <v>851.26440851185509</v>
          </cell>
          <cell r="AJ185">
            <v>956.81408348259902</v>
          </cell>
          <cell r="AK185">
            <v>884.31463611382082</v>
          </cell>
          <cell r="AL185">
            <v>832.42767051406736</v>
          </cell>
          <cell r="AM185">
            <v>295.50758499690625</v>
          </cell>
          <cell r="AN185">
            <v>343.29203695731474</v>
          </cell>
          <cell r="AO185">
            <v>466.18810613961546</v>
          </cell>
          <cell r="AP185">
            <v>370.27196579747169</v>
          </cell>
          <cell r="AQ185">
            <v>276.07462606116587</v>
          </cell>
          <cell r="AR185">
            <v>431.20614230702097</v>
          </cell>
        </row>
        <row r="186">
          <cell r="B186">
            <v>1184</v>
          </cell>
          <cell r="C186">
            <v>359.83859700855345</v>
          </cell>
          <cell r="D186">
            <v>327.2531254764873</v>
          </cell>
          <cell r="E186">
            <v>368.78373554985433</v>
          </cell>
          <cell r="F186">
            <v>480.68148720116562</v>
          </cell>
          <cell r="G186">
            <v>349.20711212929967</v>
          </cell>
          <cell r="H186">
            <v>301.61318132872225</v>
          </cell>
          <cell r="I186">
            <v>284.67064132167377</v>
          </cell>
          <cell r="J186">
            <v>185.21609383921754</v>
          </cell>
          <cell r="K186">
            <v>198.75212652473127</v>
          </cell>
          <cell r="L186">
            <v>191.79919484592872</v>
          </cell>
          <cell r="M186">
            <v>173.50167349592826</v>
          </cell>
          <cell r="N186">
            <v>193.38189688316046</v>
          </cell>
          <cell r="O186">
            <v>271.87597358638607</v>
          </cell>
          <cell r="P186">
            <v>265.4015943512652</v>
          </cell>
          <cell r="Q186">
            <v>466.0671177626013</v>
          </cell>
          <cell r="R186">
            <v>491.549822700025</v>
          </cell>
          <cell r="S186">
            <v>605.89031193597566</v>
          </cell>
          <cell r="T186">
            <v>793.64066098360308</v>
          </cell>
          <cell r="U186">
            <v>424.02705092820275</v>
          </cell>
          <cell r="V186">
            <v>432.22200318520078</v>
          </cell>
          <cell r="W186">
            <v>468.27824599373668</v>
          </cell>
          <cell r="X186">
            <v>399.08722776498377</v>
          </cell>
          <cell r="Y186">
            <v>428.00557862925274</v>
          </cell>
          <cell r="Z186">
            <v>459.26773581456445</v>
          </cell>
          <cell r="AA186">
            <v>475.68848681294094</v>
          </cell>
          <cell r="AB186">
            <v>396.09692538347269</v>
          </cell>
          <cell r="AC186">
            <v>439.6317804711361</v>
          </cell>
          <cell r="AD186">
            <v>436.64879341980532</v>
          </cell>
          <cell r="AE186">
            <v>1817.0404433435247</v>
          </cell>
          <cell r="AF186">
            <v>1769.6870705634644</v>
          </cell>
          <cell r="AG186">
            <v>1267.4477585600998</v>
          </cell>
          <cell r="AH186">
            <v>1328.6559632320009</v>
          </cell>
          <cell r="AI186">
            <v>594.03735919643657</v>
          </cell>
          <cell r="AJ186">
            <v>572.20661017768464</v>
          </cell>
          <cell r="AK186">
            <v>491.01651486510315</v>
          </cell>
          <cell r="AL186">
            <v>402.32299963825039</v>
          </cell>
          <cell r="AM186">
            <v>145.7898279967873</v>
          </cell>
          <cell r="AN186">
            <v>153.24172171192029</v>
          </cell>
          <cell r="AO186">
            <v>197.72212548299703</v>
          </cell>
          <cell r="AP186">
            <v>186.27680305957213</v>
          </cell>
          <cell r="AQ186">
            <v>153.56060145056517</v>
          </cell>
          <cell r="AR186">
            <v>257.67843043634218</v>
          </cell>
        </row>
        <row r="187">
          <cell r="B187">
            <v>1185</v>
          </cell>
          <cell r="C187">
            <v>32.911971997826271</v>
          </cell>
          <cell r="D187">
            <v>36.833573723891597</v>
          </cell>
          <cell r="E187">
            <v>36.670006046911418</v>
          </cell>
          <cell r="F187">
            <v>35.353326529572165</v>
          </cell>
          <cell r="G187">
            <v>56.116344058663671</v>
          </cell>
          <cell r="H187">
            <v>78.47801959611526</v>
          </cell>
          <cell r="I187">
            <v>57.158947740762251</v>
          </cell>
          <cell r="J187">
            <v>41.834853693785533</v>
          </cell>
          <cell r="K187">
            <v>41.097866876498934</v>
          </cell>
          <cell r="L187">
            <v>43.023747152279654</v>
          </cell>
          <cell r="M187">
            <v>40.247902074577624</v>
          </cell>
          <cell r="N187">
            <v>36.609447250489481</v>
          </cell>
          <cell r="O187">
            <v>41.557443315846221</v>
          </cell>
          <cell r="P187">
            <v>42.329513802896514</v>
          </cell>
          <cell r="Q187">
            <v>42.627967250955344</v>
          </cell>
          <cell r="R187">
            <v>55.32578675001249</v>
          </cell>
          <cell r="S187">
            <v>60.246695449652556</v>
          </cell>
          <cell r="T187">
            <v>58.370954950375641</v>
          </cell>
          <cell r="U187">
            <v>68.139642789569237</v>
          </cell>
          <cell r="V187">
            <v>112.46168581363072</v>
          </cell>
          <cell r="W187">
            <v>94.025473321101188</v>
          </cell>
          <cell r="X187">
            <v>90.142035924263809</v>
          </cell>
          <cell r="Y187">
            <v>88.502782840490198</v>
          </cell>
          <cell r="Z187">
            <v>103.0213862824525</v>
          </cell>
          <cell r="AA187">
            <v>110.34742921773928</v>
          </cell>
          <cell r="AB187">
            <v>74.985765108450721</v>
          </cell>
          <cell r="AC187">
            <v>67.199659299679425</v>
          </cell>
          <cell r="AD187">
            <v>69.642125448647093</v>
          </cell>
          <cell r="AE187">
            <v>166.19224476583429</v>
          </cell>
          <cell r="AF187">
            <v>199.1849553366618</v>
          </cell>
          <cell r="AG187">
            <v>126.02865172794506</v>
          </cell>
          <cell r="AH187">
            <v>97.720443504299482</v>
          </cell>
          <cell r="AI187">
            <v>95.459696193198653</v>
          </cell>
          <cell r="AJ187">
            <v>148.88487753991515</v>
          </cell>
          <cell r="AK187">
            <v>98.591084710107054</v>
          </cell>
          <cell r="AL187">
            <v>90.872901369585662</v>
          </cell>
          <cell r="AM187">
            <v>30.146348860393616</v>
          </cell>
          <cell r="AN187">
            <v>34.374665093927064</v>
          </cell>
          <cell r="AO187">
            <v>45.866420675209035</v>
          </cell>
          <cell r="AP187">
            <v>35.264370168628012</v>
          </cell>
          <cell r="AQ187">
            <v>23.472416139418165</v>
          </cell>
          <cell r="AR187">
            <v>41.097728536730848</v>
          </cell>
        </row>
        <row r="188">
          <cell r="B188">
            <v>1186</v>
          </cell>
          <cell r="C188">
            <v>166.42746029755972</v>
          </cell>
          <cell r="D188">
            <v>152.6502359150079</v>
          </cell>
          <cell r="E188">
            <v>166.86193381629397</v>
          </cell>
          <cell r="F188">
            <v>170.26095599567157</v>
          </cell>
          <cell r="G188">
            <v>180.02362092259054</v>
          </cell>
          <cell r="H188">
            <v>180.62234828671035</v>
          </cell>
          <cell r="I188">
            <v>168.01592563125953</v>
          </cell>
          <cell r="J188">
            <v>108.48721203760725</v>
          </cell>
          <cell r="K188">
            <v>120.4462445671458</v>
          </cell>
          <cell r="L188">
            <v>114.75587229928723</v>
          </cell>
          <cell r="M188">
            <v>123.98459318947953</v>
          </cell>
          <cell r="N188">
            <v>96.686938396382089</v>
          </cell>
          <cell r="O188">
            <v>96.744154360129741</v>
          </cell>
          <cell r="P188">
            <v>100.56896571344896</v>
          </cell>
          <cell r="Q188">
            <v>215.5587738009929</v>
          </cell>
          <cell r="R188">
            <v>229.28794427825963</v>
          </cell>
          <cell r="S188">
            <v>274.14449007479948</v>
          </cell>
          <cell r="T188">
            <v>281.11342178558795</v>
          </cell>
          <cell r="U188">
            <v>218.59487514950303</v>
          </cell>
          <cell r="V188">
            <v>258.83800188232209</v>
          </cell>
          <cell r="W188">
            <v>276.3832708154651</v>
          </cell>
          <cell r="X188">
            <v>233.75863189094648</v>
          </cell>
          <cell r="Y188">
            <v>259.37666932719338</v>
          </cell>
          <cell r="Z188">
            <v>274.78566677329138</v>
          </cell>
          <cell r="AA188">
            <v>339.9278078076041</v>
          </cell>
          <cell r="AB188">
            <v>198.04024906574946</v>
          </cell>
          <cell r="AC188">
            <v>156.43826216222882</v>
          </cell>
          <cell r="AD188">
            <v>165.45988595733513</v>
          </cell>
          <cell r="AE188">
            <v>840.39185556413941</v>
          </cell>
          <cell r="AF188">
            <v>825.48684118423012</v>
          </cell>
          <cell r="AG188">
            <v>573.47644057332695</v>
          </cell>
          <cell r="AH188">
            <v>470.61981897080602</v>
          </cell>
          <cell r="AI188">
            <v>306.23876963376239</v>
          </cell>
          <cell r="AJ188">
            <v>342.66838465136232</v>
          </cell>
          <cell r="AK188">
            <v>289.80366174140573</v>
          </cell>
          <cell r="AL188">
            <v>235.65393084712213</v>
          </cell>
          <cell r="AM188">
            <v>88.350437227237123</v>
          </cell>
          <cell r="AN188">
            <v>91.686450831153323</v>
          </cell>
          <cell r="AO188">
            <v>141.29256968316162</v>
          </cell>
          <cell r="AP188">
            <v>93.134538818686039</v>
          </cell>
          <cell r="AQ188">
            <v>54.642895929336149</v>
          </cell>
          <cell r="AR188">
            <v>97.642417329827552</v>
          </cell>
        </row>
        <row r="189">
          <cell r="B189">
            <v>1187</v>
          </cell>
          <cell r="C189">
            <v>99.328743399003855</v>
          </cell>
          <cell r="D189">
            <v>96.640704267712408</v>
          </cell>
          <cell r="E189">
            <v>107.97417027439663</v>
          </cell>
          <cell r="F189">
            <v>112.72449284752769</v>
          </cell>
          <cell r="G189">
            <v>114.69172499879681</v>
          </cell>
          <cell r="H189">
            <v>120.59236224724854</v>
          </cell>
          <cell r="I189">
            <v>119.30927366794371</v>
          </cell>
          <cell r="J189">
            <v>80.846763704088104</v>
          </cell>
          <cell r="K189">
            <v>89.429082703062733</v>
          </cell>
          <cell r="L189">
            <v>84.526582250882683</v>
          </cell>
          <cell r="M189">
            <v>90.30812801353396</v>
          </cell>
          <cell r="N189">
            <v>72.028787167254976</v>
          </cell>
          <cell r="O189">
            <v>75.375554331964722</v>
          </cell>
          <cell r="P189">
            <v>81.249173683905596</v>
          </cell>
          <cell r="Q189">
            <v>128.6517386734206</v>
          </cell>
          <cell r="R189">
            <v>145.15895296411057</v>
          </cell>
          <cell r="S189">
            <v>177.39530625188976</v>
          </cell>
          <cell r="T189">
            <v>186.11646879405004</v>
          </cell>
          <cell r="U189">
            <v>139.26518741434253</v>
          </cell>
          <cell r="V189">
            <v>172.81297902737771</v>
          </cell>
          <cell r="W189">
            <v>196.26167680874107</v>
          </cell>
          <cell r="X189">
            <v>174.20144292884058</v>
          </cell>
          <cell r="Y189">
            <v>192.58232330834892</v>
          </cell>
          <cell r="Z189">
            <v>202.40091246311334</v>
          </cell>
          <cell r="AA189">
            <v>247.59724731228877</v>
          </cell>
          <cell r="AB189">
            <v>147.53387776151567</v>
          </cell>
          <cell r="AC189">
            <v>121.88458111187742</v>
          </cell>
          <cell r="AD189">
            <v>133.67422958461387</v>
          </cell>
          <cell r="AE189">
            <v>501.57027468120947</v>
          </cell>
          <cell r="AF189">
            <v>522.60403803234544</v>
          </cell>
          <cell r="AG189">
            <v>371.08908800607935</v>
          </cell>
          <cell r="AH189">
            <v>311.58277073710337</v>
          </cell>
          <cell r="AI189">
            <v>195.10246805838963</v>
          </cell>
          <cell r="AJ189">
            <v>228.78226512127029</v>
          </cell>
          <cell r="AK189">
            <v>205.79158945064091</v>
          </cell>
          <cell r="AL189">
            <v>175.61385628135091</v>
          </cell>
          <cell r="AM189">
            <v>65.598546356019227</v>
          </cell>
          <cell r="AN189">
            <v>67.534167726588109</v>
          </cell>
          <cell r="AO189">
            <v>102.91494404315105</v>
          </cell>
          <cell r="AP189">
            <v>69.382359042021335</v>
          </cell>
          <cell r="AQ189">
            <v>42.573513595928326</v>
          </cell>
          <cell r="AR189">
            <v>78.884829611871353</v>
          </cell>
        </row>
        <row r="190">
          <cell r="B190">
            <v>1188</v>
          </cell>
          <cell r="C190">
            <v>116.99013342108263</v>
          </cell>
          <cell r="D190">
            <v>107.35843465910256</v>
          </cell>
          <cell r="E190">
            <v>117.1750519227886</v>
          </cell>
          <cell r="F190">
            <v>120.53557035546896</v>
          </cell>
          <cell r="G190">
            <v>129.10806065841743</v>
          </cell>
          <cell r="H190">
            <v>130.10126272668251</v>
          </cell>
          <cell r="I190">
            <v>132.75237076736761</v>
          </cell>
          <cell r="J190">
            <v>85.986261664365074</v>
          </cell>
          <cell r="K190">
            <v>100.45298376036619</v>
          </cell>
          <cell r="L190">
            <v>91.956179492293586</v>
          </cell>
          <cell r="M190">
            <v>101.9582956073838</v>
          </cell>
          <cell r="N190">
            <v>82.485797455440363</v>
          </cell>
          <cell r="O190">
            <v>85.68295676448875</v>
          </cell>
          <cell r="P190">
            <v>89.616795035255919</v>
          </cell>
          <cell r="Q190">
            <v>151.5269755482347</v>
          </cell>
          <cell r="R190">
            <v>161.25749584575226</v>
          </cell>
          <cell r="S190">
            <v>192.51182174495602</v>
          </cell>
          <cell r="T190">
            <v>199.01313505114328</v>
          </cell>
          <cell r="U190">
            <v>156.77031856034455</v>
          </cell>
          <cell r="V190">
            <v>186.43955859264648</v>
          </cell>
          <cell r="W190">
            <v>218.37533735769918</v>
          </cell>
          <cell r="X190">
            <v>185.27557774377334</v>
          </cell>
          <cell r="Y190">
            <v>216.32189899633875</v>
          </cell>
          <cell r="Z190">
            <v>220.19125984083783</v>
          </cell>
          <cell r="AA190">
            <v>279.53844120495552</v>
          </cell>
          <cell r="AB190">
            <v>168.95258184195052</v>
          </cell>
          <cell r="AC190">
            <v>138.55196669828055</v>
          </cell>
          <cell r="AD190">
            <v>147.44095836328557</v>
          </cell>
          <cell r="AE190">
            <v>590.75320342361476</v>
          </cell>
          <cell r="AF190">
            <v>580.56231993358585</v>
          </cell>
          <cell r="AG190">
            <v>402.71097286128776</v>
          </cell>
          <cell r="AH190">
            <v>333.17343937429649</v>
          </cell>
          <cell r="AI190">
            <v>219.62614374274841</v>
          </cell>
          <cell r="AJ190">
            <v>246.82211233843739</v>
          </cell>
          <cell r="AK190">
            <v>228.97902689099675</v>
          </cell>
          <cell r="AL190">
            <v>186.77777942189761</v>
          </cell>
          <cell r="AM190">
            <v>73.684863051593737</v>
          </cell>
          <cell r="AN190">
            <v>73.470189897142646</v>
          </cell>
          <cell r="AO190">
            <v>116.1914494074822</v>
          </cell>
          <cell r="AP190">
            <v>79.455165635810914</v>
          </cell>
          <cell r="AQ190">
            <v>48.395326005653757</v>
          </cell>
          <cell r="AR190">
            <v>87.008953890672231</v>
          </cell>
        </row>
        <row r="191">
          <cell r="B191">
            <v>1189</v>
          </cell>
          <cell r="C191">
            <v>83.844253765591063</v>
          </cell>
          <cell r="D191">
            <v>51.20332175638557</v>
          </cell>
          <cell r="E191">
            <v>25.173701136406972</v>
          </cell>
          <cell r="F191">
            <v>25.580769443273951</v>
          </cell>
          <cell r="G191">
            <v>19.645794607811826</v>
          </cell>
          <cell r="H191">
            <v>20.412051442405975</v>
          </cell>
          <cell r="I191">
            <v>17.677112612480411</v>
          </cell>
          <cell r="J191">
            <v>31.74073578917762</v>
          </cell>
          <cell r="K191">
            <v>16.710874264524538</v>
          </cell>
          <cell r="L191">
            <v>28.944727531501933</v>
          </cell>
          <cell r="M191">
            <v>42.008992071007775</v>
          </cell>
          <cell r="N191">
            <v>37.03022000426315</v>
          </cell>
          <cell r="O191">
            <v>45.622471769215757</v>
          </cell>
          <cell r="P191">
            <v>55.903465181462835</v>
          </cell>
          <cell r="Q191">
            <v>108.59604839042957</v>
          </cell>
          <cell r="R191">
            <v>76.909834533610976</v>
          </cell>
          <cell r="S191">
            <v>41.358932522821981</v>
          </cell>
          <cell r="T191">
            <v>42.235740942801726</v>
          </cell>
          <cell r="U191">
            <v>23.855036341892113</v>
          </cell>
          <cell r="V191">
            <v>29.251167752978834</v>
          </cell>
          <cell r="W191">
            <v>29.078542311120465</v>
          </cell>
          <cell r="X191">
            <v>68.392125061874808</v>
          </cell>
          <cell r="Y191">
            <v>35.986268595211875</v>
          </cell>
          <cell r="Z191">
            <v>69.308838797998533</v>
          </cell>
          <cell r="AA191">
            <v>115.1757989888408</v>
          </cell>
          <cell r="AB191">
            <v>75.847618243315694</v>
          </cell>
          <cell r="AC191">
            <v>73.77293487473807</v>
          </cell>
          <cell r="AD191">
            <v>91.974506329319198</v>
          </cell>
          <cell r="AE191">
            <v>423.37981889812465</v>
          </cell>
          <cell r="AF191">
            <v>276.8922568737604</v>
          </cell>
          <cell r="AG191">
            <v>86.517782657710441</v>
          </cell>
          <cell r="AH191">
            <v>70.708031762922587</v>
          </cell>
          <cell r="AI191">
            <v>33.419525384176588</v>
          </cell>
          <cell r="AJ191">
            <v>38.724802116330387</v>
          </cell>
          <cell r="AK191">
            <v>30.490514187060448</v>
          </cell>
          <cell r="AL191">
            <v>68.946643721536006</v>
          </cell>
          <cell r="AM191">
            <v>12.257858707226559</v>
          </cell>
          <cell r="AN191">
            <v>23.125956732888394</v>
          </cell>
          <cell r="AO191">
            <v>47.873354961460649</v>
          </cell>
          <cell r="AP191">
            <v>35.669683202840766</v>
          </cell>
          <cell r="AQ191">
            <v>25.768419739805253</v>
          </cell>
          <cell r="AR191">
            <v>54.276679079955116</v>
          </cell>
        </row>
        <row r="192">
          <cell r="B192">
            <v>1190</v>
          </cell>
          <cell r="C192">
            <v>367.99395466145546</v>
          </cell>
          <cell r="D192">
            <v>345.09480660074928</v>
          </cell>
          <cell r="E192">
            <v>385.8888533866496</v>
          </cell>
          <cell r="F192">
            <v>387.78588052423834</v>
          </cell>
          <cell r="G192">
            <v>453.67316593712377</v>
          </cell>
          <cell r="H192">
            <v>448.31971657771345</v>
          </cell>
          <cell r="I192">
            <v>424.31178116489735</v>
          </cell>
          <cell r="J192">
            <v>260.23309333347106</v>
          </cell>
          <cell r="K192">
            <v>286.55375089292522</v>
          </cell>
          <cell r="L192">
            <v>284.84908096436499</v>
          </cell>
          <cell r="M192">
            <v>313.51934143191352</v>
          </cell>
          <cell r="N192">
            <v>238.38560339277197</v>
          </cell>
          <cell r="O192">
            <v>314.190700977885</v>
          </cell>
          <cell r="P192">
            <v>299.38600884540159</v>
          </cell>
          <cell r="Q192">
            <v>476.63003143336812</v>
          </cell>
          <cell r="R192">
            <v>518.34887979239647</v>
          </cell>
          <cell r="S192">
            <v>633.99302955280655</v>
          </cell>
          <cell r="T192">
            <v>640.26314874607613</v>
          </cell>
          <cell r="U192">
            <v>550.87564930908889</v>
          </cell>
          <cell r="V192">
            <v>642.45748515695914</v>
          </cell>
          <cell r="W192">
            <v>697.98548847842983</v>
          </cell>
          <cell r="X192">
            <v>560.72721132601123</v>
          </cell>
          <cell r="Y192">
            <v>617.08322876257591</v>
          </cell>
          <cell r="Z192">
            <v>682.0779021958466</v>
          </cell>
          <cell r="AA192">
            <v>859.57407849346589</v>
          </cell>
          <cell r="AB192">
            <v>488.2763385892884</v>
          </cell>
          <cell r="AC192">
            <v>508.0559913268429</v>
          </cell>
          <cell r="AD192">
            <v>492.5612442105234</v>
          </cell>
          <cell r="AE192">
            <v>1858.2217251972381</v>
          </cell>
          <cell r="AF192">
            <v>1866.1695483297196</v>
          </cell>
          <cell r="AG192">
            <v>1326.235175607731</v>
          </cell>
          <cell r="AH192">
            <v>1071.8823926748726</v>
          </cell>
          <cell r="AI192">
            <v>771.74490458770902</v>
          </cell>
          <cell r="AJ192">
            <v>850.53147932273282</v>
          </cell>
          <cell r="AK192">
            <v>731.87769218662197</v>
          </cell>
          <cell r="AL192">
            <v>565.27354910070039</v>
          </cell>
          <cell r="AM192">
            <v>210.19459154976852</v>
          </cell>
          <cell r="AN192">
            <v>227.58574993029512</v>
          </cell>
          <cell r="AO192">
            <v>357.2859518810472</v>
          </cell>
          <cell r="AP192">
            <v>229.62701685702345</v>
          </cell>
          <cell r="AQ192">
            <v>177.46074570656592</v>
          </cell>
          <cell r="AR192">
            <v>290.67390134733068</v>
          </cell>
        </row>
        <row r="193">
          <cell r="B193">
            <v>1191</v>
          </cell>
          <cell r="C193">
            <v>1184.6442629904141</v>
          </cell>
          <cell r="D193">
            <v>1051.6210136979601</v>
          </cell>
          <cell r="E193">
            <v>635.33050909314909</v>
          </cell>
          <cell r="F193">
            <v>443.58612982448597</v>
          </cell>
          <cell r="G193">
            <v>514.37287164370218</v>
          </cell>
          <cell r="H193">
            <v>450.66174847120379</v>
          </cell>
          <cell r="I193">
            <v>592.34295332088595</v>
          </cell>
          <cell r="J193">
            <v>520.43238229924498</v>
          </cell>
          <cell r="K193">
            <v>416.32604146267175</v>
          </cell>
          <cell r="L193">
            <v>380.65788500306508</v>
          </cell>
          <cell r="M193">
            <v>534.26936849752065</v>
          </cell>
          <cell r="N193">
            <v>524.88633495765998</v>
          </cell>
          <cell r="O193">
            <v>546.50780486416056</v>
          </cell>
          <cell r="P193">
            <v>788.28666730319401</v>
          </cell>
          <cell r="Q193">
            <v>1534.3649675602173</v>
          </cell>
          <cell r="R193">
            <v>1579.5849835756369</v>
          </cell>
          <cell r="S193">
            <v>1043.8112184176082</v>
          </cell>
          <cell r="T193">
            <v>732.39348435678585</v>
          </cell>
          <cell r="U193">
            <v>624.58066936446573</v>
          </cell>
          <cell r="V193">
            <v>645.81369695137914</v>
          </cell>
          <cell r="W193">
            <v>974.3938395614789</v>
          </cell>
          <cell r="X193">
            <v>1121.3815839957754</v>
          </cell>
          <cell r="Y193">
            <v>896.54320379049841</v>
          </cell>
          <cell r="Z193">
            <v>911.49436318412961</v>
          </cell>
          <cell r="AA193">
            <v>1464.8030899659041</v>
          </cell>
          <cell r="AB193">
            <v>1075.1050993058748</v>
          </cell>
          <cell r="AC193">
            <v>883.71986727787146</v>
          </cell>
          <cell r="AD193">
            <v>1296.9191951850019</v>
          </cell>
          <cell r="AE193">
            <v>5981.9779054365818</v>
          </cell>
          <cell r="AF193">
            <v>5686.8520609678235</v>
          </cell>
          <cell r="AG193">
            <v>2183.5242503152663</v>
          </cell>
          <cell r="AH193">
            <v>1226.1203568084466</v>
          </cell>
          <cell r="AI193">
            <v>875.00137225262222</v>
          </cell>
          <cell r="AJ193">
            <v>854.97467416189204</v>
          </cell>
          <cell r="AK193">
            <v>1021.7076520225606</v>
          </cell>
          <cell r="AL193">
            <v>1130.4736689743243</v>
          </cell>
          <cell r="AM193">
            <v>305.38592485385897</v>
          </cell>
          <cell r="AN193">
            <v>304.13406963437041</v>
          </cell>
          <cell r="AO193">
            <v>608.85219716493066</v>
          </cell>
          <cell r="AP193">
            <v>505.6013516334616</v>
          </cell>
          <cell r="AQ193">
            <v>308.67776253021179</v>
          </cell>
          <cell r="AR193">
            <v>765.34759205606758</v>
          </cell>
        </row>
        <row r="194">
          <cell r="B194">
            <v>1192</v>
          </cell>
          <cell r="C194">
            <v>839.77732519815675</v>
          </cell>
          <cell r="D194">
            <v>907.61942957634869</v>
          </cell>
          <cell r="E194">
            <v>872.83231441055261</v>
          </cell>
          <cell r="F194">
            <v>852.795155168615</v>
          </cell>
          <cell r="G194">
            <v>472.16377729823824</v>
          </cell>
          <cell r="H194">
            <v>704.11023697244798</v>
          </cell>
          <cell r="I194">
            <v>666.08791889173426</v>
          </cell>
          <cell r="J194">
            <v>506.95229285799917</v>
          </cell>
          <cell r="K194">
            <v>515.31519503280924</v>
          </cell>
          <cell r="L194">
            <v>554.80872923272568</v>
          </cell>
          <cell r="M194">
            <v>592.22345141214464</v>
          </cell>
          <cell r="N194">
            <v>584.65071805100638</v>
          </cell>
          <cell r="O194">
            <v>672.31854842756604</v>
          </cell>
          <cell r="P194">
            <v>586.00878389756326</v>
          </cell>
          <cell r="Q194">
            <v>1087.6893161858013</v>
          </cell>
          <cell r="R194">
            <v>1363.2877273143315</v>
          </cell>
          <cell r="S194">
            <v>1434.012924831165</v>
          </cell>
          <cell r="T194">
            <v>1408.0278285158654</v>
          </cell>
          <cell r="U194">
            <v>573.32799673553473</v>
          </cell>
          <cell r="V194">
            <v>1009.0140482147981</v>
          </cell>
          <cell r="W194">
            <v>1095.7030232836014</v>
          </cell>
          <cell r="X194">
            <v>1092.335881683314</v>
          </cell>
          <cell r="Y194">
            <v>1109.7127969547491</v>
          </cell>
          <cell r="Z194">
            <v>1328.5027035152775</v>
          </cell>
          <cell r="AA194">
            <v>1623.6954478942914</v>
          </cell>
          <cell r="AB194">
            <v>1197.5182557194621</v>
          </cell>
          <cell r="AC194">
            <v>1087.159694878537</v>
          </cell>
          <cell r="AD194">
            <v>964.12393093470007</v>
          </cell>
          <cell r="AE194">
            <v>4240.5383301659185</v>
          </cell>
          <cell r="AF194">
            <v>4908.134543175981</v>
          </cell>
          <cell r="AG194">
            <v>2999.7780646400756</v>
          </cell>
          <cell r="AH194">
            <v>2357.2186541395727</v>
          </cell>
          <cell r="AI194">
            <v>803.19934397729662</v>
          </cell>
          <cell r="AJ194">
            <v>1335.8054515870178</v>
          </cell>
          <cell r="AK194">
            <v>1148.9072670419691</v>
          </cell>
          <cell r="AL194">
            <v>1101.1924660994709</v>
          </cell>
          <cell r="AM194">
            <v>377.9970305807812</v>
          </cell>
          <cell r="AN194">
            <v>443.27529610706398</v>
          </cell>
          <cell r="AO194">
            <v>674.89654257907569</v>
          </cell>
          <cell r="AP194">
            <v>563.1699162141598</v>
          </cell>
          <cell r="AQ194">
            <v>379.73800811090763</v>
          </cell>
          <cell r="AR194">
            <v>568.95597792370188</v>
          </cell>
        </row>
        <row r="195">
          <cell r="B195">
            <v>1193</v>
          </cell>
          <cell r="C195">
            <v>45.780135836523662</v>
          </cell>
          <cell r="D195">
            <v>50.212852479885626</v>
          </cell>
          <cell r="E195">
            <v>76.748805290952333</v>
          </cell>
          <cell r="F195">
            <v>59.624580566556148</v>
          </cell>
          <cell r="G195">
            <v>66.710697172301522</v>
          </cell>
          <cell r="H195">
            <v>57.774316623903673</v>
          </cell>
          <cell r="I195">
            <v>73.675349262536102</v>
          </cell>
          <cell r="J195">
            <v>60.33800551998155</v>
          </cell>
          <cell r="K195">
            <v>44.968220374829066</v>
          </cell>
          <cell r="L195">
            <v>38.852535406152938</v>
          </cell>
          <cell r="M195">
            <v>44.170283515394566</v>
          </cell>
          <cell r="N195">
            <v>62.389209421501974</v>
          </cell>
          <cell r="O195">
            <v>53.277692680022561</v>
          </cell>
          <cell r="P195">
            <v>49.6298359172659</v>
          </cell>
          <cell r="Q195">
            <v>59.294962067678853</v>
          </cell>
          <cell r="R195">
            <v>75.422102379656806</v>
          </cell>
          <cell r="S195">
            <v>126.09384063295346</v>
          </cell>
          <cell r="T195">
            <v>98.44458917534314</v>
          </cell>
          <cell r="U195">
            <v>81.003906291752827</v>
          </cell>
          <cell r="V195">
            <v>82.792571444760341</v>
          </cell>
          <cell r="W195">
            <v>121.19466610766931</v>
          </cell>
          <cell r="X195">
            <v>130.01098799082337</v>
          </cell>
          <cell r="Y195">
            <v>96.837450335715289</v>
          </cell>
          <cell r="Z195">
            <v>93.033320504670655</v>
          </cell>
          <cell r="AA195">
            <v>121.10139864460571</v>
          </cell>
          <cell r="AB195">
            <v>127.78949026388638</v>
          </cell>
          <cell r="AC195">
            <v>86.151661668882369</v>
          </cell>
          <cell r="AD195">
            <v>81.652892944626601</v>
          </cell>
          <cell r="AE195">
            <v>231.171305713896</v>
          </cell>
          <cell r="AF195">
            <v>271.53609512630533</v>
          </cell>
          <cell r="AG195">
            <v>263.77275313713739</v>
          </cell>
          <cell r="AH195">
            <v>164.80883211507549</v>
          </cell>
          <cell r="AI195">
            <v>113.48178488333316</v>
          </cell>
          <cell r="AJ195">
            <v>109.60676759901285</v>
          </cell>
          <cell r="AK195">
            <v>127.07953675307725</v>
          </cell>
          <cell r="AL195">
            <v>131.06510816528322</v>
          </cell>
          <cell r="AM195">
            <v>32.985353306155368</v>
          </cell>
          <cell r="AN195">
            <v>31.04199380656889</v>
          </cell>
          <cell r="AO195">
            <v>50.336357937523616</v>
          </cell>
          <cell r="AP195">
            <v>60.096951492172103</v>
          </cell>
          <cell r="AQ195">
            <v>30.092230747426044</v>
          </cell>
          <cell r="AR195">
            <v>48.185611895941918</v>
          </cell>
        </row>
        <row r="196">
          <cell r="B196">
            <v>1194</v>
          </cell>
          <cell r="C196">
            <v>479.84634737078221</v>
          </cell>
          <cell r="D196">
            <v>526.91660021008977</v>
          </cell>
          <cell r="E196">
            <v>464.38705769143996</v>
          </cell>
          <cell r="F196">
            <v>480.08547206390136</v>
          </cell>
          <cell r="G196">
            <v>435.85185866372274</v>
          </cell>
          <cell r="H196">
            <v>586.86885076203976</v>
          </cell>
          <cell r="I196">
            <v>631.58492502824856</v>
          </cell>
          <cell r="J196">
            <v>453.37829188087244</v>
          </cell>
          <cell r="K196">
            <v>606.27276849473651</v>
          </cell>
          <cell r="L196">
            <v>425.31443923904396</v>
          </cell>
          <cell r="M196">
            <v>426.90583945542841</v>
          </cell>
          <cell r="N196">
            <v>449.13328267040919</v>
          </cell>
          <cell r="O196">
            <v>637.26750472913022</v>
          </cell>
          <cell r="P196">
            <v>632.37196687343283</v>
          </cell>
          <cell r="Q196">
            <v>621.50254571689663</v>
          </cell>
          <cell r="R196">
            <v>791.45389683857695</v>
          </cell>
          <cell r="S196">
            <v>762.96103141365256</v>
          </cell>
          <cell r="T196">
            <v>792.65659594242788</v>
          </cell>
          <cell r="U196">
            <v>529.23600880821755</v>
          </cell>
          <cell r="V196">
            <v>841.00313244237498</v>
          </cell>
          <cell r="W196">
            <v>1038.9461994224832</v>
          </cell>
          <cell r="X196">
            <v>976.89937135068487</v>
          </cell>
          <cell r="Y196">
            <v>1305.5866703114737</v>
          </cell>
          <cell r="Z196">
            <v>1018.4255448802433</v>
          </cell>
          <cell r="AA196">
            <v>1170.4451530084336</v>
          </cell>
          <cell r="AB196">
            <v>919.94294823067605</v>
          </cell>
          <cell r="AC196">
            <v>1030.4810831378832</v>
          </cell>
          <cell r="AD196">
            <v>1040.4024022641568</v>
          </cell>
          <cell r="AE196">
            <v>2423.03140077731</v>
          </cell>
          <cell r="AF196">
            <v>2849.4074527152261</v>
          </cell>
          <cell r="AG196">
            <v>1596.0203193282284</v>
          </cell>
          <cell r="AH196">
            <v>1327.0085125034245</v>
          </cell>
          <cell r="AI196">
            <v>741.42902056814307</v>
          </cell>
          <cell r="AJ196">
            <v>1113.3805035776186</v>
          </cell>
          <cell r="AK196">
            <v>1089.3944921361888</v>
          </cell>
          <cell r="AL196">
            <v>984.82000445771541</v>
          </cell>
          <cell r="AM196">
            <v>444.71676446181448</v>
          </cell>
          <cell r="AN196">
            <v>339.81329791444887</v>
          </cell>
          <cell r="AO196">
            <v>486.50095562456499</v>
          </cell>
          <cell r="AP196">
            <v>432.63156165048593</v>
          </cell>
          <cell r="AQ196">
            <v>359.9405273670211</v>
          </cell>
          <cell r="AR196">
            <v>613.96999620214206</v>
          </cell>
        </row>
        <row r="197">
          <cell r="B197">
            <v>1195</v>
          </cell>
          <cell r="C197">
            <v>207.90239829413241</v>
          </cell>
          <cell r="D197">
            <v>204.53874533997538</v>
          </cell>
          <cell r="E197">
            <v>207.28016392541346</v>
          </cell>
          <cell r="F197">
            <v>158.89008567233182</v>
          </cell>
          <cell r="G197">
            <v>88.575326777013601</v>
          </cell>
          <cell r="H197">
            <v>76.942473566821505</v>
          </cell>
          <cell r="I197">
            <v>127.42332779576431</v>
          </cell>
          <cell r="J197">
            <v>113.51493189192163</v>
          </cell>
          <cell r="K197">
            <v>129.75350447709411</v>
          </cell>
          <cell r="L197">
            <v>89.089331567218039</v>
          </cell>
          <cell r="M197">
            <v>99.086734592499965</v>
          </cell>
          <cell r="N197">
            <v>79.572289339547225</v>
          </cell>
          <cell r="O197">
            <v>112.14264643026712</v>
          </cell>
          <cell r="P197">
            <v>116.91911700965851</v>
          </cell>
          <cell r="Q197">
            <v>269.27759377234179</v>
          </cell>
          <cell r="R197">
            <v>307.22696341176504</v>
          </cell>
          <cell r="S197">
            <v>340.5493005044176</v>
          </cell>
          <cell r="T197">
            <v>262.33927449749507</v>
          </cell>
          <cell r="U197">
            <v>107.55317773812223</v>
          </cell>
          <cell r="V197">
            <v>110.26119584220243</v>
          </cell>
          <cell r="W197">
            <v>209.60915450167437</v>
          </cell>
          <cell r="X197">
            <v>244.59191714735141</v>
          </cell>
          <cell r="Y197">
            <v>279.41951985093152</v>
          </cell>
          <cell r="Z197">
            <v>213.32652426918023</v>
          </cell>
          <cell r="AA197">
            <v>271.66549977195433</v>
          </cell>
          <cell r="AB197">
            <v>162.98495185493923</v>
          </cell>
          <cell r="AC197">
            <v>181.33809570053216</v>
          </cell>
          <cell r="AD197">
            <v>192.35977649179884</v>
          </cell>
          <cell r="AE197">
            <v>1049.8236406795818</v>
          </cell>
          <cell r="AF197">
            <v>1106.0843881334745</v>
          </cell>
          <cell r="AG197">
            <v>712.3871088553467</v>
          </cell>
          <cell r="AH197">
            <v>439.18949543117606</v>
          </cell>
          <cell r="AI197">
            <v>150.67577772899494</v>
          </cell>
          <cell r="AJ197">
            <v>145.97171046835948</v>
          </cell>
          <cell r="AK197">
            <v>219.78718295747973</v>
          </cell>
          <cell r="AL197">
            <v>246.57505163743795</v>
          </cell>
          <cell r="AM197">
            <v>95.177553218994419</v>
          </cell>
          <cell r="AN197">
            <v>71.179665621075017</v>
          </cell>
          <cell r="AO197">
            <v>112.91902479118434</v>
          </cell>
          <cell r="AP197">
            <v>76.648703468131373</v>
          </cell>
          <cell r="AQ197">
            <v>63.340250360954307</v>
          </cell>
          <cell r="AR197">
            <v>113.51678060824815</v>
          </cell>
        </row>
        <row r="198">
          <cell r="B198">
            <v>1196</v>
          </cell>
          <cell r="C198">
            <v>141.77640591733825</v>
          </cell>
          <cell r="D198">
            <v>139.11973106725799</v>
          </cell>
          <cell r="E198">
            <v>158.66009580128522</v>
          </cell>
          <cell r="F198">
            <v>163.13824928985082</v>
          </cell>
          <cell r="G198">
            <v>162.06006571842991</v>
          </cell>
          <cell r="H198">
            <v>157.37503946040079</v>
          </cell>
          <cell r="I198">
            <v>156.96387076941286</v>
          </cell>
          <cell r="J198">
            <v>107.29039320812863</v>
          </cell>
          <cell r="K198">
            <v>116.97630149738784</v>
          </cell>
          <cell r="L198">
            <v>129.08205180467721</v>
          </cell>
          <cell r="M198">
            <v>122.33410695704212</v>
          </cell>
          <cell r="N198">
            <v>120.00015284002848</v>
          </cell>
          <cell r="O198">
            <v>127.64506571990353</v>
          </cell>
          <cell r="P198">
            <v>132.9534476223094</v>
          </cell>
          <cell r="Q198">
            <v>183.63044270946784</v>
          </cell>
          <cell r="R198">
            <v>208.96447983687528</v>
          </cell>
          <cell r="S198">
            <v>260.66934539155403</v>
          </cell>
          <cell r="T198">
            <v>269.35330659805584</v>
          </cell>
          <cell r="U198">
            <v>196.78250915569171</v>
          </cell>
          <cell r="V198">
            <v>225.52381334020598</v>
          </cell>
          <cell r="W198">
            <v>258.20283309521591</v>
          </cell>
          <cell r="X198">
            <v>231.17983272240252</v>
          </cell>
          <cell r="Y198">
            <v>251.90427133402019</v>
          </cell>
          <cell r="Z198">
            <v>309.09004448248254</v>
          </cell>
          <cell r="AA198">
            <v>335.40267970598859</v>
          </cell>
          <cell r="AB198">
            <v>245.79183652438925</v>
          </cell>
          <cell r="AC198">
            <v>206.40598273744024</v>
          </cell>
          <cell r="AD198">
            <v>218.74006683037831</v>
          </cell>
          <cell r="AE198">
            <v>715.91392809251181</v>
          </cell>
          <cell r="AF198">
            <v>752.31791589926877</v>
          </cell>
          <cell r="AG198">
            <v>545.28810088774821</v>
          </cell>
          <cell r="AH198">
            <v>450.93188217476961</v>
          </cell>
          <cell r="AI198">
            <v>275.68090719450072</v>
          </cell>
          <cell r="AJ198">
            <v>298.56466305453165</v>
          </cell>
          <cell r="AK198">
            <v>270.74043332007471</v>
          </cell>
          <cell r="AL198">
            <v>233.05422295177399</v>
          </cell>
          <cell r="AM198">
            <v>85.805144192419192</v>
          </cell>
          <cell r="AN198">
            <v>103.1326324208285</v>
          </cell>
          <cell r="AO198">
            <v>139.41167920307296</v>
          </cell>
          <cell r="AP198">
            <v>115.59119647691823</v>
          </cell>
          <cell r="AQ198">
            <v>72.096304817156593</v>
          </cell>
          <cell r="AR198">
            <v>129.08451355825022</v>
          </cell>
        </row>
        <row r="199">
          <cell r="B199">
            <v>1197</v>
          </cell>
          <cell r="C199">
            <v>181.34442534707838</v>
          </cell>
          <cell r="D199">
            <v>150.07872992942654</v>
          </cell>
          <cell r="E199">
            <v>175.2872245752435</v>
          </cell>
          <cell r="F199">
            <v>83.522591242373039</v>
          </cell>
          <cell r="G199">
            <v>118.53371810094065</v>
          </cell>
          <cell r="H199">
            <v>104.94432308579887</v>
          </cell>
          <cell r="I199">
            <v>150.35003247318946</v>
          </cell>
          <cell r="J199">
            <v>141.16947259558901</v>
          </cell>
          <cell r="K199">
            <v>156.10434356412807</v>
          </cell>
          <cell r="L199">
            <v>103.38533154113077</v>
          </cell>
          <cell r="M199">
            <v>103.95105513785249</v>
          </cell>
          <cell r="N199">
            <v>131.78625871814353</v>
          </cell>
          <cell r="O199">
            <v>146.8117873468378</v>
          </cell>
          <cell r="P199">
            <v>146.80682191323052</v>
          </cell>
          <cell r="Q199">
            <v>234.87939967101144</v>
          </cell>
          <cell r="R199">
            <v>225.42541948359462</v>
          </cell>
          <cell r="S199">
            <v>287.98675467055227</v>
          </cell>
          <cell r="T199">
            <v>137.90197102581379</v>
          </cell>
          <cell r="U199">
            <v>143.93035300863698</v>
          </cell>
          <cell r="V199">
            <v>150.38880378912472</v>
          </cell>
          <cell r="W199">
            <v>247.32318431140612</v>
          </cell>
          <cell r="X199">
            <v>304.17947109998556</v>
          </cell>
          <cell r="Y199">
            <v>336.16510707064316</v>
          </cell>
          <cell r="Z199">
            <v>247.55863637214378</v>
          </cell>
          <cell r="AA199">
            <v>285.00197793362548</v>
          </cell>
          <cell r="AB199">
            <v>269.93287752051765</v>
          </cell>
          <cell r="AC199">
            <v>237.39915894014129</v>
          </cell>
          <cell r="AD199">
            <v>241.53216490993083</v>
          </cell>
          <cell r="AE199">
            <v>915.71654005392736</v>
          </cell>
          <cell r="AF199">
            <v>811.5809055634968</v>
          </cell>
          <cell r="AG199">
            <v>602.43274980894421</v>
          </cell>
          <cell r="AH199">
            <v>230.8655354399485</v>
          </cell>
          <cell r="AI199">
            <v>201.63809507506792</v>
          </cell>
          <cell r="AJ199">
            <v>199.09552727693818</v>
          </cell>
          <cell r="AK199">
            <v>259.3324995232652</v>
          </cell>
          <cell r="AL199">
            <v>306.64573739099814</v>
          </cell>
          <cell r="AM199">
            <v>114.50657558088432</v>
          </cell>
          <cell r="AN199">
            <v>82.601734683230205</v>
          </cell>
          <cell r="AO199">
            <v>118.46239378514557</v>
          </cell>
          <cell r="AP199">
            <v>126.94426601901392</v>
          </cell>
          <cell r="AQ199">
            <v>82.922025317730345</v>
          </cell>
          <cell r="AR199">
            <v>142.53475583074811</v>
          </cell>
        </row>
        <row r="200">
          <cell r="B200">
            <v>1198</v>
          </cell>
          <cell r="C200">
            <v>122.22474769142978</v>
          </cell>
          <cell r="D200">
            <v>68.4169431345193</v>
          </cell>
          <cell r="E200">
            <v>58.517225161647097</v>
          </cell>
          <cell r="F200">
            <v>64.544672127054852</v>
          </cell>
          <cell r="G200">
            <v>59.214524050295722</v>
          </cell>
          <cell r="H200">
            <v>52.824782692698498</v>
          </cell>
          <cell r="I200">
            <v>43.061385344240584</v>
          </cell>
          <cell r="J200">
            <v>28.76429406218395</v>
          </cell>
          <cell r="K200">
            <v>34.638150076306047</v>
          </cell>
          <cell r="L200">
            <v>37.196463192063973</v>
          </cell>
          <cell r="M200">
            <v>34.902574487489133</v>
          </cell>
          <cell r="N200">
            <v>32.638267229845916</v>
          </cell>
          <cell r="O200">
            <v>48.512982451170977</v>
          </cell>
          <cell r="P200">
            <v>43.966485931550125</v>
          </cell>
          <cell r="Q200">
            <v>158.30690856782036</v>
          </cell>
          <cell r="R200">
            <v>102.76551589380301</v>
          </cell>
          <cell r="S200">
            <v>96.140410731386723</v>
          </cell>
          <cell r="T200">
            <v>106.56802396978509</v>
          </cell>
          <cell r="U200">
            <v>71.901628383408109</v>
          </cell>
          <cell r="V200">
            <v>75.699720060897761</v>
          </cell>
          <cell r="W200">
            <v>70.835228759243691</v>
          </cell>
          <cell r="X200">
            <v>61.97875215886409</v>
          </cell>
          <cell r="Y200">
            <v>74.592014310908567</v>
          </cell>
          <cell r="Z200">
            <v>89.067816182710274</v>
          </cell>
          <cell r="AA200">
            <v>95.692176964617559</v>
          </cell>
          <cell r="AB200">
            <v>66.851745214791464</v>
          </cell>
          <cell r="AC200">
            <v>78.446979222298026</v>
          </cell>
          <cell r="AD200">
            <v>72.335334231305794</v>
          </cell>
          <cell r="AE200">
            <v>617.18590384429217</v>
          </cell>
          <cell r="AF200">
            <v>369.97837529082301</v>
          </cell>
          <cell r="AG200">
            <v>201.11387438956052</v>
          </cell>
          <cell r="AH200">
            <v>178.40850084699869</v>
          </cell>
          <cell r="AI200">
            <v>100.73002029777444</v>
          </cell>
          <cell r="AJ200">
            <v>100.21674021275074</v>
          </cell>
          <cell r="AK200">
            <v>74.274787378231906</v>
          </cell>
          <cell r="AL200">
            <v>62.481271630857613</v>
          </cell>
          <cell r="AM200">
            <v>25.407979426691526</v>
          </cell>
          <cell r="AN200">
            <v>29.718842489014481</v>
          </cell>
          <cell r="AO200">
            <v>39.774897114504938</v>
          </cell>
          <cell r="AP200">
            <v>31.439096290657567</v>
          </cell>
          <cell r="AQ200">
            <v>27.401033879867505</v>
          </cell>
          <cell r="AR200">
            <v>42.687064915099477</v>
          </cell>
        </row>
        <row r="201">
          <cell r="B201">
            <v>1199</v>
          </cell>
          <cell r="C201">
            <v>356.26033186556668</v>
          </cell>
          <cell r="D201">
            <v>343.21356770387837</v>
          </cell>
          <cell r="E201">
            <v>390.60531300728525</v>
          </cell>
          <cell r="F201">
            <v>410.76292435581257</v>
          </cell>
          <cell r="G201">
            <v>417.62669489069077</v>
          </cell>
          <cell r="H201">
            <v>420.61523616107308</v>
          </cell>
          <cell r="I201">
            <v>515.09164667091272</v>
          </cell>
          <cell r="J201">
            <v>311.00007434542221</v>
          </cell>
          <cell r="K201">
            <v>357.77401590201623</v>
          </cell>
          <cell r="L201">
            <v>339.75914591961282</v>
          </cell>
          <cell r="M201">
            <v>303.38683520651944</v>
          </cell>
          <cell r="N201">
            <v>336.26833674369948</v>
          </cell>
          <cell r="O201">
            <v>328.88986560011114</v>
          </cell>
          <cell r="P201">
            <v>279.88399245590358</v>
          </cell>
          <cell r="Q201">
            <v>461.43250731323201</v>
          </cell>
          <cell r="R201">
            <v>515.52316912923072</v>
          </cell>
          <cell r="S201">
            <v>641.74189946031368</v>
          </cell>
          <cell r="T201">
            <v>678.19994627102074</v>
          </cell>
          <cell r="U201">
            <v>507.10598287535259</v>
          </cell>
          <cell r="V201">
            <v>602.756017302891</v>
          </cell>
          <cell r="W201">
            <v>847.31678584487724</v>
          </cell>
          <cell r="X201">
            <v>670.11540375622667</v>
          </cell>
          <cell r="Y201">
            <v>770.4535160060268</v>
          </cell>
          <cell r="Z201">
            <v>813.56135928587832</v>
          </cell>
          <cell r="AA201">
            <v>831.79384757774767</v>
          </cell>
          <cell r="AB201">
            <v>688.76588985197895</v>
          </cell>
          <cell r="AC201">
            <v>531.82499095216042</v>
          </cell>
          <cell r="AD201">
            <v>460.47578539275497</v>
          </cell>
          <cell r="AE201">
            <v>1798.9716410086305</v>
          </cell>
          <cell r="AF201">
            <v>1855.9963707700365</v>
          </cell>
          <cell r="AG201">
            <v>1342.4448551523042</v>
          </cell>
          <cell r="AH201">
            <v>1135.3934433750383</v>
          </cell>
          <cell r="AI201">
            <v>710.42613493777878</v>
          </cell>
          <cell r="AJ201">
            <v>797.97181745350463</v>
          </cell>
          <cell r="AK201">
            <v>888.46009553434885</v>
          </cell>
          <cell r="AL201">
            <v>675.54865349328418</v>
          </cell>
          <cell r="AM201">
            <v>262.43649893016061</v>
          </cell>
          <cell r="AN201">
            <v>271.45722133983298</v>
          </cell>
          <cell r="AO201">
            <v>345.7389700739717</v>
          </cell>
          <cell r="AP201">
            <v>323.91341562143168</v>
          </cell>
          <cell r="AQ201">
            <v>185.76310700180824</v>
          </cell>
          <cell r="AR201">
            <v>271.73939198285927</v>
          </cell>
        </row>
        <row r="202">
          <cell r="B202">
            <v>1200</v>
          </cell>
          <cell r="C202">
            <v>98.989242379268873</v>
          </cell>
          <cell r="D202">
            <v>109.04428844580166</v>
          </cell>
          <cell r="E202">
            <v>58.238978368249029</v>
          </cell>
          <cell r="F202">
            <v>60.885924996825146</v>
          </cell>
          <cell r="G202">
            <v>37.088394386855306</v>
          </cell>
          <cell r="H202">
            <v>34.075748617726902</v>
          </cell>
          <cell r="I202">
            <v>37.16869057912465</v>
          </cell>
          <cell r="J202">
            <v>51.964315900500452</v>
          </cell>
          <cell r="K202">
            <v>44.03811176308934</v>
          </cell>
          <cell r="L202">
            <v>40.452853281650782</v>
          </cell>
          <cell r="M202">
            <v>47.658306546925722</v>
          </cell>
          <cell r="N202">
            <v>52.561339374138981</v>
          </cell>
          <cell r="O202">
            <v>55.562905535372764</v>
          </cell>
          <cell r="P202">
            <v>65.90998091534459</v>
          </cell>
          <cell r="Q202">
            <v>128.21201302125112</v>
          </cell>
          <cell r="R202">
            <v>163.78972874266816</v>
          </cell>
          <cell r="S202">
            <v>95.683267370127083</v>
          </cell>
          <cell r="T202">
            <v>100.52716205160566</v>
          </cell>
          <cell r="U202">
            <v>45.034828757145647</v>
          </cell>
          <cell r="V202">
            <v>48.831713066071835</v>
          </cell>
          <cell r="W202">
            <v>61.141848521740201</v>
          </cell>
          <cell r="X202">
            <v>111.96810355711911</v>
          </cell>
          <cell r="Y202">
            <v>94.83449478743249</v>
          </cell>
          <cell r="Z202">
            <v>96.865319736230873</v>
          </cell>
          <cell r="AA202">
            <v>130.66449025292201</v>
          </cell>
          <cell r="AB202">
            <v>107.65943066900718</v>
          </cell>
          <cell r="AC202">
            <v>89.846920882488178</v>
          </cell>
          <cell r="AD202">
            <v>108.43760645581223</v>
          </cell>
          <cell r="AE202">
            <v>499.85593083776644</v>
          </cell>
          <cell r="AF202">
            <v>589.67891322765411</v>
          </cell>
          <cell r="AG202">
            <v>200.15758689468734</v>
          </cell>
          <cell r="AH202">
            <v>168.29532544504431</v>
          </cell>
          <cell r="AI202">
            <v>63.091188847968816</v>
          </cell>
          <cell r="AJ202">
            <v>64.646937908743297</v>
          </cell>
          <cell r="AK202">
            <v>64.110723977462897</v>
          </cell>
          <cell r="AL202">
            <v>112.8759332619737</v>
          </cell>
          <cell r="AM202">
            <v>32.303094570639438</v>
          </cell>
          <cell r="AN202">
            <v>32.320599103763428</v>
          </cell>
          <cell r="AO202">
            <v>54.311301312027553</v>
          </cell>
          <cell r="AP202">
            <v>50.630169736412427</v>
          </cell>
          <cell r="AQ202">
            <v>31.382961428335733</v>
          </cell>
          <cell r="AR202">
            <v>63.992006053577441</v>
          </cell>
        </row>
        <row r="203">
          <cell r="B203">
            <v>1201</v>
          </cell>
          <cell r="C203">
            <v>155.22699593543112</v>
          </cell>
          <cell r="D203">
            <v>100.36716568360588</v>
          </cell>
          <cell r="E203">
            <v>146.720354883852</v>
          </cell>
          <cell r="F203">
            <v>124.13582362422025</v>
          </cell>
          <cell r="G203">
            <v>142.12079348228318</v>
          </cell>
          <cell r="H203">
            <v>143.33233694532828</v>
          </cell>
          <cell r="I203">
            <v>10.949080371845628</v>
          </cell>
          <cell r="J203">
            <v>11.632400843996189</v>
          </cell>
          <cell r="K203">
            <v>22.349751294143502</v>
          </cell>
          <cell r="L203">
            <v>24.505952891139799</v>
          </cell>
          <cell r="M203">
            <v>100.46109009938256</v>
          </cell>
          <cell r="N203">
            <v>93.449525557652947</v>
          </cell>
          <cell r="O203">
            <v>126.20001989958135</v>
          </cell>
          <cell r="P203">
            <v>112.14010061500605</v>
          </cell>
          <cell r="Q203">
            <v>201.05180265821713</v>
          </cell>
          <cell r="R203">
            <v>150.75627597092333</v>
          </cell>
          <cell r="S203">
            <v>241.05304279590885</v>
          </cell>
          <cell r="T203">
            <v>204.95741928092963</v>
          </cell>
          <cell r="U203">
            <v>172.57111565802043</v>
          </cell>
          <cell r="V203">
            <v>205.40014041430885</v>
          </cell>
          <cell r="W203">
            <v>18.011046478019622</v>
          </cell>
          <cell r="X203">
            <v>25.064466639229664</v>
          </cell>
          <cell r="Y203">
            <v>48.129388108355556</v>
          </cell>
          <cell r="Z203">
            <v>58.680087303458578</v>
          </cell>
          <cell r="AA203">
            <v>275.43356193665363</v>
          </cell>
          <cell r="AB203">
            <v>191.40917711803573</v>
          </cell>
          <cell r="AC203">
            <v>204.06929936498054</v>
          </cell>
          <cell r="AD203">
            <v>184.49715702427369</v>
          </cell>
          <cell r="AE203">
            <v>783.83400740831269</v>
          </cell>
          <cell r="AF203">
            <v>542.75562734736968</v>
          </cell>
          <cell r="AG203">
            <v>504.25321674074041</v>
          </cell>
          <cell r="AH203">
            <v>343.12493137479873</v>
          </cell>
          <cell r="AI203">
            <v>241.76214605806157</v>
          </cell>
          <cell r="AJ203">
            <v>271.92349582011377</v>
          </cell>
          <cell r="AK203">
            <v>18.885612018861266</v>
          </cell>
          <cell r="AL203">
            <v>25.267687615816286</v>
          </cell>
          <cell r="AM203">
            <v>16.394120928002788</v>
          </cell>
          <cell r="AN203">
            <v>19.579510832911026</v>
          </cell>
          <cell r="AO203">
            <v>114.48523730380583</v>
          </cell>
          <cell r="AP203">
            <v>90.016072594586277</v>
          </cell>
          <cell r="AQ203">
            <v>71.280116088284629</v>
          </cell>
          <cell r="AR203">
            <v>108.87683318587607</v>
          </cell>
        </row>
        <row r="204">
          <cell r="B204">
            <v>1202</v>
          </cell>
          <cell r="C204">
            <v>187.56080609847666</v>
          </cell>
          <cell r="D204">
            <v>179.57203070953321</v>
          </cell>
          <cell r="E204">
            <v>164.64642276376387</v>
          </cell>
          <cell r="F204">
            <v>186.83807961163666</v>
          </cell>
          <cell r="G204">
            <v>198.95367093066955</v>
          </cell>
          <cell r="H204">
            <v>194.92165811218683</v>
          </cell>
          <cell r="I204">
            <v>178.96602622787424</v>
          </cell>
          <cell r="J204">
            <v>105.54961166799094</v>
          </cell>
          <cell r="K204">
            <v>138.39248872176594</v>
          </cell>
          <cell r="L204">
            <v>112.20022053382895</v>
          </cell>
          <cell r="M204">
            <v>106.16704664810278</v>
          </cell>
          <cell r="N204">
            <v>86.577502902212757</v>
          </cell>
          <cell r="O204">
            <v>115.10910434115731</v>
          </cell>
          <cell r="P204">
            <v>78.7439657495473</v>
          </cell>
          <cell r="Q204">
            <v>242.93092800567263</v>
          </cell>
          <cell r="R204">
            <v>269.72576573144602</v>
          </cell>
          <cell r="S204">
            <v>270.50453377164632</v>
          </cell>
          <cell r="T204">
            <v>308.48347803715205</v>
          </cell>
          <cell r="U204">
            <v>241.58081386622959</v>
          </cell>
          <cell r="V204">
            <v>279.32940185929226</v>
          </cell>
          <cell r="W204">
            <v>294.39599554545759</v>
          </cell>
          <cell r="X204">
            <v>227.42895090323887</v>
          </cell>
          <cell r="Y204">
            <v>298.02326268912282</v>
          </cell>
          <cell r="Z204">
            <v>268.66609781057821</v>
          </cell>
          <cell r="AA204">
            <v>291.07754842848891</v>
          </cell>
          <cell r="AB204">
            <v>177.33346946981661</v>
          </cell>
          <cell r="AC204">
            <v>186.1349490445551</v>
          </cell>
          <cell r="AD204">
            <v>129.55256624465866</v>
          </cell>
          <cell r="AE204">
            <v>947.10676703462116</v>
          </cell>
          <cell r="AF204">
            <v>971.07185918784694</v>
          </cell>
          <cell r="AG204">
            <v>565.86210120066562</v>
          </cell>
          <cell r="AH204">
            <v>516.44079342486987</v>
          </cell>
          <cell r="AI204">
            <v>338.44073954121382</v>
          </cell>
          <cell r="AJ204">
            <v>369.79637543436058</v>
          </cell>
          <cell r="AK204">
            <v>308.69103350341499</v>
          </cell>
          <cell r="AL204">
            <v>229.2729292400565</v>
          </cell>
          <cell r="AM204">
            <v>101.51447171702588</v>
          </cell>
          <cell r="AN204">
            <v>89.644562819321294</v>
          </cell>
          <cell r="AO204">
            <v>120.98773283594873</v>
          </cell>
          <cell r="AP204">
            <v>83.396536684346572</v>
          </cell>
          <cell r="AQ204">
            <v>65.015760907050222</v>
          </cell>
          <cell r="AR204">
            <v>76.452523016200601</v>
          </cell>
        </row>
        <row r="205">
          <cell r="B205">
            <v>1203</v>
          </cell>
          <cell r="C205">
            <v>120.32994273006905</v>
          </cell>
          <cell r="D205">
            <v>110.12460932349006</v>
          </cell>
          <cell r="E205">
            <v>89.949281117314399</v>
          </cell>
          <cell r="F205">
            <v>86.502559827240646</v>
          </cell>
          <cell r="G205">
            <v>101.33130558608453</v>
          </cell>
          <cell r="H205">
            <v>93.598785816277399</v>
          </cell>
          <cell r="I205">
            <v>93.98578603303379</v>
          </cell>
          <cell r="J205">
            <v>66.663791460043072</v>
          </cell>
          <cell r="K205">
            <v>38.764695087441496</v>
          </cell>
          <cell r="L205">
            <v>72.684528305892371</v>
          </cell>
          <cell r="M205">
            <v>32.355638232310419</v>
          </cell>
          <cell r="N205">
            <v>22.704174657506464</v>
          </cell>
          <cell r="O205">
            <v>62.679418585992657</v>
          </cell>
          <cell r="P205">
            <v>54.074125790935746</v>
          </cell>
          <cell r="Q205">
            <v>155.85273524009733</v>
          </cell>
          <cell r="R205">
            <v>165.4124222925424</v>
          </cell>
          <cell r="S205">
            <v>147.78145764299535</v>
          </cell>
          <cell r="T205">
            <v>142.82211939927288</v>
          </cell>
          <cell r="U205">
            <v>123.04220957121464</v>
          </cell>
          <cell r="V205">
            <v>134.13026089573444</v>
          </cell>
          <cell r="W205">
            <v>154.60498078605633</v>
          </cell>
          <cell r="X205">
            <v>143.64123103247491</v>
          </cell>
          <cell r="Y205">
            <v>83.478381043749081</v>
          </cell>
          <cell r="Z205">
            <v>174.04483251669603</v>
          </cell>
          <cell r="AA205">
            <v>88.709257268091307</v>
          </cell>
          <cell r="AB205">
            <v>46.504113984574211</v>
          </cell>
          <cell r="AC205">
            <v>101.35454055891391</v>
          </cell>
          <cell r="AD205">
            <v>88.964807613750182</v>
          </cell>
          <cell r="AE205">
            <v>607.61789953440814</v>
          </cell>
          <cell r="AF205">
            <v>595.52096557328514</v>
          </cell>
          <cell r="AG205">
            <v>309.14057141443664</v>
          </cell>
          <cell r="AH205">
            <v>239.10249304275163</v>
          </cell>
          <cell r="AI205">
            <v>172.37501495100346</v>
          </cell>
          <cell r="AJ205">
            <v>177.57129749017042</v>
          </cell>
          <cell r="AK205">
            <v>162.11216193752239</v>
          </cell>
          <cell r="AL205">
            <v>144.80586428275265</v>
          </cell>
          <cell r="AM205">
            <v>28.434906976669602</v>
          </cell>
          <cell r="AN205">
            <v>58.072726886893825</v>
          </cell>
          <cell r="AO205">
            <v>36.872414160324915</v>
          </cell>
          <cell r="AP205">
            <v>21.869994758928961</v>
          </cell>
          <cell r="AQ205">
            <v>35.402500227106252</v>
          </cell>
          <cell r="AR205">
            <v>52.500573310739163</v>
          </cell>
        </row>
        <row r="206">
          <cell r="B206">
            <v>1204</v>
          </cell>
          <cell r="C206">
            <v>65.661414103408347</v>
          </cell>
          <cell r="D206">
            <v>64.987976093678071</v>
          </cell>
          <cell r="E206">
            <v>72.801647380034524</v>
          </cell>
          <cell r="F206">
            <v>78.618623361924307</v>
          </cell>
          <cell r="G206">
            <v>80.539447396782492</v>
          </cell>
          <cell r="H206">
            <v>77.238410271797477</v>
          </cell>
          <cell r="I206">
            <v>69.907285963946904</v>
          </cell>
          <cell r="J206">
            <v>46.677981362711812</v>
          </cell>
          <cell r="K206">
            <v>57.903713610123809</v>
          </cell>
          <cell r="L206">
            <v>54.428130515771294</v>
          </cell>
          <cell r="M206">
            <v>57.493453904739553</v>
          </cell>
          <cell r="N206">
            <v>48.049785782298976</v>
          </cell>
          <cell r="O206">
            <v>49.653202145899868</v>
          </cell>
          <cell r="P206">
            <v>51.815340435744744</v>
          </cell>
          <cell r="Q206">
            <v>85.045423903386094</v>
          </cell>
          <cell r="R206">
            <v>97.615043645400178</v>
          </cell>
          <cell r="S206">
            <v>119.6088888648372</v>
          </cell>
          <cell r="T206">
            <v>129.80515761878345</v>
          </cell>
          <cell r="U206">
            <v>97.795557927811799</v>
          </cell>
          <cell r="V206">
            <v>110.68528326065429</v>
          </cell>
          <cell r="W206">
            <v>114.99626762138894</v>
          </cell>
          <cell r="X206">
            <v>100.57757829555219</v>
          </cell>
          <cell r="Y206">
            <v>124.69357124287043</v>
          </cell>
          <cell r="Z206">
            <v>130.32945360734135</v>
          </cell>
          <cell r="AA206">
            <v>157.62945416337413</v>
          </cell>
          <cell r="AB206">
            <v>98.41858374779676</v>
          </cell>
          <cell r="AC206">
            <v>80.290749408789495</v>
          </cell>
          <cell r="AD206">
            <v>85.24856806986449</v>
          </cell>
          <cell r="AE206">
            <v>331.56377882993996</v>
          </cell>
          <cell r="AF206">
            <v>351.43554662041817</v>
          </cell>
          <cell r="AG206">
            <v>250.20703435776556</v>
          </cell>
          <cell r="AH206">
            <v>217.3104343150957</v>
          </cell>
          <cell r="AI206">
            <v>137.0059170645132</v>
          </cell>
          <cell r="AJ206">
            <v>146.53314792953233</v>
          </cell>
          <cell r="AK206">
            <v>120.58016154503218</v>
          </cell>
          <cell r="AL206">
            <v>101.39305440274966</v>
          </cell>
          <cell r="AM206">
            <v>42.473872331347089</v>
          </cell>
          <cell r="AN206">
            <v>43.486420453943566</v>
          </cell>
          <cell r="AO206">
            <v>65.519413607676782</v>
          </cell>
          <cell r="AP206">
            <v>46.284376291084683</v>
          </cell>
          <cell r="AQ206">
            <v>28.04505114920784</v>
          </cell>
          <cell r="AR206">
            <v>50.307518418055018</v>
          </cell>
        </row>
        <row r="207">
          <cell r="B207">
            <v>1205</v>
          </cell>
          <cell r="C207">
            <v>173.27775109870515</v>
          </cell>
          <cell r="D207">
            <v>166.16628481229256</v>
          </cell>
          <cell r="E207">
            <v>194.83725283822568</v>
          </cell>
          <cell r="F207">
            <v>206.93814225767602</v>
          </cell>
          <cell r="G207">
            <v>205.3790114299145</v>
          </cell>
          <cell r="H207">
            <v>202.31839387520913</v>
          </cell>
          <cell r="I207">
            <v>202.96399319248314</v>
          </cell>
          <cell r="J207">
            <v>132.04790597691709</v>
          </cell>
          <cell r="K207">
            <v>140.84510632046204</v>
          </cell>
          <cell r="L207">
            <v>137.52932836829015</v>
          </cell>
          <cell r="M207">
            <v>153.42665636135465</v>
          </cell>
          <cell r="N207">
            <v>120.56639561162166</v>
          </cell>
          <cell r="O207">
            <v>118.98452976774762</v>
          </cell>
          <cell r="P207">
            <v>129.33416439564837</v>
          </cell>
          <cell r="Q207">
            <v>224.43134977274065</v>
          </cell>
          <cell r="R207">
            <v>249.58969519168983</v>
          </cell>
          <cell r="S207">
            <v>320.10631847114757</v>
          </cell>
          <cell r="T207">
            <v>341.67016699640146</v>
          </cell>
          <cell r="U207">
            <v>249.382826163435</v>
          </cell>
          <cell r="V207">
            <v>289.9291771557198</v>
          </cell>
          <cell r="W207">
            <v>333.8722331561504</v>
          </cell>
          <cell r="X207">
            <v>284.52512757474381</v>
          </cell>
          <cell r="Y207">
            <v>303.30488675444121</v>
          </cell>
          <cell r="Z207">
            <v>329.31724921233746</v>
          </cell>
          <cell r="AA207">
            <v>420.64893398860869</v>
          </cell>
          <cell r="AB207">
            <v>246.95165047007723</v>
          </cell>
          <cell r="AC207">
            <v>192.40163071524583</v>
          </cell>
          <cell r="AD207">
            <v>212.78548446312075</v>
          </cell>
          <cell r="AE207">
            <v>874.98307378759614</v>
          </cell>
          <cell r="AF207">
            <v>898.57759301066892</v>
          </cell>
          <cell r="AG207">
            <v>669.62291334681993</v>
          </cell>
          <cell r="AH207">
            <v>571.99955490640048</v>
          </cell>
          <cell r="AI207">
            <v>349.37090725410997</v>
          </cell>
          <cell r="AJ207">
            <v>383.82912121388318</v>
          </cell>
          <cell r="AK207">
            <v>350.08412570323577</v>
          </cell>
          <cell r="AL207">
            <v>286.83203779635113</v>
          </cell>
          <cell r="AM207">
            <v>103.31353019306844</v>
          </cell>
          <cell r="AN207">
            <v>109.88174940969093</v>
          </cell>
          <cell r="AO207">
            <v>174.84468011329204</v>
          </cell>
          <cell r="AP207">
            <v>116.13663477775201</v>
          </cell>
          <cell r="AQ207">
            <v>67.204673195009093</v>
          </cell>
          <cell r="AR207">
            <v>125.57055116691561</v>
          </cell>
        </row>
        <row r="208">
          <cell r="B208">
            <v>1206</v>
          </cell>
          <cell r="C208">
            <v>109.88680092561746</v>
          </cell>
          <cell r="D208">
            <v>106.58859660919852</v>
          </cell>
          <cell r="E208">
            <v>121.95622086301135</v>
          </cell>
          <cell r="F208">
            <v>129.04719108723646</v>
          </cell>
          <cell r="G208">
            <v>137.57860469535146</v>
          </cell>
          <cell r="H208">
            <v>142.16218698116032</v>
          </cell>
          <cell r="I208">
            <v>142.10820234736153</v>
          </cell>
          <cell r="J208">
            <v>94.375605174129248</v>
          </cell>
          <cell r="K208">
            <v>109.89635266983724</v>
          </cell>
          <cell r="L208">
            <v>105.60906435876991</v>
          </cell>
          <cell r="M208">
            <v>110.06752837969479</v>
          </cell>
          <cell r="N208">
            <v>91.69775762972337</v>
          </cell>
          <cell r="O208">
            <v>97.632496883351891</v>
          </cell>
          <cell r="P208">
            <v>97.199393363442624</v>
          </cell>
          <cell r="Q208">
            <v>142.32665704379093</v>
          </cell>
          <cell r="R208">
            <v>160.10116233056559</v>
          </cell>
          <cell r="S208">
            <v>200.36700531559518</v>
          </cell>
          <cell r="T208">
            <v>213.06644994565815</v>
          </cell>
          <cell r="U208">
            <v>167.05573281161185</v>
          </cell>
          <cell r="V208">
            <v>203.72327549974622</v>
          </cell>
          <cell r="W208">
            <v>233.76551732761661</v>
          </cell>
          <cell r="X208">
            <v>203.35219179323246</v>
          </cell>
          <cell r="Y208">
            <v>236.65785537064556</v>
          </cell>
          <cell r="Z208">
            <v>252.88341751647582</v>
          </cell>
          <cell r="AA208">
            <v>301.77147555528438</v>
          </cell>
          <cell r="AB208">
            <v>187.82109621996949</v>
          </cell>
          <cell r="AC208">
            <v>157.87473924404159</v>
          </cell>
          <cell r="AD208">
            <v>159.91613741819231</v>
          </cell>
          <cell r="AE208">
            <v>554.8842262375191</v>
          </cell>
          <cell r="AF208">
            <v>576.39926590206414</v>
          </cell>
          <cell r="AG208">
            <v>419.14304746877355</v>
          </cell>
          <cell r="AH208">
            <v>356.70048575147308</v>
          </cell>
          <cell r="AI208">
            <v>234.03541387466456</v>
          </cell>
          <cell r="AJ208">
            <v>269.70354130272045</v>
          </cell>
          <cell r="AK208">
            <v>245.11651052733166</v>
          </cell>
          <cell r="AL208">
            <v>205.0009574183733</v>
          </cell>
          <cell r="AM208">
            <v>80.611818516649734</v>
          </cell>
          <cell r="AN208">
            <v>84.378429553487919</v>
          </cell>
          <cell r="AO208">
            <v>125.43271323780098</v>
          </cell>
          <cell r="AP208">
            <v>88.328666820951895</v>
          </cell>
          <cell r="AQ208">
            <v>55.144648292226599</v>
          </cell>
          <cell r="AR208">
            <v>94.370899249788593</v>
          </cell>
        </row>
        <row r="209">
          <cell r="B209">
            <v>1207</v>
          </cell>
          <cell r="C209">
            <v>96.613793216010876</v>
          </cell>
          <cell r="D209">
            <v>96.890364076840811</v>
          </cell>
          <cell r="E209">
            <v>109.24940198523286</v>
          </cell>
          <cell r="F209">
            <v>117.6065421848693</v>
          </cell>
          <cell r="G209">
            <v>118.57918544332556</v>
          </cell>
          <cell r="H209">
            <v>119.68533753343473</v>
          </cell>
          <cell r="I209">
            <v>120.09524747298236</v>
          </cell>
          <cell r="J209">
            <v>78.966603345085062</v>
          </cell>
          <cell r="K209">
            <v>94.347516531247877</v>
          </cell>
          <cell r="L209">
            <v>89.39144778044006</v>
          </cell>
          <cell r="M209">
            <v>93.812357149375714</v>
          </cell>
          <cell r="N209">
            <v>80.069534055658835</v>
          </cell>
          <cell r="O209">
            <v>84.59027892121361</v>
          </cell>
          <cell r="P209">
            <v>87.656729030135793</v>
          </cell>
          <cell r="Q209">
            <v>125.13530375738935</v>
          </cell>
          <cell r="R209">
            <v>145.53395392012499</v>
          </cell>
          <cell r="S209">
            <v>179.49043807194468</v>
          </cell>
          <cell r="T209">
            <v>194.17709306648189</v>
          </cell>
          <cell r="U209">
            <v>143.98556203054798</v>
          </cell>
          <cell r="V209">
            <v>171.51318159473234</v>
          </cell>
          <cell r="W209">
            <v>197.5545900263167</v>
          </cell>
          <cell r="X209">
            <v>170.15023998057251</v>
          </cell>
          <cell r="Y209">
            <v>203.17399421718883</v>
          </cell>
          <cell r="Z209">
            <v>214.04994873042889</v>
          </cell>
          <cell r="AA209">
            <v>257.2047710985853</v>
          </cell>
          <cell r="AB209">
            <v>164.00343965751773</v>
          </cell>
          <cell r="AC209">
            <v>136.78507314242989</v>
          </cell>
          <cell r="AD209">
            <v>144.21618325124868</v>
          </cell>
          <cell r="AE209">
            <v>487.86086628207698</v>
          </cell>
          <cell r="AF209">
            <v>523.95412364454728</v>
          </cell>
          <cell r="AG209">
            <v>375.47184520965897</v>
          </cell>
          <cell r="AH209">
            <v>325.07728662249917</v>
          </cell>
          <cell r="AI209">
            <v>201.71543971972685</v>
          </cell>
          <cell r="AJ209">
            <v>227.06149968737128</v>
          </cell>
          <cell r="AK209">
            <v>207.14728288194647</v>
          </cell>
          <cell r="AL209">
            <v>171.52980645741027</v>
          </cell>
          <cell r="AM209">
            <v>69.206344845337355</v>
          </cell>
          <cell r="AN209">
            <v>71.421047284373557</v>
          </cell>
          <cell r="AO209">
            <v>106.9083558584805</v>
          </cell>
          <cell r="AP209">
            <v>77.127678788719436</v>
          </cell>
          <cell r="AQ209">
            <v>47.77816125736193</v>
          </cell>
          <cell r="AR209">
            <v>85.105925640274762</v>
          </cell>
        </row>
        <row r="210">
          <cell r="B210">
            <v>1208</v>
          </cell>
          <cell r="C210">
            <v>32.822970844848022</v>
          </cell>
          <cell r="D210">
            <v>31.309997849729644</v>
          </cell>
          <cell r="E210">
            <v>35.711032108924478</v>
          </cell>
          <cell r="F210">
            <v>34.800804414423681</v>
          </cell>
          <cell r="G210">
            <v>47.949421749511473</v>
          </cell>
          <cell r="H210">
            <v>44.885641640111466</v>
          </cell>
          <cell r="I210">
            <v>41.587975004577146</v>
          </cell>
          <cell r="J210">
            <v>25.736491831289893</v>
          </cell>
          <cell r="K210">
            <v>26.250146269692205</v>
          </cell>
          <cell r="L210">
            <v>31.082485162176226</v>
          </cell>
          <cell r="M210">
            <v>31.08561026841144</v>
          </cell>
          <cell r="N210">
            <v>23.441394019747445</v>
          </cell>
          <cell r="O210">
            <v>25.009394239982615</v>
          </cell>
          <cell r="P210">
            <v>28.57711921562321</v>
          </cell>
          <cell r="Q210">
            <v>42.512691926987983</v>
          </cell>
          <cell r="R210">
            <v>47.029112004244425</v>
          </cell>
          <cell r="S210">
            <v>58.671156827920598</v>
          </cell>
          <cell r="T210">
            <v>57.45870010314249</v>
          </cell>
          <cell r="U210">
            <v>58.222903234083532</v>
          </cell>
          <cell r="V210">
            <v>64.322659435755071</v>
          </cell>
          <cell r="W210">
            <v>68.411494417397833</v>
          </cell>
          <cell r="X210">
            <v>55.454712192892806</v>
          </cell>
          <cell r="Y210">
            <v>56.528748847696505</v>
          </cell>
          <cell r="Z210">
            <v>74.427750311411117</v>
          </cell>
          <cell r="AA210">
            <v>85.227229295770911</v>
          </cell>
          <cell r="AB210">
            <v>48.014132902701</v>
          </cell>
          <cell r="AC210">
            <v>40.440956856875772</v>
          </cell>
          <cell r="AD210">
            <v>47.016163016717478</v>
          </cell>
          <cell r="AE210">
            <v>165.74282467635507</v>
          </cell>
          <cell r="AF210">
            <v>169.31510827699483</v>
          </cell>
          <cell r="AG210">
            <v>122.73281937132862</v>
          </cell>
          <cell r="AH210">
            <v>96.193212224010182</v>
          </cell>
          <cell r="AI210">
            <v>81.566917974251893</v>
          </cell>
          <cell r="AJ210">
            <v>85.154968146256806</v>
          </cell>
          <cell r="AK210">
            <v>71.733363343112515</v>
          </cell>
          <cell r="AL210">
            <v>55.904335196261705</v>
          </cell>
          <cell r="AM210">
            <v>19.255161574700082</v>
          </cell>
          <cell r="AN210">
            <v>24.833960044322929</v>
          </cell>
          <cell r="AO210">
            <v>35.425093086209507</v>
          </cell>
          <cell r="AP210">
            <v>22.580127755684277</v>
          </cell>
          <cell r="AQ210">
            <v>14.125770551717256</v>
          </cell>
          <cell r="AR210">
            <v>27.745527467058039</v>
          </cell>
        </row>
        <row r="211">
          <cell r="B211">
            <v>1209</v>
          </cell>
          <cell r="C211">
            <v>48.362498447760494</v>
          </cell>
          <cell r="D211">
            <v>48.520288528247121</v>
          </cell>
          <cell r="E211">
            <v>52.590770967705225</v>
          </cell>
          <cell r="F211">
            <v>53.262822006563674</v>
          </cell>
          <cell r="G211">
            <v>51.03470121223252</v>
          </cell>
          <cell r="H211">
            <v>48.645708850032989</v>
          </cell>
          <cell r="I211">
            <v>46.958811537782928</v>
          </cell>
          <cell r="J211">
            <v>32.568294039786565</v>
          </cell>
          <cell r="K211">
            <v>33.350461753266963</v>
          </cell>
          <cell r="L211">
            <v>40.436310209446262</v>
          </cell>
          <cell r="M211">
            <v>37.675538932166432</v>
          </cell>
          <cell r="N211">
            <v>26.430028285041832</v>
          </cell>
          <cell r="O211">
            <v>30.174462196239297</v>
          </cell>
          <cell r="P211">
            <v>36.117068450095502</v>
          </cell>
          <cell r="Q211">
            <v>62.63966802541259</v>
          </cell>
          <cell r="R211">
            <v>72.879790494552637</v>
          </cell>
          <cell r="S211">
            <v>86.403589841257485</v>
          </cell>
          <cell r="T211">
            <v>87.940855615790568</v>
          </cell>
          <cell r="U211">
            <v>61.969224275169772</v>
          </cell>
          <cell r="V211">
            <v>69.710964331528217</v>
          </cell>
          <cell r="W211">
            <v>77.246426954212268</v>
          </cell>
          <cell r="X211">
            <v>70.175274253738564</v>
          </cell>
          <cell r="Y211">
            <v>71.819023674615181</v>
          </cell>
          <cell r="Z211">
            <v>96.825706956203874</v>
          </cell>
          <cell r="AA211">
            <v>103.29479677857333</v>
          </cell>
          <cell r="AB211">
            <v>54.135640978992313</v>
          </cell>
          <cell r="AC211">
            <v>48.79303001696335</v>
          </cell>
          <cell r="AD211">
            <v>59.42117416115493</v>
          </cell>
          <cell r="AE211">
            <v>244.21120010822639</v>
          </cell>
          <cell r="AF211">
            <v>262.38321526624219</v>
          </cell>
          <cell r="AG211">
            <v>180.74564672593763</v>
          </cell>
          <cell r="AH211">
            <v>147.22423883982248</v>
          </cell>
          <cell r="AI211">
            <v>86.815296946955073</v>
          </cell>
          <cell r="AJ211">
            <v>92.288394154865301</v>
          </cell>
          <cell r="AK211">
            <v>80.997295247719848</v>
          </cell>
          <cell r="AL211">
            <v>70.744250564758815</v>
          </cell>
          <cell r="AM211">
            <v>24.463426719699584</v>
          </cell>
          <cell r="AN211">
            <v>32.307381692350091</v>
          </cell>
          <cell r="AO211">
            <v>42.934961296267659</v>
          </cell>
          <cell r="AP211">
            <v>25.45895584366033</v>
          </cell>
          <cell r="AQ211">
            <v>17.043096902527736</v>
          </cell>
          <cell r="AR211">
            <v>35.066064817474519</v>
          </cell>
        </row>
        <row r="212">
          <cell r="B212">
            <v>1210</v>
          </cell>
          <cell r="C212">
            <v>127.74724683275637</v>
          </cell>
          <cell r="D212">
            <v>126.67796784867294</v>
          </cell>
          <cell r="E212">
            <v>142.29840102324104</v>
          </cell>
          <cell r="F212">
            <v>141.79010846840515</v>
          </cell>
          <cell r="G212">
            <v>148.38330685374527</v>
          </cell>
          <cell r="H212">
            <v>144.39731418898231</v>
          </cell>
          <cell r="I212">
            <v>146.2536984136791</v>
          </cell>
          <cell r="J212">
            <v>99.946301010934405</v>
          </cell>
          <cell r="K212">
            <v>122.10048087105238</v>
          </cell>
          <cell r="L212">
            <v>118.42075468073014</v>
          </cell>
          <cell r="M212">
            <v>128.22532092814905</v>
          </cell>
          <cell r="N212">
            <v>92.033131690342927</v>
          </cell>
          <cell r="O212">
            <v>98.36437735579895</v>
          </cell>
          <cell r="P212">
            <v>102.93999521772852</v>
          </cell>
          <cell r="Q212">
            <v>165.45971340599436</v>
          </cell>
          <cell r="R212">
            <v>190.2763573162224</v>
          </cell>
          <cell r="S212">
            <v>233.7880287898617</v>
          </cell>
          <cell r="T212">
            <v>234.10594832978819</v>
          </cell>
          <cell r="U212">
            <v>180.17541403587325</v>
          </cell>
          <cell r="V212">
            <v>206.92628922375732</v>
          </cell>
          <cell r="W212">
            <v>240.5847861419077</v>
          </cell>
          <cell r="X212">
            <v>215.35543358582973</v>
          </cell>
          <cell r="Y212">
            <v>262.93900789847379</v>
          </cell>
          <cell r="Z212">
            <v>283.56131483951009</v>
          </cell>
          <cell r="AA212">
            <v>351.55458535013145</v>
          </cell>
          <cell r="AB212">
            <v>188.50803039739685</v>
          </cell>
          <cell r="AC212">
            <v>159.05821239523462</v>
          </cell>
          <cell r="AD212">
            <v>169.36079384274964</v>
          </cell>
          <cell r="AE212">
            <v>645.07230728055765</v>
          </cell>
          <cell r="AF212">
            <v>685.03657986654673</v>
          </cell>
          <cell r="AG212">
            <v>489.05570402849702</v>
          </cell>
          <cell r="AH212">
            <v>391.92329673603018</v>
          </cell>
          <cell r="AI212">
            <v>252.41532801197965</v>
          </cell>
          <cell r="AJ212">
            <v>273.94392150516865</v>
          </cell>
          <cell r="AK212">
            <v>252.26690377273195</v>
          </cell>
          <cell r="AL212">
            <v>217.10152067224109</v>
          </cell>
          <cell r="AM212">
            <v>89.563862363508917</v>
          </cell>
          <cell r="AN212">
            <v>94.614580359825922</v>
          </cell>
          <cell r="AO212">
            <v>146.1252936862769</v>
          </cell>
          <cell r="AP212">
            <v>88.651718817277398</v>
          </cell>
          <cell r="AQ212">
            <v>55.558027981709103</v>
          </cell>
          <cell r="AR212">
            <v>99.944450076369364</v>
          </cell>
        </row>
        <row r="213">
          <cell r="B213">
            <v>1211</v>
          </cell>
          <cell r="C213">
            <v>128.14199737787902</v>
          </cell>
          <cell r="D213">
            <v>123.65427386109722</v>
          </cell>
          <cell r="E213">
            <v>143.78207104522144</v>
          </cell>
          <cell r="F213">
            <v>153.22335265207201</v>
          </cell>
          <cell r="G213">
            <v>195.12187127175</v>
          </cell>
          <cell r="H213">
            <v>209.23929682214307</v>
          </cell>
          <cell r="I213">
            <v>179.08427925206456</v>
          </cell>
          <cell r="J213">
            <v>125.67916191947761</v>
          </cell>
          <cell r="K213">
            <v>135.83037398617003</v>
          </cell>
          <cell r="L213">
            <v>151.16743201573433</v>
          </cell>
          <cell r="M213">
            <v>136.36538891124013</v>
          </cell>
          <cell r="N213">
            <v>115.63488010668171</v>
          </cell>
          <cell r="O213">
            <v>135.96501666762012</v>
          </cell>
          <cell r="P213">
            <v>149.95376778144984</v>
          </cell>
          <cell r="Q213">
            <v>165.97099888323339</v>
          </cell>
          <cell r="R213">
            <v>185.73462454796271</v>
          </cell>
          <cell r="S213">
            <v>236.22561267920398</v>
          </cell>
          <cell r="T213">
            <v>252.98307947113145</v>
          </cell>
          <cell r="U213">
            <v>236.92802572794639</v>
          </cell>
          <cell r="V213">
            <v>299.84706775451934</v>
          </cell>
          <cell r="W213">
            <v>294.59051971027554</v>
          </cell>
          <cell r="X213">
            <v>270.8023221881092</v>
          </cell>
          <cell r="Y213">
            <v>292.50584046528161</v>
          </cell>
          <cell r="Z213">
            <v>361.97401290729204</v>
          </cell>
          <cell r="AA213">
            <v>373.87216041099634</v>
          </cell>
          <cell r="AB213">
            <v>236.85061122870587</v>
          </cell>
          <cell r="AC213">
            <v>219.85959837080168</v>
          </cell>
          <cell r="AD213">
            <v>246.70963989712604</v>
          </cell>
          <cell r="AE213">
            <v>647.06563904508425</v>
          </cell>
          <cell r="AF213">
            <v>668.6853467122047</v>
          </cell>
          <cell r="AG213">
            <v>494.15482869840184</v>
          </cell>
          <cell r="AH213">
            <v>423.52602841635218</v>
          </cell>
          <cell r="AI213">
            <v>331.92245262410336</v>
          </cell>
          <cell r="AJ213">
            <v>396.95913893123799</v>
          </cell>
          <cell r="AK213">
            <v>308.89500321220061</v>
          </cell>
          <cell r="AL213">
            <v>272.9979688447533</v>
          </cell>
          <cell r="AM213">
            <v>99.635094257564674</v>
          </cell>
          <cell r="AN213">
            <v>120.778179321708</v>
          </cell>
          <cell r="AO213">
            <v>155.4016972549758</v>
          </cell>
          <cell r="AP213">
            <v>111.38630934758031</v>
          </cell>
          <cell r="AQ213">
            <v>76.795567700585352</v>
          </cell>
          <cell r="AR213">
            <v>145.59012584076262</v>
          </cell>
        </row>
        <row r="214">
          <cell r="B214">
            <v>1212</v>
          </cell>
          <cell r="C214">
            <v>57.915240508409518</v>
          </cell>
          <cell r="D214">
            <v>51.336771532085308</v>
          </cell>
          <cell r="E214">
            <v>55.664446185002632</v>
          </cell>
          <cell r="F214">
            <v>60.98009125287696</v>
          </cell>
          <cell r="G214">
            <v>58.935483295994146</v>
          </cell>
          <cell r="H214">
            <v>58.969252214759059</v>
          </cell>
          <cell r="I214">
            <v>55.557608302245818</v>
          </cell>
          <cell r="J214">
            <v>34.967135972691381</v>
          </cell>
          <cell r="K214">
            <v>35.563615947468968</v>
          </cell>
          <cell r="L214">
            <v>34.349424473036493</v>
          </cell>
          <cell r="M214">
            <v>36.177228559412484</v>
          </cell>
          <cell r="N214">
            <v>24.605704331321089</v>
          </cell>
          <cell r="O214">
            <v>22.084143234065547</v>
          </cell>
          <cell r="P214">
            <v>24.45556812366851</v>
          </cell>
          <cell r="Q214">
            <v>75.012490162751106</v>
          </cell>
          <cell r="R214">
            <v>77.110282469712573</v>
          </cell>
          <cell r="S214">
            <v>91.453460149180671</v>
          </cell>
          <cell r="T214">
            <v>100.68263749987069</v>
          </cell>
          <cell r="U214">
            <v>71.562801297631381</v>
          </cell>
          <cell r="V214">
            <v>84.50495500996638</v>
          </cell>
          <cell r="W214">
            <v>91.391297840175056</v>
          </cell>
          <cell r="X214">
            <v>75.344086299199517</v>
          </cell>
          <cell r="Y214">
            <v>76.584971883814944</v>
          </cell>
          <cell r="Z214">
            <v>82.250514226283912</v>
          </cell>
          <cell r="AA214">
            <v>99.186888309274423</v>
          </cell>
          <cell r="AB214">
            <v>50.398946279959546</v>
          </cell>
          <cell r="AC214">
            <v>35.710736340910692</v>
          </cell>
          <cell r="AD214">
            <v>40.235230461586724</v>
          </cell>
          <cell r="AE214">
            <v>292.44871218538532</v>
          </cell>
          <cell r="AF214">
            <v>277.61391336605993</v>
          </cell>
          <cell r="AG214">
            <v>191.30935219656206</v>
          </cell>
          <cell r="AH214">
            <v>168.55561122881139</v>
          </cell>
          <cell r="AI214">
            <v>100.25534315909087</v>
          </cell>
          <cell r="AJ214">
            <v>111.87374426366608</v>
          </cell>
          <cell r="AK214">
            <v>95.829001108630592</v>
          </cell>
          <cell r="AL214">
            <v>75.954970983806604</v>
          </cell>
          <cell r="AM214">
            <v>26.086832591852254</v>
          </cell>
          <cell r="AN214">
            <v>27.444145165937936</v>
          </cell>
          <cell r="AO214">
            <v>41.227490091149377</v>
          </cell>
          <cell r="AP214">
            <v>23.701659843769399</v>
          </cell>
          <cell r="AQ214">
            <v>12.473534431191638</v>
          </cell>
          <cell r="AR214">
            <v>23.743913162765459</v>
          </cell>
        </row>
        <row r="215">
          <cell r="B215">
            <v>1213</v>
          </cell>
          <cell r="C215">
            <v>93.173499744901861</v>
          </cell>
          <cell r="D215">
            <v>89.495422744585085</v>
          </cell>
          <cell r="E215">
            <v>95.946170214967879</v>
          </cell>
          <cell r="F215">
            <v>137.25317642447877</v>
          </cell>
          <cell r="G215">
            <v>92.849475127535314</v>
          </cell>
          <cell r="H215">
            <v>83.105019678254251</v>
          </cell>
          <cell r="I215">
            <v>104.1825763576613</v>
          </cell>
          <cell r="J215">
            <v>62.628214568827786</v>
          </cell>
          <cell r="K215">
            <v>58.745755309077964</v>
          </cell>
          <cell r="L215">
            <v>53.39653651497725</v>
          </cell>
          <cell r="M215">
            <v>68.894631189314651</v>
          </cell>
          <cell r="N215">
            <v>63.8206743310365</v>
          </cell>
          <cell r="O215">
            <v>67.249844985730888</v>
          </cell>
          <cell r="P215">
            <v>68.217598240586469</v>
          </cell>
          <cell r="Q215">
            <v>120.67939581514281</v>
          </cell>
          <cell r="R215">
            <v>134.42639888774821</v>
          </cell>
          <cell r="S215">
            <v>157.63399899926003</v>
          </cell>
          <cell r="T215">
            <v>226.61513821528814</v>
          </cell>
          <cell r="U215">
            <v>112.74309070767914</v>
          </cell>
          <cell r="V215">
            <v>119.092335162011</v>
          </cell>
          <cell r="W215">
            <v>171.3785232413419</v>
          </cell>
          <cell r="X215">
            <v>134.94572752323</v>
          </cell>
          <cell r="Y215">
            <v>126.50687785192443</v>
          </cell>
          <cell r="Z215">
            <v>127.85927722623009</v>
          </cell>
          <cell r="AA215">
            <v>188.88799283397023</v>
          </cell>
          <cell r="AB215">
            <v>130.72150643809704</v>
          </cell>
          <cell r="AC215">
            <v>108.74506010032077</v>
          </cell>
          <cell r="AD215">
            <v>112.23418621338485</v>
          </cell>
          <cell r="AE215">
            <v>470.48876549593712</v>
          </cell>
          <cell r="AF215">
            <v>483.96449163044878</v>
          </cell>
          <cell r="AG215">
            <v>329.75087201194464</v>
          </cell>
          <cell r="AH215">
            <v>379.38272262313876</v>
          </cell>
          <cell r="AI215">
            <v>157.94654545040839</v>
          </cell>
          <cell r="AJ215">
            <v>157.66300859051753</v>
          </cell>
          <cell r="AK215">
            <v>179.70018023390583</v>
          </cell>
          <cell r="AL215">
            <v>136.03985822739352</v>
          </cell>
          <cell r="AM215">
            <v>43.091531707390935</v>
          </cell>
          <cell r="AN215">
            <v>42.662208230756946</v>
          </cell>
          <cell r="AO215">
            <v>78.512170163235652</v>
          </cell>
          <cell r="AP215">
            <v>61.475822582681474</v>
          </cell>
          <cell r="AQ215">
            <v>37.98396197810699</v>
          </cell>
          <cell r="AR215">
            <v>66.232471910120253</v>
          </cell>
        </row>
        <row r="216">
          <cell r="B216">
            <v>1214</v>
          </cell>
          <cell r="C216">
            <v>17.84217922440493</v>
          </cell>
          <cell r="D216">
            <v>15.12302348827574</v>
          </cell>
          <cell r="E216">
            <v>16.059447611548268</v>
          </cell>
          <cell r="F216">
            <v>17.151265486024261</v>
          </cell>
          <cell r="G216">
            <v>17.790289839319001</v>
          </cell>
          <cell r="H216">
            <v>11.759075102718661</v>
          </cell>
          <cell r="I216">
            <v>44.331102146315828</v>
          </cell>
          <cell r="J216">
            <v>45.324939400381332</v>
          </cell>
          <cell r="K216">
            <v>29.523888105718747</v>
          </cell>
          <cell r="L216">
            <v>26.606055010338256</v>
          </cell>
          <cell r="M216">
            <v>32.037754835210606</v>
          </cell>
          <cell r="N216">
            <v>62.841711448439526</v>
          </cell>
          <cell r="O216">
            <v>22.291568117339072</v>
          </cell>
          <cell r="P216">
            <v>26.080234459808462</v>
          </cell>
          <cell r="Q216">
            <v>23.109397143198915</v>
          </cell>
          <cell r="R216">
            <v>22.715503491453617</v>
          </cell>
          <cell r="S216">
            <v>26.384742017900212</v>
          </cell>
          <cell r="T216">
            <v>28.318006912001049</v>
          </cell>
          <cell r="U216">
            <v>21.601977375911172</v>
          </cell>
          <cell r="V216">
            <v>16.851156750218191</v>
          </cell>
          <cell r="W216">
            <v>72.923890780111208</v>
          </cell>
          <cell r="X216">
            <v>97.662163362631105</v>
          </cell>
          <cell r="Y216">
            <v>63.578634518413999</v>
          </cell>
          <cell r="Z216">
            <v>63.708831798650166</v>
          </cell>
          <cell r="AA216">
            <v>87.837718284619143</v>
          </cell>
          <cell r="AB216">
            <v>128.71633328533034</v>
          </cell>
          <cell r="AC216">
            <v>36.046148733350655</v>
          </cell>
          <cell r="AD216">
            <v>42.908193286543863</v>
          </cell>
          <cell r="AE216">
            <v>90.095841629119988</v>
          </cell>
          <cell r="AF216">
            <v>81.780790010978976</v>
          </cell>
          <cell r="AG216">
            <v>55.193624113118091</v>
          </cell>
          <cell r="AH216">
            <v>47.407965090705659</v>
          </cell>
          <cell r="AI216">
            <v>30.263120161124451</v>
          </cell>
          <cell r="AJ216">
            <v>22.30877468189318</v>
          </cell>
          <cell r="AK216">
            <v>76.464868926951084</v>
          </cell>
          <cell r="AL216">
            <v>98.454001485491958</v>
          </cell>
          <cell r="AM216">
            <v>21.656535927395659</v>
          </cell>
          <cell r="AN216">
            <v>21.257428536243111</v>
          </cell>
          <cell r="AO216">
            <v>36.510154940203883</v>
          </cell>
          <cell r="AP216">
            <v>60.532828026193435</v>
          </cell>
          <cell r="AQ216">
            <v>12.590691859305359</v>
          </cell>
          <cell r="AR216">
            <v>25.321301846140219</v>
          </cell>
        </row>
        <row r="217">
          <cell r="B217">
            <v>1215</v>
          </cell>
          <cell r="C217">
            <v>297.88193621660963</v>
          </cell>
          <cell r="D217">
            <v>307.75058221006589</v>
          </cell>
          <cell r="E217">
            <v>319.79091579752122</v>
          </cell>
          <cell r="F217">
            <v>276.10007064561222</v>
          </cell>
          <cell r="G217">
            <v>232.47074515838062</v>
          </cell>
          <cell r="H217">
            <v>215.8184629053074</v>
          </cell>
          <cell r="I217">
            <v>230.76464249217673</v>
          </cell>
          <cell r="J217">
            <v>167.90912070813891</v>
          </cell>
          <cell r="K217">
            <v>151.205284327323</v>
          </cell>
          <cell r="L217">
            <v>152.98491888597925</v>
          </cell>
          <cell r="M217">
            <v>123.21574416341494</v>
          </cell>
          <cell r="N217">
            <v>78.373790694280956</v>
          </cell>
          <cell r="O217">
            <v>76.784715497755656</v>
          </cell>
          <cell r="P217">
            <v>106.41769872396475</v>
          </cell>
          <cell r="Q217">
            <v>385.82013324912498</v>
          </cell>
          <cell r="R217">
            <v>462.25607135433239</v>
          </cell>
          <cell r="S217">
            <v>525.39794749342502</v>
          </cell>
          <cell r="T217">
            <v>455.86162229938236</v>
          </cell>
          <cell r="U217">
            <v>282.27914344451062</v>
          </cell>
          <cell r="V217">
            <v>309.2752377410763</v>
          </cell>
          <cell r="W217">
            <v>379.60381696509273</v>
          </cell>
          <cell r="X217">
            <v>361.79569556216643</v>
          </cell>
          <cell r="Y217">
            <v>325.61515864970465</v>
          </cell>
          <cell r="Z217">
            <v>366.32602846419047</v>
          </cell>
          <cell r="AA217">
            <v>337.8198590920266</v>
          </cell>
          <cell r="AB217">
            <v>160.53011178915455</v>
          </cell>
          <cell r="AC217">
            <v>124.16323789833523</v>
          </cell>
          <cell r="AD217">
            <v>175.08244387119692</v>
          </cell>
          <cell r="AE217">
            <v>1504.1841813155743</v>
          </cell>
          <cell r="AF217">
            <v>1664.223146845583</v>
          </cell>
          <cell r="AG217">
            <v>1099.0676658533296</v>
          </cell>
          <cell r="AH217">
            <v>763.17065474698779</v>
          </cell>
          <cell r="AI217">
            <v>395.45674400004714</v>
          </cell>
          <cell r="AJ217">
            <v>409.44082923952874</v>
          </cell>
          <cell r="AK217">
            <v>398.0363060431028</v>
          </cell>
          <cell r="AL217">
            <v>364.72911024979061</v>
          </cell>
          <cell r="AM217">
            <v>110.91298885570772</v>
          </cell>
          <cell r="AN217">
            <v>122.23029603892816</v>
          </cell>
          <cell r="AO217">
            <v>140.41639102421288</v>
          </cell>
          <cell r="AP217">
            <v>75.494239168681901</v>
          </cell>
          <cell r="AQ217">
            <v>43.369434005169182</v>
          </cell>
          <cell r="AR217">
            <v>103.3209527051511</v>
          </cell>
        </row>
        <row r="218">
          <cell r="B218">
            <v>1216</v>
          </cell>
          <cell r="C218">
            <v>268.18817497328564</v>
          </cell>
          <cell r="D218">
            <v>263.71769152701262</v>
          </cell>
          <cell r="E218">
            <v>295.53466114954779</v>
          </cell>
          <cell r="F218">
            <v>308.61873495222869</v>
          </cell>
          <cell r="G218">
            <v>300.33773115163541</v>
          </cell>
          <cell r="H218">
            <v>289.52817491431369</v>
          </cell>
          <cell r="I218">
            <v>314.4847474151191</v>
          </cell>
          <cell r="J218">
            <v>245.4288434698297</v>
          </cell>
          <cell r="K218">
            <v>289.17290192893773</v>
          </cell>
          <cell r="L218">
            <v>286.82212069492385</v>
          </cell>
          <cell r="M218">
            <v>262.77508478231113</v>
          </cell>
          <cell r="N218">
            <v>231.53987745067502</v>
          </cell>
          <cell r="O218">
            <v>276.4377061358918</v>
          </cell>
          <cell r="P218">
            <v>244.38034193924457</v>
          </cell>
          <cell r="Q218">
            <v>347.36042983415791</v>
          </cell>
          <cell r="R218">
            <v>396.11656672252843</v>
          </cell>
          <cell r="S218">
            <v>485.54632639862143</v>
          </cell>
          <cell r="T218">
            <v>509.55234041893891</v>
          </cell>
          <cell r="U218">
            <v>364.68708110257921</v>
          </cell>
          <cell r="V218">
            <v>414.90377571937671</v>
          </cell>
          <cell r="W218">
            <v>517.32193115385712</v>
          </cell>
          <cell r="X218">
            <v>528.82832546380564</v>
          </cell>
          <cell r="Y218">
            <v>622.72347661444712</v>
          </cell>
          <cell r="Z218">
            <v>686.80239277806129</v>
          </cell>
          <cell r="AA218">
            <v>720.44885754472739</v>
          </cell>
          <cell r="AB218">
            <v>474.25449351802609</v>
          </cell>
          <cell r="AC218">
            <v>447.00824179030855</v>
          </cell>
          <cell r="AD218">
            <v>402.06382973743399</v>
          </cell>
          <cell r="AE218">
            <v>1354.2426087809763</v>
          </cell>
          <cell r="AF218">
            <v>1426.1064376227932</v>
          </cell>
          <cell r="AG218">
            <v>1015.7029926830268</v>
          </cell>
          <cell r="AH218">
            <v>853.05578325255851</v>
          </cell>
          <cell r="AI218">
            <v>510.90549557394729</v>
          </cell>
          <cell r="AJ218">
            <v>549.27949365081258</v>
          </cell>
          <cell r="AK218">
            <v>542.44162284200831</v>
          </cell>
          <cell r="AL218">
            <v>533.11602925955356</v>
          </cell>
          <cell r="AM218">
            <v>212.11580661153724</v>
          </cell>
          <cell r="AN218">
            <v>229.16214865063253</v>
          </cell>
          <cell r="AO218">
            <v>299.4579086198417</v>
          </cell>
          <cell r="AP218">
            <v>223.03281148584401</v>
          </cell>
          <cell r="AQ218">
            <v>156.1371527534192</v>
          </cell>
          <cell r="AR218">
            <v>237.26889468891753</v>
          </cell>
        </row>
        <row r="219">
          <cell r="B219">
            <v>1217</v>
          </cell>
          <cell r="C219">
            <v>908.26122534059277</v>
          </cell>
          <cell r="D219">
            <v>961.28101373714492</v>
          </cell>
          <cell r="E219">
            <v>884.24839893961439</v>
          </cell>
          <cell r="F219">
            <v>803.00847505992772</v>
          </cell>
          <cell r="G219">
            <v>858.50064722997729</v>
          </cell>
          <cell r="H219">
            <v>971.12113704316403</v>
          </cell>
          <cell r="I219">
            <v>704.19507320805701</v>
          </cell>
          <cell r="J219">
            <v>503.62154954019911</v>
          </cell>
          <cell r="K219">
            <v>561.82758142889861</v>
          </cell>
          <cell r="L219">
            <v>584.6420710419344</v>
          </cell>
          <cell r="M219">
            <v>548.74687452772446</v>
          </cell>
          <cell r="N219">
            <v>537.62542497086918</v>
          </cell>
          <cell r="O219">
            <v>616.20145100935395</v>
          </cell>
          <cell r="P219">
            <v>565.92698065244906</v>
          </cell>
          <cell r="Q219">
            <v>1176.3904566912158</v>
          </cell>
          <cell r="R219">
            <v>1443.8899893756513</v>
          </cell>
          <cell r="S219">
            <v>1452.7688903188721</v>
          </cell>
          <cell r="T219">
            <v>1325.8263400838764</v>
          </cell>
          <cell r="U219">
            <v>1042.4401022224702</v>
          </cell>
          <cell r="V219">
            <v>1391.6497990544387</v>
          </cell>
          <cell r="W219">
            <v>1158.3886283049353</v>
          </cell>
          <cell r="X219">
            <v>1085.1590911056469</v>
          </cell>
          <cell r="Y219">
            <v>1209.8755534544059</v>
          </cell>
          <cell r="Z219">
            <v>1399.9393503453309</v>
          </cell>
          <cell r="AA219">
            <v>1504.4959805160029</v>
          </cell>
          <cell r="AB219">
            <v>1101.1981021553825</v>
          </cell>
          <cell r="AC219">
            <v>996.41662873921928</v>
          </cell>
          <cell r="AD219">
            <v>931.08458473895905</v>
          </cell>
          <cell r="AE219">
            <v>4586.3545302934099</v>
          </cell>
          <cell r="AF219">
            <v>5198.3203482375666</v>
          </cell>
          <cell r="AG219">
            <v>3039.0132297330215</v>
          </cell>
          <cell r="AH219">
            <v>2219.6028499589388</v>
          </cell>
          <cell r="AI219">
            <v>1460.3982554630743</v>
          </cell>
          <cell r="AJ219">
            <v>1842.3662104267953</v>
          </cell>
          <cell r="AK219">
            <v>1214.6367079739687</v>
          </cell>
          <cell r="AL219">
            <v>1093.9574865959853</v>
          </cell>
          <cell r="AM219">
            <v>412.11506962255328</v>
          </cell>
          <cell r="AN219">
            <v>467.11122861416209</v>
          </cell>
          <cell r="AO219">
            <v>625.35073119233869</v>
          </cell>
          <cell r="AP219">
            <v>517.87239147636103</v>
          </cell>
          <cell r="AQ219">
            <v>348.04202881002794</v>
          </cell>
          <cell r="AR219">
            <v>549.45855345200221</v>
          </cell>
        </row>
        <row r="220">
          <cell r="B220">
            <v>1218</v>
          </cell>
          <cell r="C220">
            <v>136.72922279933945</v>
          </cell>
          <cell r="D220">
            <v>133.62086134747759</v>
          </cell>
          <cell r="E220">
            <v>126.21111259240868</v>
          </cell>
          <cell r="F220">
            <v>124.30278188331611</v>
          </cell>
          <cell r="G220">
            <v>108.64842122566893</v>
          </cell>
          <cell r="H220">
            <v>117.65256058859137</v>
          </cell>
          <cell r="I220">
            <v>101.62274486624437</v>
          </cell>
          <cell r="J220">
            <v>70.652900655637524</v>
          </cell>
          <cell r="K220">
            <v>87.685814679182357</v>
          </cell>
          <cell r="L220">
            <v>98.602375584847024</v>
          </cell>
          <cell r="M220">
            <v>95.776212976850914</v>
          </cell>
          <cell r="N220">
            <v>91.87951534608861</v>
          </cell>
          <cell r="O220">
            <v>97.363866878846594</v>
          </cell>
          <cell r="P220">
            <v>94.078265556657371</v>
          </cell>
          <cell r="Q220">
            <v>177.09327268884923</v>
          </cell>
          <cell r="R220">
            <v>200.70491491485043</v>
          </cell>
          <cell r="S220">
            <v>207.35754591884211</v>
          </cell>
          <cell r="T220">
            <v>205.23307970604202</v>
          </cell>
          <cell r="U220">
            <v>131.92706574448982</v>
          </cell>
          <cell r="V220">
            <v>168.60014271739192</v>
          </cell>
          <cell r="W220">
            <v>167.1676450303861</v>
          </cell>
          <cell r="X220">
            <v>152.23661006850824</v>
          </cell>
          <cell r="Y220">
            <v>188.82825812015096</v>
          </cell>
          <cell r="Z220">
            <v>236.10573452702499</v>
          </cell>
          <cell r="AA220">
            <v>262.58906271991304</v>
          </cell>
          <cell r="AB220">
            <v>188.19338377003157</v>
          </cell>
          <cell r="AC220">
            <v>157.44035629504188</v>
          </cell>
          <cell r="AD220">
            <v>154.78113928725409</v>
          </cell>
          <cell r="AE220">
            <v>690.42767973948548</v>
          </cell>
          <cell r="AF220">
            <v>722.5816723366155</v>
          </cell>
          <cell r="AG220">
            <v>433.76639569561399</v>
          </cell>
          <cell r="AH220">
            <v>343.58642217996822</v>
          </cell>
          <cell r="AI220">
            <v>184.82218426828885</v>
          </cell>
          <cell r="AJ220">
            <v>223.20500906672939</v>
          </cell>
          <cell r="AK220">
            <v>175.28483367157037</v>
          </cell>
          <cell r="AL220">
            <v>153.47093406253799</v>
          </cell>
          <cell r="AM220">
            <v>64.319814149236024</v>
          </cell>
          <cell r="AN220">
            <v>78.780298382613935</v>
          </cell>
          <cell r="AO220">
            <v>109.14636163978892</v>
          </cell>
          <cell r="AP220">
            <v>88.503746530488399</v>
          </cell>
          <cell r="AQ220">
            <v>54.992921074424494</v>
          </cell>
          <cell r="AR220">
            <v>91.34059599780737</v>
          </cell>
        </row>
        <row r="221">
          <cell r="B221">
            <v>1219</v>
          </cell>
          <cell r="C221">
            <v>1124.3437448245099</v>
          </cell>
          <cell r="D221">
            <v>1115.3577579667055</v>
          </cell>
          <cell r="E221">
            <v>919.60571546180017</v>
          </cell>
          <cell r="F221">
            <v>777.91296309251481</v>
          </cell>
          <cell r="G221">
            <v>962.5511216299094</v>
          </cell>
          <cell r="H221">
            <v>1258.9440162051112</v>
          </cell>
          <cell r="I221">
            <v>741.2717742345643</v>
          </cell>
          <cell r="J221">
            <v>671.10530532238465</v>
          </cell>
          <cell r="K221">
            <v>846.53294655060085</v>
          </cell>
          <cell r="L221">
            <v>898.19271879585733</v>
          </cell>
          <cell r="M221">
            <v>949.05934736688164</v>
          </cell>
          <cell r="N221">
            <v>728.01266155870849</v>
          </cell>
          <cell r="O221">
            <v>409.48128436126132</v>
          </cell>
          <cell r="P221">
            <v>568.81747144648568</v>
          </cell>
          <cell r="Q221">
            <v>1456.2630381540557</v>
          </cell>
          <cell r="R221">
            <v>1675.3206172664131</v>
          </cell>
          <cell r="S221">
            <v>1510.8589129303764</v>
          </cell>
          <cell r="T221">
            <v>1284.3917950975322</v>
          </cell>
          <cell r="U221">
            <v>1168.784080552291</v>
          </cell>
          <cell r="V221">
            <v>1804.1098276442503</v>
          </cell>
          <cell r="W221">
            <v>1219.3791556150834</v>
          </cell>
          <cell r="X221">
            <v>1446.0382480152136</v>
          </cell>
          <cell r="Y221">
            <v>1822.9783497286585</v>
          </cell>
          <cell r="Z221">
            <v>2150.7438371567155</v>
          </cell>
          <cell r="AA221">
            <v>2602.0302614269826</v>
          </cell>
          <cell r="AB221">
            <v>1491.1611765700579</v>
          </cell>
          <cell r="AC221">
            <v>662.14378467742358</v>
          </cell>
          <cell r="AD221">
            <v>935.84013008785655</v>
          </cell>
          <cell r="AE221">
            <v>5677.4844987456545</v>
          </cell>
          <cell r="AF221">
            <v>6031.5213199335813</v>
          </cell>
          <cell r="AG221">
            <v>3160.5303880424231</v>
          </cell>
          <cell r="AH221">
            <v>2150.2361226900998</v>
          </cell>
          <cell r="AI221">
            <v>1637.3988573660097</v>
          </cell>
          <cell r="AJ221">
            <v>2388.4104956642573</v>
          </cell>
          <cell r="AK221">
            <v>1278.5887630092445</v>
          </cell>
          <cell r="AL221">
            <v>1457.7626269606378</v>
          </cell>
          <cell r="AM221">
            <v>620.9538223776874</v>
          </cell>
          <cell r="AN221">
            <v>717.62865724203812</v>
          </cell>
          <cell r="AO221">
            <v>1081.5459447155681</v>
          </cell>
          <cell r="AP221">
            <v>701.26456182184381</v>
          </cell>
          <cell r="AQ221">
            <v>231.28263774027681</v>
          </cell>
          <cell r="AR221">
            <v>552.26493120876989</v>
          </cell>
        </row>
        <row r="222">
          <cell r="B222">
            <v>1220</v>
          </cell>
          <cell r="C222">
            <v>170.96504622634055</v>
          </cell>
          <cell r="D222">
            <v>177.95864478256937</v>
          </cell>
          <cell r="E222">
            <v>185.99318302185864</v>
          </cell>
          <cell r="F222">
            <v>195.99684567211946</v>
          </cell>
          <cell r="G222">
            <v>174.82397149337214</v>
          </cell>
          <cell r="H222">
            <v>188.98990003978253</v>
          </cell>
          <cell r="I222">
            <v>140.42320770214354</v>
          </cell>
          <cell r="J222">
            <v>80.97297982555466</v>
          </cell>
          <cell r="K222">
            <v>88.947971238602349</v>
          </cell>
          <cell r="L222">
            <v>94.849672219398897</v>
          </cell>
          <cell r="M222">
            <v>78.115755121988357</v>
          </cell>
          <cell r="N222">
            <v>82.632894417662754</v>
          </cell>
          <cell r="O222">
            <v>76.187261855903145</v>
          </cell>
          <cell r="P222">
            <v>85.200906263220702</v>
          </cell>
          <cell r="Q222">
            <v>221.43590764102055</v>
          </cell>
          <cell r="R222">
            <v>267.30238302061298</v>
          </cell>
          <cell r="S222">
            <v>305.57602414612097</v>
          </cell>
          <cell r="T222">
            <v>323.60527769779469</v>
          </cell>
          <cell r="U222">
            <v>212.28116635964423</v>
          </cell>
          <cell r="V222">
            <v>270.8289896917276</v>
          </cell>
          <cell r="W222">
            <v>230.99373048894537</v>
          </cell>
          <cell r="X222">
            <v>174.47340224388296</v>
          </cell>
          <cell r="Y222">
            <v>191.54626701887864</v>
          </cell>
          <cell r="Z222">
            <v>227.11979702495398</v>
          </cell>
          <cell r="AA222">
            <v>214.16949244066478</v>
          </cell>
          <cell r="AB222">
            <v>169.25387506230163</v>
          </cell>
          <cell r="AC222">
            <v>123.19713705149771</v>
          </cell>
          <cell r="AD222">
            <v>140.17577026636241</v>
          </cell>
          <cell r="AE222">
            <v>863.30484270972147</v>
          </cell>
          <cell r="AF222">
            <v>962.34715041502841</v>
          </cell>
          <cell r="AG222">
            <v>639.2273308285445</v>
          </cell>
          <cell r="AH222">
            <v>541.75661994642405</v>
          </cell>
          <cell r="AI222">
            <v>297.39362900404797</v>
          </cell>
          <cell r="AJ222">
            <v>358.54291773051671</v>
          </cell>
          <cell r="AK222">
            <v>242.21013354929138</v>
          </cell>
          <cell r="AL222">
            <v>175.88802062386867</v>
          </cell>
          <cell r="AM222">
            <v>65.245638646917385</v>
          </cell>
          <cell r="AN222">
            <v>75.782002559436251</v>
          </cell>
          <cell r="AO222">
            <v>89.020542714196452</v>
          </cell>
          <cell r="AP222">
            <v>79.596858070853656</v>
          </cell>
          <cell r="AQ222">
            <v>43.031981087313049</v>
          </cell>
          <cell r="AR222">
            <v>82.721567107857766</v>
          </cell>
        </row>
        <row r="223">
          <cell r="B223">
            <v>1221</v>
          </cell>
          <cell r="C223">
            <v>252.82553713357916</v>
          </cell>
          <cell r="D223">
            <v>247.37795189996373</v>
          </cell>
          <cell r="E223">
            <v>282.89225003729797</v>
          </cell>
          <cell r="F223">
            <v>301.1284204669019</v>
          </cell>
          <cell r="G223">
            <v>319.84916102065495</v>
          </cell>
          <cell r="H223">
            <v>318.44452134816538</v>
          </cell>
          <cell r="I223">
            <v>345.2705752772863</v>
          </cell>
          <cell r="J223">
            <v>239.21315996925694</v>
          </cell>
          <cell r="K223">
            <v>293.73407956620861</v>
          </cell>
          <cell r="L223">
            <v>278.6525267988626</v>
          </cell>
          <cell r="M223">
            <v>288.1262938135178</v>
          </cell>
          <cell r="N223">
            <v>267.75890236581483</v>
          </cell>
          <cell r="O223">
            <v>299.48392462721068</v>
          </cell>
          <cell r="P223">
            <v>302.58003282437687</v>
          </cell>
          <cell r="Q223">
            <v>327.4625634054143</v>
          </cell>
          <cell r="R223">
            <v>371.57349748538684</v>
          </cell>
          <cell r="S223">
            <v>464.77557738225545</v>
          </cell>
          <cell r="T223">
            <v>497.18527761874003</v>
          </cell>
          <cell r="U223">
            <v>388.37896416963849</v>
          </cell>
          <cell r="V223">
            <v>456.34188901859289</v>
          </cell>
          <cell r="W223">
            <v>567.96408169607105</v>
          </cell>
          <cell r="X223">
            <v>515.43532140303807</v>
          </cell>
          <cell r="Y223">
            <v>632.54580912482663</v>
          </cell>
          <cell r="Z223">
            <v>667.24010580296454</v>
          </cell>
          <cell r="AA223">
            <v>789.95411371861826</v>
          </cell>
          <cell r="AB223">
            <v>548.44057112146459</v>
          </cell>
          <cell r="AC223">
            <v>484.27468330337604</v>
          </cell>
          <cell r="AD223">
            <v>497.81617389541299</v>
          </cell>
          <cell r="AE223">
            <v>1276.667455633848</v>
          </cell>
          <cell r="AF223">
            <v>1337.7460104694724</v>
          </cell>
          <cell r="AG223">
            <v>972.2531490961743</v>
          </cell>
          <cell r="AH223">
            <v>832.35173853188564</v>
          </cell>
          <cell r="AI223">
            <v>544.09645266203563</v>
          </cell>
          <cell r="AJ223">
            <v>604.13825180834976</v>
          </cell>
          <cell r="AK223">
            <v>595.54281316474714</v>
          </cell>
          <cell r="AL223">
            <v>519.61443564035528</v>
          </cell>
          <cell r="AM223">
            <v>215.46154843995367</v>
          </cell>
          <cell r="AN223">
            <v>222.63489166540225</v>
          </cell>
          <cell r="AO223">
            <v>328.34809066947804</v>
          </cell>
          <cell r="AP223">
            <v>257.92110392618332</v>
          </cell>
          <cell r="AQ223">
            <v>169.15408516566703</v>
          </cell>
          <cell r="AR223">
            <v>293.77497949906586</v>
          </cell>
        </row>
        <row r="224">
          <cell r="B224">
            <v>1222</v>
          </cell>
          <cell r="C224">
            <v>234.59209050752193</v>
          </cell>
          <cell r="D224">
            <v>147.69577349087973</v>
          </cell>
          <cell r="E224">
            <v>264.8230258638747</v>
          </cell>
          <cell r="F224">
            <v>254.81050383216862</v>
          </cell>
          <cell r="G224">
            <v>191.58585991454913</v>
          </cell>
          <cell r="H224">
            <v>176.26768350461086</v>
          </cell>
          <cell r="I224">
            <v>55.845732430559401</v>
          </cell>
          <cell r="J224">
            <v>46.12385694189755</v>
          </cell>
          <cell r="K224">
            <v>44.147896594673242</v>
          </cell>
          <cell r="L224">
            <v>31.002957068588586</v>
          </cell>
          <cell r="M224">
            <v>36.159749717078959</v>
          </cell>
          <cell r="N224">
            <v>25.360786250352209</v>
          </cell>
          <cell r="O224">
            <v>49.229725073456102</v>
          </cell>
          <cell r="P224">
            <v>61.861582405973039</v>
          </cell>
          <cell r="Q224">
            <v>303.84639219273384</v>
          </cell>
          <cell r="R224">
            <v>221.84610511290964</v>
          </cell>
          <cell r="S224">
            <v>435.08888891007223</v>
          </cell>
          <cell r="T224">
            <v>420.71097404734167</v>
          </cell>
          <cell r="U224">
            <v>232.63440049591688</v>
          </cell>
          <cell r="V224">
            <v>252.59761833201662</v>
          </cell>
          <cell r="W224">
            <v>91.865257012110519</v>
          </cell>
          <cell r="X224">
            <v>99.383600092277831</v>
          </cell>
          <cell r="Y224">
            <v>95.07091248614293</v>
          </cell>
          <cell r="Z224">
            <v>74.237318398988421</v>
          </cell>
          <cell r="AA224">
            <v>99.138966673169449</v>
          </cell>
          <cell r="AB224">
            <v>51.945552406807003</v>
          </cell>
          <cell r="AC224">
            <v>79.605974005905267</v>
          </cell>
          <cell r="AD224">
            <v>101.77702731076009</v>
          </cell>
          <cell r="AE224">
            <v>1184.5958707162802</v>
          </cell>
          <cell r="AF224">
            <v>798.69458952641662</v>
          </cell>
          <cell r="AG224">
            <v>910.15226049982982</v>
          </cell>
          <cell r="AH224">
            <v>704.32397424341764</v>
          </cell>
          <cell r="AI224">
            <v>325.90733215329669</v>
          </cell>
          <cell r="AJ224">
            <v>334.40691556553497</v>
          </cell>
          <cell r="AK224">
            <v>96.325974399154134</v>
          </cell>
          <cell r="AL224">
            <v>100.18939550608633</v>
          </cell>
          <cell r="AM224">
            <v>32.383624585553683</v>
          </cell>
          <cell r="AN224">
            <v>24.770419516972815</v>
          </cell>
          <cell r="AO224">
            <v>41.207571240872426</v>
          </cell>
          <cell r="AP224">
            <v>24.42899910453891</v>
          </cell>
          <cell r="AQ224">
            <v>27.805863430310978</v>
          </cell>
          <cell r="AR224">
            <v>60.061415597911171</v>
          </cell>
        </row>
        <row r="225">
          <cell r="B225">
            <v>1223</v>
          </cell>
          <cell r="C225">
            <v>249.5291648284383</v>
          </cell>
          <cell r="D225">
            <v>241.55570962152652</v>
          </cell>
          <cell r="E225">
            <v>411.06247957747968</v>
          </cell>
          <cell r="F225">
            <v>357.70900775058999</v>
          </cell>
          <cell r="G225">
            <v>332.90183471942407</v>
          </cell>
          <cell r="H225">
            <v>323.99042791766237</v>
          </cell>
          <cell r="I225">
            <v>327.9109871367296</v>
          </cell>
          <cell r="J225">
            <v>222.96920703045683</v>
          </cell>
          <cell r="K225">
            <v>239.88483417297954</v>
          </cell>
          <cell r="L225">
            <v>250.70758111477022</v>
          </cell>
          <cell r="M225">
            <v>239.75492636756252</v>
          </cell>
          <cell r="N225">
            <v>222.02673762920713</v>
          </cell>
          <cell r="O225">
            <v>270.06604032374906</v>
          </cell>
          <cell r="P225">
            <v>251.32558146869903</v>
          </cell>
          <cell r="Q225">
            <v>323.19306382393125</v>
          </cell>
          <cell r="R225">
            <v>362.82821153734454</v>
          </cell>
          <cell r="S225">
            <v>675.35183894438762</v>
          </cell>
          <cell r="T225">
            <v>590.60400891236679</v>
          </cell>
          <cell r="U225">
            <v>404.22825973944884</v>
          </cell>
          <cell r="V225">
            <v>464.28936278743146</v>
          </cell>
          <cell r="W225">
            <v>539.4078616099689</v>
          </cell>
          <cell r="X225">
            <v>480.43429092067544</v>
          </cell>
          <cell r="Y225">
            <v>516.58338982256203</v>
          </cell>
          <cell r="Z225">
            <v>600.32526842784557</v>
          </cell>
          <cell r="AA225">
            <v>657.334628719938</v>
          </cell>
          <cell r="AB225">
            <v>454.76908410401472</v>
          </cell>
          <cell r="AC225">
            <v>436.70506292309148</v>
          </cell>
          <cell r="AD225">
            <v>413.49040186470643</v>
          </cell>
          <cell r="AE225">
            <v>1260.022098952958</v>
          </cell>
          <cell r="AF225">
            <v>1306.2610647815243</v>
          </cell>
          <cell r="AG225">
            <v>1412.7527006900816</v>
          </cell>
          <cell r="AH225">
            <v>988.74664180840716</v>
          </cell>
          <cell r="AI225">
            <v>566.3003985301217</v>
          </cell>
          <cell r="AJ225">
            <v>614.65968984535482</v>
          </cell>
          <cell r="AK225">
            <v>565.59998369453888</v>
          </cell>
          <cell r="AL225">
            <v>484.32961920321657</v>
          </cell>
          <cell r="AM225">
            <v>175.96173346484807</v>
          </cell>
          <cell r="AN225">
            <v>200.30773021294476</v>
          </cell>
          <cell r="AO225">
            <v>273.22418672535969</v>
          </cell>
          <cell r="AP225">
            <v>213.86919637210656</v>
          </cell>
          <cell r="AQ225">
            <v>152.53831751451295</v>
          </cell>
          <cell r="AR225">
            <v>244.01202833635764</v>
          </cell>
        </row>
        <row r="226">
          <cell r="B226">
            <v>1224</v>
          </cell>
          <cell r="C226">
            <v>144.30350517014128</v>
          </cell>
          <cell r="D226">
            <v>133.93937367007692</v>
          </cell>
          <cell r="E226">
            <v>148.12590684890992</v>
          </cell>
          <cell r="F226">
            <v>157.17701680144572</v>
          </cell>
          <cell r="G226">
            <v>155.98232419054861</v>
          </cell>
          <cell r="H226">
            <v>148.95061624263033</v>
          </cell>
          <cell r="I226">
            <v>144.25142998124105</v>
          </cell>
          <cell r="J226">
            <v>96.443620401036839</v>
          </cell>
          <cell r="K226">
            <v>106.86109407123587</v>
          </cell>
          <cell r="L226">
            <v>100.01199951464494</v>
          </cell>
          <cell r="M226">
            <v>107.07041557028107</v>
          </cell>
          <cell r="N226">
            <v>86.657552221523062</v>
          </cell>
          <cell r="O226">
            <v>95.249557466021315</v>
          </cell>
          <cell r="P226">
            <v>97.907043721602918</v>
          </cell>
          <cell r="Q226">
            <v>186.90357092541049</v>
          </cell>
          <cell r="R226">
            <v>201.18333563420492</v>
          </cell>
          <cell r="S226">
            <v>243.36228324351541</v>
          </cell>
          <cell r="T226">
            <v>259.51087118428086</v>
          </cell>
          <cell r="U226">
            <v>189.40257121382885</v>
          </cell>
          <cell r="V226">
            <v>213.45132677704032</v>
          </cell>
          <cell r="W226">
            <v>237.29108945018868</v>
          </cell>
          <cell r="X226">
            <v>207.80816776581057</v>
          </cell>
          <cell r="Y226">
            <v>230.12153480140566</v>
          </cell>
          <cell r="Z226">
            <v>239.48111256814954</v>
          </cell>
          <cell r="AA226">
            <v>293.55430952805779</v>
          </cell>
          <cell r="AB226">
            <v>177.49743150436532</v>
          </cell>
          <cell r="AC226">
            <v>154.02145318504745</v>
          </cell>
          <cell r="AD226">
            <v>161.08039069183627</v>
          </cell>
          <cell r="AE226">
            <v>728.67476471442967</v>
          </cell>
          <cell r="AF226">
            <v>724.30409175827401</v>
          </cell>
          <cell r="AG226">
            <v>509.08386276962858</v>
          </cell>
          <cell r="AH226">
            <v>434.45438656733609</v>
          </cell>
          <cell r="AI226">
            <v>265.3420412272913</v>
          </cell>
          <cell r="AJ226">
            <v>282.58223605679109</v>
          </cell>
          <cell r="AK226">
            <v>248.81327447342809</v>
          </cell>
          <cell r="AL226">
            <v>209.4930621385457</v>
          </cell>
          <cell r="AM226">
            <v>78.385377789934822</v>
          </cell>
          <cell r="AN226">
            <v>79.906545018539987</v>
          </cell>
          <cell r="AO226">
            <v>122.01721007261969</v>
          </cell>
          <cell r="AP226">
            <v>83.473644891105096</v>
          </cell>
          <cell r="AQ226">
            <v>53.798719833310116</v>
          </cell>
          <cell r="AR226">
            <v>95.057957042467592</v>
          </cell>
        </row>
        <row r="227">
          <cell r="B227">
            <v>1225</v>
          </cell>
          <cell r="C227">
            <v>101.74003206527522</v>
          </cell>
          <cell r="D227">
            <v>108.06555130391457</v>
          </cell>
          <cell r="E227">
            <v>100.49420806657997</v>
          </cell>
          <cell r="F227">
            <v>92.199837256063347</v>
          </cell>
          <cell r="G227">
            <v>83.056347706866504</v>
          </cell>
          <cell r="H227">
            <v>78.143988481925206</v>
          </cell>
          <cell r="I227">
            <v>86.185358777009526</v>
          </cell>
          <cell r="J227">
            <v>48.914821087446107</v>
          </cell>
          <cell r="K227">
            <v>51.357816158597217</v>
          </cell>
          <cell r="L227">
            <v>54.301505544963547</v>
          </cell>
          <cell r="M227">
            <v>55.256613096839864</v>
          </cell>
          <cell r="N227">
            <v>58.130362779571392</v>
          </cell>
          <cell r="O227">
            <v>59.615009010944092</v>
          </cell>
          <cell r="P227">
            <v>78.792507789671745</v>
          </cell>
          <cell r="Q227">
            <v>131.77486767660534</v>
          </cell>
          <cell r="R227">
            <v>162.31961881517998</v>
          </cell>
          <cell r="S227">
            <v>165.10616169781636</v>
          </cell>
          <cell r="T227">
            <v>152.22874550161225</v>
          </cell>
          <cell r="U227">
            <v>100.85172081480948</v>
          </cell>
          <cell r="V227">
            <v>111.98300780405107</v>
          </cell>
          <cell r="W227">
            <v>141.77341383382816</v>
          </cell>
          <cell r="X227">
            <v>105.39732233719971</v>
          </cell>
          <cell r="Y227">
            <v>110.59721577046864</v>
          </cell>
          <cell r="Z227">
            <v>130.02624710177091</v>
          </cell>
          <cell r="AA227">
            <v>151.49672127549101</v>
          </cell>
          <cell r="AB227">
            <v>119.0662535610856</v>
          </cell>
          <cell r="AC227">
            <v>96.399296372382906</v>
          </cell>
          <cell r="AD227">
            <v>129.63242945460766</v>
          </cell>
          <cell r="AE227">
            <v>513.7463143379191</v>
          </cell>
          <cell r="AF227">
            <v>584.38619535687474</v>
          </cell>
          <cell r="AG227">
            <v>345.38171422432572</v>
          </cell>
          <cell r="AH227">
            <v>254.85038812826468</v>
          </cell>
          <cell r="AI227">
            <v>141.2874244039439</v>
          </cell>
          <cell r="AJ227">
            <v>148.25116912338456</v>
          </cell>
          <cell r="AK227">
            <v>148.6575303396549</v>
          </cell>
          <cell r="AL227">
            <v>106.25187659854819</v>
          </cell>
          <cell r="AM227">
            <v>37.672287159759414</v>
          </cell>
          <cell r="AN227">
            <v>43.385250954489258</v>
          </cell>
          <cell r="AO227">
            <v>62.970314743132349</v>
          </cell>
          <cell r="AP227">
            <v>55.994580225956113</v>
          </cell>
          <cell r="AQ227">
            <v>33.671664761110918</v>
          </cell>
          <cell r="AR227">
            <v>76.499652487069142</v>
          </cell>
        </row>
        <row r="228">
          <cell r="B228">
            <v>1226</v>
          </cell>
          <cell r="C228">
            <v>77.154084163083425</v>
          </cell>
          <cell r="D228">
            <v>73.791786913162341</v>
          </cell>
          <cell r="E228">
            <v>82.494102123044044</v>
          </cell>
          <cell r="F228">
            <v>91.033212944820448</v>
          </cell>
          <cell r="G228">
            <v>89.530916142989298</v>
          </cell>
          <cell r="H228">
            <v>91.681609889240164</v>
          </cell>
          <cell r="I228">
            <v>87.18688575420191</v>
          </cell>
          <cell r="J228">
            <v>57.862712161681472</v>
          </cell>
          <cell r="K228">
            <v>63.288720426206716</v>
          </cell>
          <cell r="L228">
            <v>65.875580334517053</v>
          </cell>
          <cell r="M228">
            <v>67.209028222718729</v>
          </cell>
          <cell r="N228">
            <v>51.650012028894764</v>
          </cell>
          <cell r="O228">
            <v>54.135588144832852</v>
          </cell>
          <cell r="P228">
            <v>56.753527741496129</v>
          </cell>
          <cell r="Q228">
            <v>99.930863249354815</v>
          </cell>
          <cell r="R228">
            <v>110.83878792928168</v>
          </cell>
          <cell r="S228">
            <v>135.53303047295719</v>
          </cell>
          <cell r="T228">
            <v>150.30256254231958</v>
          </cell>
          <cell r="U228">
            <v>108.71350846071931</v>
          </cell>
          <cell r="V228">
            <v>131.38288223014703</v>
          </cell>
          <cell r="W228">
            <v>143.4209082646469</v>
          </cell>
          <cell r="X228">
            <v>124.67744518796847</v>
          </cell>
          <cell r="Y228">
            <v>136.28999035314968</v>
          </cell>
          <cell r="Z228">
            <v>157.74064458407869</v>
          </cell>
          <cell r="AA228">
            <v>184.2665853951178</v>
          </cell>
          <cell r="AB228">
            <v>105.79279286429473</v>
          </cell>
          <cell r="AC228">
            <v>87.538904924244278</v>
          </cell>
          <cell r="AD228">
            <v>93.373061571902355</v>
          </cell>
          <cell r="AE228">
            <v>389.59714844075035</v>
          </cell>
          <cell r="AF228">
            <v>399.0439236412434</v>
          </cell>
          <cell r="AG228">
            <v>283.51837337507942</v>
          </cell>
          <cell r="AH228">
            <v>251.62571151962388</v>
          </cell>
          <cell r="AI228">
            <v>152.30133392107567</v>
          </cell>
          <cell r="AJ228">
            <v>173.93411978629345</v>
          </cell>
          <cell r="AK228">
            <v>150.38502244632667</v>
          </cell>
          <cell r="AL228">
            <v>125.6883213631578</v>
          </cell>
          <cell r="AM228">
            <v>46.423914180990216</v>
          </cell>
          <cell r="AN228">
            <v>52.63258460152808</v>
          </cell>
          <cell r="AO228">
            <v>76.591260730142395</v>
          </cell>
          <cell r="AP228">
            <v>49.752325702669062</v>
          </cell>
          <cell r="AQ228">
            <v>30.576786046006418</v>
          </cell>
          <cell r="AR228">
            <v>55.102004891495532</v>
          </cell>
        </row>
        <row r="229">
          <cell r="B229">
            <v>1227</v>
          </cell>
          <cell r="C229">
            <v>192.12624408834839</v>
          </cell>
          <cell r="D229">
            <v>182.14386449045583</v>
          </cell>
          <cell r="E229">
            <v>205.07670616040522</v>
          </cell>
          <cell r="F229">
            <v>206.00487673069307</v>
          </cell>
          <cell r="G229">
            <v>213.6584785976425</v>
          </cell>
          <cell r="H229">
            <v>201.54816305097171</v>
          </cell>
          <cell r="I229">
            <v>207.15035467027914</v>
          </cell>
          <cell r="J229">
            <v>140.67034407781748</v>
          </cell>
          <cell r="K229">
            <v>168.03285737554441</v>
          </cell>
          <cell r="L229">
            <v>160.71650962571513</v>
          </cell>
          <cell r="M229">
            <v>166.73893906798071</v>
          </cell>
          <cell r="N229">
            <v>146.54826937810915</v>
          </cell>
          <cell r="O229">
            <v>163.28724898556405</v>
          </cell>
          <cell r="P229">
            <v>165.51672103868498</v>
          </cell>
          <cell r="Q229">
            <v>248.84413615775091</v>
          </cell>
          <cell r="R229">
            <v>273.58878289036778</v>
          </cell>
          <cell r="S229">
            <v>336.92914705435265</v>
          </cell>
          <cell r="T229">
            <v>340.12927663671519</v>
          </cell>
          <cell r="U229">
            <v>259.43622405954858</v>
          </cell>
          <cell r="V229">
            <v>288.82541004481209</v>
          </cell>
          <cell r="W229">
            <v>340.75872486044528</v>
          </cell>
          <cell r="X229">
            <v>303.10399319562583</v>
          </cell>
          <cell r="Y229">
            <v>361.85273389161705</v>
          </cell>
          <cell r="Z229">
            <v>384.83950645942275</v>
          </cell>
          <cell r="AA229">
            <v>457.14713881364543</v>
          </cell>
          <cell r="AB229">
            <v>300.16935326686553</v>
          </cell>
          <cell r="AC229">
            <v>264.04048527277394</v>
          </cell>
          <cell r="AD229">
            <v>272.31440228912015</v>
          </cell>
          <cell r="AE229">
            <v>970.16039590639184</v>
          </cell>
          <cell r="AF229">
            <v>984.97956742779206</v>
          </cell>
          <cell r="AG229">
            <v>704.81419460744041</v>
          </cell>
          <cell r="AH229">
            <v>569.41990738362051</v>
          </cell>
          <cell r="AI229">
            <v>363.45513589962991</v>
          </cell>
          <cell r="AJ229">
            <v>382.36787483516184</v>
          </cell>
          <cell r="AK229">
            <v>357.30500599229282</v>
          </cell>
          <cell r="AL229">
            <v>305.56153958554626</v>
          </cell>
          <cell r="AM229">
            <v>123.25644914063864</v>
          </cell>
          <cell r="AN229">
            <v>128.40760182731174</v>
          </cell>
          <cell r="AO229">
            <v>190.01532820416722</v>
          </cell>
          <cell r="AP229">
            <v>141.16390186285474</v>
          </cell>
          <cell r="AQ229">
            <v>92.227672172231195</v>
          </cell>
          <cell r="AR229">
            <v>160.70019847646375</v>
          </cell>
        </row>
        <row r="230">
          <cell r="B230">
            <v>1228</v>
          </cell>
          <cell r="C230">
            <v>30.050735280551283</v>
          </cell>
          <cell r="D230">
            <v>25.143324628745759</v>
          </cell>
          <cell r="E230">
            <v>13.228093971334197</v>
          </cell>
          <cell r="F230">
            <v>9.7751761524908982</v>
          </cell>
          <cell r="G230">
            <v>15.460393339213113</v>
          </cell>
          <cell r="H230">
            <v>14.981120696378055</v>
          </cell>
          <cell r="I230">
            <v>6.7196214613337784</v>
          </cell>
          <cell r="J230">
            <v>10.818752954080548</v>
          </cell>
          <cell r="K230">
            <v>16.323623389462565</v>
          </cell>
          <cell r="L230">
            <v>25.661447346641967</v>
          </cell>
          <cell r="M230">
            <v>28.688805304610145</v>
          </cell>
          <cell r="N230">
            <v>28.950263906016385</v>
          </cell>
          <cell r="O230">
            <v>17.83703300705649</v>
          </cell>
          <cell r="P230">
            <v>11.59164476604524</v>
          </cell>
          <cell r="Q230">
            <v>38.92206032172956</v>
          </cell>
          <cell r="R230">
            <v>37.766474331922446</v>
          </cell>
          <cell r="S230">
            <v>21.732992022167409</v>
          </cell>
          <cell r="T230">
            <v>16.139538279424748</v>
          </cell>
          <cell r="U230">
            <v>18.772885104897966</v>
          </cell>
          <cell r="V230">
            <v>21.468458271028393</v>
          </cell>
          <cell r="W230">
            <v>11.053660247666981</v>
          </cell>
          <cell r="X230">
            <v>23.311290260047716</v>
          </cell>
          <cell r="Y230">
            <v>35.152337719836005</v>
          </cell>
          <cell r="Z230">
            <v>61.446946271511358</v>
          </cell>
          <cell r="AA230">
            <v>78.655923651026583</v>
          </cell>
          <cell r="AB230">
            <v>59.297745585469848</v>
          </cell>
          <cell r="AC230">
            <v>28.843028958287231</v>
          </cell>
          <cell r="AD230">
            <v>19.071014675765937</v>
          </cell>
          <cell r="AE230">
            <v>151.74414810113845</v>
          </cell>
          <cell r="AF230">
            <v>135.96758301906044</v>
          </cell>
          <cell r="AG230">
            <v>45.462737202854186</v>
          </cell>
          <cell r="AH230">
            <v>27.019651125475647</v>
          </cell>
          <cell r="AI230">
            <v>26.299725613732026</v>
          </cell>
          <cell r="AJ230">
            <v>28.421490906242809</v>
          </cell>
          <cell r="AK230">
            <v>11.590394765818285</v>
          </cell>
          <cell r="AL230">
            <v>23.500296602784992</v>
          </cell>
          <cell r="AM230">
            <v>11.973800169317705</v>
          </cell>
          <cell r="AN230">
            <v>20.502715750074362</v>
          </cell>
          <cell r="AO230">
            <v>32.693699421455534</v>
          </cell>
          <cell r="AP230">
            <v>27.886594841925199</v>
          </cell>
          <cell r="AQ230">
            <v>10.074687661897659</v>
          </cell>
          <cell r="AR230">
            <v>11.254328885217339</v>
          </cell>
        </row>
        <row r="231">
          <cell r="B231">
            <v>1229</v>
          </cell>
          <cell r="C231">
            <v>203.45737564279503</v>
          </cell>
          <cell r="D231">
            <v>201.30074424885709</v>
          </cell>
          <cell r="E231">
            <v>235.55459504632174</v>
          </cell>
          <cell r="F231">
            <v>260.6106931882419</v>
          </cell>
          <cell r="G231">
            <v>315.81820848589234</v>
          </cell>
          <cell r="H231">
            <v>325.1265667916042</v>
          </cell>
          <cell r="I231">
            <v>324.65163702727386</v>
          </cell>
          <cell r="J231">
            <v>237.49990058210108</v>
          </cell>
          <cell r="K231">
            <v>311.57171355519108</v>
          </cell>
          <cell r="L231">
            <v>273.27899142723305</v>
          </cell>
          <cell r="M231">
            <v>329.04446636481612</v>
          </cell>
          <cell r="N231">
            <v>255.1706165077201</v>
          </cell>
          <cell r="O231">
            <v>269.63255058473572</v>
          </cell>
          <cell r="P231">
            <v>280.76853683175227</v>
          </cell>
          <cell r="Q231">
            <v>263.52034896113815</v>
          </cell>
          <cell r="R231">
            <v>302.36333113957738</v>
          </cell>
          <cell r="S231">
            <v>387.00255275025432</v>
          </cell>
          <cell r="T231">
            <v>430.28751534745959</v>
          </cell>
          <cell r="U231">
            <v>383.48435333160353</v>
          </cell>
          <cell r="V231">
            <v>465.91748864661429</v>
          </cell>
          <cell r="W231">
            <v>534.04628745799721</v>
          </cell>
          <cell r="X231">
            <v>511.74374188049455</v>
          </cell>
          <cell r="Y231">
            <v>670.95851438904583</v>
          </cell>
          <cell r="Z231">
            <v>654.37304749528892</v>
          </cell>
          <cell r="AA231">
            <v>902.13921944057938</v>
          </cell>
          <cell r="AB231">
            <v>522.65645479721445</v>
          </cell>
          <cell r="AC231">
            <v>436.0040967315428</v>
          </cell>
          <cell r="AD231">
            <v>461.93107142969347</v>
          </cell>
          <cell r="AE231">
            <v>1027.3780609218716</v>
          </cell>
          <cell r="AF231">
            <v>1088.5742462300802</v>
          </cell>
          <cell r="AG231">
            <v>809.56157967447132</v>
          </cell>
          <cell r="AH231">
            <v>720.35632910004722</v>
          </cell>
          <cell r="AI231">
            <v>537.2393861372567</v>
          </cell>
          <cell r="AJ231">
            <v>616.81512009175628</v>
          </cell>
          <cell r="AK231">
            <v>559.97806664668371</v>
          </cell>
          <cell r="AL231">
            <v>515.89292504421189</v>
          </cell>
          <cell r="AM231">
            <v>228.54591456269705</v>
          </cell>
          <cell r="AN231">
            <v>218.34160037870055</v>
          </cell>
          <cell r="AO231">
            <v>374.97835010563603</v>
          </cell>
          <cell r="AP231">
            <v>245.79532750429473</v>
          </cell>
          <cell r="AQ231">
            <v>152.29347445549806</v>
          </cell>
          <cell r="AR231">
            <v>272.59819619229563</v>
          </cell>
        </row>
        <row r="232">
          <cell r="B232">
            <v>1230</v>
          </cell>
          <cell r="C232">
            <v>160.27098467783244</v>
          </cell>
          <cell r="D232">
            <v>155.43733530319798</v>
          </cell>
          <cell r="E232">
            <v>176.5531362494269</v>
          </cell>
          <cell r="F232">
            <v>182.95458806717596</v>
          </cell>
          <cell r="G232">
            <v>191.94397494393129</v>
          </cell>
          <cell r="H232">
            <v>192.08336912879116</v>
          </cell>
          <cell r="I232">
            <v>184.02107522343115</v>
          </cell>
          <cell r="J232">
            <v>119.56844622230297</v>
          </cell>
          <cell r="K232">
            <v>128.86826817338988</v>
          </cell>
          <cell r="L232">
            <v>122.81722133946921</v>
          </cell>
          <cell r="M232">
            <v>136.76359330030701</v>
          </cell>
          <cell r="N232">
            <v>100.819220080745</v>
          </cell>
          <cell r="O232">
            <v>99.585611482378511</v>
          </cell>
          <cell r="P232">
            <v>109.98084498176371</v>
          </cell>
          <cell r="Q232">
            <v>207.58483528657112</v>
          </cell>
          <cell r="R232">
            <v>233.47430065947816</v>
          </cell>
          <cell r="S232">
            <v>290.0665742103451</v>
          </cell>
          <cell r="T232">
            <v>302.07154648094433</v>
          </cell>
          <cell r="U232">
            <v>233.06924404442333</v>
          </cell>
          <cell r="V232">
            <v>275.26203668441048</v>
          </cell>
          <cell r="W232">
            <v>302.71146308387824</v>
          </cell>
          <cell r="X232">
            <v>257.63549344933659</v>
          </cell>
          <cell r="Y232">
            <v>277.51319520920038</v>
          </cell>
          <cell r="Z232">
            <v>294.08875886535844</v>
          </cell>
          <cell r="AA232">
            <v>374.96391497140377</v>
          </cell>
          <cell r="AB232">
            <v>206.50424748739857</v>
          </cell>
          <cell r="AC232">
            <v>161.03298540057961</v>
          </cell>
          <cell r="AD232">
            <v>180.94466756299218</v>
          </cell>
          <cell r="AE232">
            <v>809.30412544708111</v>
          </cell>
          <cell r="AF232">
            <v>840.55864147482737</v>
          </cell>
          <cell r="AG232">
            <v>606.78347561193164</v>
          </cell>
          <cell r="AH232">
            <v>505.70639999367569</v>
          </cell>
          <cell r="AI232">
            <v>326.5165227996315</v>
          </cell>
          <cell r="AJ232">
            <v>364.41170454319217</v>
          </cell>
          <cell r="AK232">
            <v>317.41027665664888</v>
          </cell>
          <cell r="AL232">
            <v>259.72438436154954</v>
          </cell>
          <cell r="AM232">
            <v>94.528209482601767</v>
          </cell>
          <cell r="AN232">
            <v>98.127223469591982</v>
          </cell>
          <cell r="AO232">
            <v>155.85549010086908</v>
          </cell>
          <cell r="AP232">
            <v>97.114995282870069</v>
          </cell>
          <cell r="AQ232">
            <v>56.247803707440603</v>
          </cell>
          <cell r="AR232">
            <v>106.78041170866251</v>
          </cell>
        </row>
        <row r="233">
          <cell r="B233">
            <v>1231</v>
          </cell>
          <cell r="C233">
            <v>168.93062967057682</v>
          </cell>
          <cell r="D233">
            <v>148.64932343167609</v>
          </cell>
          <cell r="E233">
            <v>138.8501816971571</v>
          </cell>
          <cell r="F233">
            <v>135.15926590348559</v>
          </cell>
          <cell r="G233">
            <v>127.79880510350571</v>
          </cell>
          <cell r="H233">
            <v>117.22052250551232</v>
          </cell>
          <cell r="I233">
            <v>106.92621090563831</v>
          </cell>
          <cell r="J233">
            <v>78.389441434612806</v>
          </cell>
          <cell r="K233">
            <v>85.346587861213891</v>
          </cell>
          <cell r="L233">
            <v>84.810675962808972</v>
          </cell>
          <cell r="M233">
            <v>78.645899944525027</v>
          </cell>
          <cell r="N233">
            <v>80.698178356377795</v>
          </cell>
          <cell r="O233">
            <v>89.966213751149283</v>
          </cell>
          <cell r="P233">
            <v>84.935059241080921</v>
          </cell>
          <cell r="Q233">
            <v>218.80090775952979</v>
          </cell>
          <cell r="R233">
            <v>223.27838266152466</v>
          </cell>
          <cell r="S233">
            <v>228.12280421050326</v>
          </cell>
          <cell r="T233">
            <v>223.15793719097226</v>
          </cell>
          <cell r="U233">
            <v>155.18054632324584</v>
          </cell>
          <cell r="V233">
            <v>167.98101736982562</v>
          </cell>
          <cell r="W233">
            <v>175.89175427847826</v>
          </cell>
          <cell r="X233">
            <v>168.90662263584073</v>
          </cell>
          <cell r="Y233">
            <v>183.79081703574039</v>
          </cell>
          <cell r="Z233">
            <v>203.08118161617398</v>
          </cell>
          <cell r="AA233">
            <v>215.62298728796426</v>
          </cell>
          <cell r="AB233">
            <v>165.29106832746027</v>
          </cell>
          <cell r="AC233">
            <v>145.47812449891714</v>
          </cell>
          <cell r="AD233">
            <v>139.7383886382101</v>
          </cell>
          <cell r="AE233">
            <v>853.03185590074258</v>
          </cell>
          <cell r="AF233">
            <v>803.85110254338736</v>
          </cell>
          <cell r="AG233">
            <v>477.20475336400415</v>
          </cell>
          <cell r="AH233">
            <v>373.59492597552719</v>
          </cell>
          <cell r="AI233">
            <v>217.39896484134894</v>
          </cell>
          <cell r="AJ233">
            <v>222.38536635119144</v>
          </cell>
          <cell r="AK233">
            <v>184.43256102159961</v>
          </cell>
          <cell r="AL233">
            <v>170.27610594853488</v>
          </cell>
          <cell r="AM233">
            <v>62.603930745117296</v>
          </cell>
          <cell r="AN233">
            <v>67.761149959637038</v>
          </cell>
          <cell r="AO233">
            <v>89.624694587856695</v>
          </cell>
          <cell r="AP233">
            <v>77.733225908108281</v>
          </cell>
          <cell r="AQ233">
            <v>50.814589136420771</v>
          </cell>
          <cell r="AR233">
            <v>82.463456211543829</v>
          </cell>
        </row>
        <row r="234">
          <cell r="B234">
            <v>1232</v>
          </cell>
          <cell r="C234">
            <v>114.92668677227778</v>
          </cell>
          <cell r="D234">
            <v>110.14426068226841</v>
          </cell>
          <cell r="E234">
            <v>124.74778882993462</v>
          </cell>
          <cell r="F234">
            <v>136.60328448425608</v>
          </cell>
          <cell r="G234">
            <v>135.24714656013501</v>
          </cell>
          <cell r="H234">
            <v>139.91501892934997</v>
          </cell>
          <cell r="I234">
            <v>141.80859846227591</v>
          </cell>
          <cell r="J234">
            <v>99.851923642719939</v>
          </cell>
          <cell r="K234">
            <v>126.59834389496051</v>
          </cell>
          <cell r="L234">
            <v>118.95311115967756</v>
          </cell>
          <cell r="M234">
            <v>121.36926493672038</v>
          </cell>
          <cell r="N234">
            <v>107.79427860931806</v>
          </cell>
          <cell r="O234">
            <v>119.9550481663243</v>
          </cell>
          <cell r="P234">
            <v>123.86587003552368</v>
          </cell>
          <cell r="Q234">
            <v>148.85437555406978</v>
          </cell>
          <cell r="R234">
            <v>165.44193957189378</v>
          </cell>
          <cell r="S234">
            <v>204.95338975510353</v>
          </cell>
          <cell r="T234">
            <v>225.54211859056858</v>
          </cell>
          <cell r="U234">
            <v>164.22474431481297</v>
          </cell>
          <cell r="V234">
            <v>200.503006834536</v>
          </cell>
          <cell r="W234">
            <v>233.27267415576921</v>
          </cell>
          <cell r="X234">
            <v>215.15207759519336</v>
          </cell>
          <cell r="Y234">
            <v>272.62499465898964</v>
          </cell>
          <cell r="Z234">
            <v>284.83605509547823</v>
          </cell>
          <cell r="AA234">
            <v>332.75737818576346</v>
          </cell>
          <cell r="AB234">
            <v>220.79099967086083</v>
          </cell>
          <cell r="AC234">
            <v>193.97098870564841</v>
          </cell>
          <cell r="AD234">
            <v>203.78883868090827</v>
          </cell>
          <cell r="AE234">
            <v>580.3336263000665</v>
          </cell>
          <cell r="AF234">
            <v>595.62723424680303</v>
          </cell>
          <cell r="AG234">
            <v>428.73719770229644</v>
          </cell>
          <cell r="AH234">
            <v>377.58635054552633</v>
          </cell>
          <cell r="AI234">
            <v>230.06936282468416</v>
          </cell>
          <cell r="AJ234">
            <v>265.44031776666225</v>
          </cell>
          <cell r="AK234">
            <v>244.59973628320253</v>
          </cell>
          <cell r="AL234">
            <v>216.89651588517884</v>
          </cell>
          <cell r="AM234">
            <v>92.863161284605411</v>
          </cell>
          <cell r="AN234">
            <v>95.039916991003807</v>
          </cell>
          <cell r="AO234">
            <v>138.31214735897348</v>
          </cell>
          <cell r="AP234">
            <v>103.83378139882699</v>
          </cell>
          <cell r="AQ234">
            <v>67.752840019161809</v>
          </cell>
          <cell r="AR234">
            <v>120.26138370948163</v>
          </cell>
        </row>
        <row r="235">
          <cell r="B235">
            <v>1233</v>
          </cell>
          <cell r="C235">
            <v>36.14704449352535</v>
          </cell>
          <cell r="D235">
            <v>35.640977796716022</v>
          </cell>
          <cell r="E235">
            <v>43.411418947136021</v>
          </cell>
          <cell r="F235">
            <v>31.876880317017445</v>
          </cell>
          <cell r="G235">
            <v>34.420147015380834</v>
          </cell>
          <cell r="H235">
            <v>33.274547682769935</v>
          </cell>
          <cell r="I235">
            <v>16.891272889671228</v>
          </cell>
          <cell r="J235">
            <v>6.9395554931488901</v>
          </cell>
          <cell r="K235">
            <v>9.5056212321586102</v>
          </cell>
          <cell r="L235">
            <v>6.6469869634145056</v>
          </cell>
          <cell r="M235">
            <v>10.148647980012671</v>
          </cell>
          <cell r="N235">
            <v>5.2558568444851215</v>
          </cell>
          <cell r="O235">
            <v>3.4226444243697833</v>
          </cell>
          <cell r="P235">
            <v>5.7803909706865149</v>
          </cell>
          <cell r="Q235">
            <v>46.818070609399953</v>
          </cell>
          <cell r="R235">
            <v>53.534450714023912</v>
          </cell>
          <cell r="S235">
            <v>71.322446279380017</v>
          </cell>
          <cell r="T235">
            <v>52.631085320548991</v>
          </cell>
          <cell r="U235">
            <v>41.79489169751804</v>
          </cell>
          <cell r="V235">
            <v>47.683564727410406</v>
          </cell>
          <cell r="W235">
            <v>27.785849656476589</v>
          </cell>
          <cell r="X235">
            <v>14.952739291036954</v>
          </cell>
          <cell r="Y235">
            <v>20.470014519287702</v>
          </cell>
          <cell r="Z235">
            <v>15.916368445282387</v>
          </cell>
          <cell r="AA235">
            <v>27.824486666537723</v>
          </cell>
          <cell r="AB235">
            <v>10.7653755077915</v>
          </cell>
          <cell r="AC235">
            <v>5.5345209153878736</v>
          </cell>
          <cell r="AD235">
            <v>9.5101189916155171</v>
          </cell>
          <cell r="AE235">
            <v>182.52806202029569</v>
          </cell>
          <cell r="AF235">
            <v>192.73575308792462</v>
          </cell>
          <cell r="AG235">
            <v>149.19775558546249</v>
          </cell>
          <cell r="AH235">
            <v>88.111167686208574</v>
          </cell>
          <cell r="AI235">
            <v>58.55222452800205</v>
          </cell>
          <cell r="AJ235">
            <v>63.126936465028983</v>
          </cell>
          <cell r="AK235">
            <v>29.135052028599546</v>
          </cell>
          <cell r="AL235">
            <v>15.073975075747954</v>
          </cell>
          <cell r="AM235">
            <v>6.9726191546764218</v>
          </cell>
          <cell r="AN235">
            <v>5.3107403672291769</v>
          </cell>
          <cell r="AO235">
            <v>11.565376915133447</v>
          </cell>
          <cell r="AP235">
            <v>5.0627500614547607</v>
          </cell>
          <cell r="AQ235">
            <v>1.9331731650448625</v>
          </cell>
          <cell r="AR235">
            <v>5.6121820830644351</v>
          </cell>
        </row>
        <row r="236">
          <cell r="B236">
            <v>1234</v>
          </cell>
          <cell r="C236">
            <v>25.118998660040056</v>
          </cell>
          <cell r="D236">
            <v>23.401921170045</v>
          </cell>
          <cell r="E236">
            <v>26.905066314413453</v>
          </cell>
          <cell r="F236">
            <v>29.438504887445117</v>
          </cell>
          <cell r="G236">
            <v>29.845641699106235</v>
          </cell>
          <cell r="H236">
            <v>27.883287382149419</v>
          </cell>
          <cell r="I236">
            <v>28.295618748844937</v>
          </cell>
          <cell r="J236">
            <v>19.199917211150193</v>
          </cell>
          <cell r="K236">
            <v>21.979325285909777</v>
          </cell>
          <cell r="L236">
            <v>22.224127746959137</v>
          </cell>
          <cell r="M236">
            <v>24.009655635906778</v>
          </cell>
          <cell r="N236">
            <v>19.084821456544081</v>
          </cell>
          <cell r="O236">
            <v>20.209708757584202</v>
          </cell>
          <cell r="P236">
            <v>20.41890733299234</v>
          </cell>
          <cell r="Q236">
            <v>32.534417941522918</v>
          </cell>
          <cell r="R236">
            <v>35.150803174841116</v>
          </cell>
          <cell r="S236">
            <v>44.203465203237926</v>
          </cell>
          <cell r="T236">
            <v>48.60514727388135</v>
          </cell>
          <cell r="U236">
            <v>36.240268291116472</v>
          </cell>
          <cell r="V236">
            <v>39.957704350348898</v>
          </cell>
          <cell r="W236">
            <v>46.545799930397571</v>
          </cell>
          <cell r="X236">
            <v>41.370280380530779</v>
          </cell>
          <cell r="Y236">
            <v>47.331688980473913</v>
          </cell>
          <cell r="Z236">
            <v>53.216202700947989</v>
          </cell>
          <cell r="AA236">
            <v>65.827127359738853</v>
          </cell>
          <cell r="AB236">
            <v>39.090727840967354</v>
          </cell>
          <cell r="AC236">
            <v>32.679718353548388</v>
          </cell>
          <cell r="AD236">
            <v>33.59396265759252</v>
          </cell>
          <cell r="AE236">
            <v>126.84085820982584</v>
          </cell>
          <cell r="AF236">
            <v>126.55059370532922</v>
          </cell>
          <cell r="AG236">
            <v>92.468193976261304</v>
          </cell>
          <cell r="AH236">
            <v>81.371232528806061</v>
          </cell>
          <cell r="AI236">
            <v>50.770518590971598</v>
          </cell>
          <cell r="AJ236">
            <v>52.898886193441562</v>
          </cell>
          <cell r="AK236">
            <v>48.805932496248957</v>
          </cell>
          <cell r="AL236">
            <v>41.705707776677137</v>
          </cell>
          <cell r="AM236">
            <v>16.122403865296484</v>
          </cell>
          <cell r="AN236">
            <v>17.756401961048013</v>
          </cell>
          <cell r="AO236">
            <v>27.361350751223238</v>
          </cell>
          <cell r="AP236">
            <v>18.38362114130927</v>
          </cell>
          <cell r="AQ236">
            <v>11.414819011100676</v>
          </cell>
          <cell r="AR236">
            <v>19.824718859174791</v>
          </cell>
        </row>
        <row r="237">
          <cell r="B237">
            <v>1235</v>
          </cell>
          <cell r="C237">
            <v>96.672754273919296</v>
          </cell>
          <cell r="D237">
            <v>88.1333947729144</v>
          </cell>
          <cell r="E237">
            <v>104.02431541535454</v>
          </cell>
          <cell r="F237">
            <v>102.74648191885456</v>
          </cell>
          <cell r="G237">
            <v>79.939676998137259</v>
          </cell>
          <cell r="H237">
            <v>91.574959189360314</v>
          </cell>
          <cell r="I237">
            <v>65.683301573116381</v>
          </cell>
          <cell r="J237">
            <v>37.553617672243575</v>
          </cell>
          <cell r="K237">
            <v>46.589370153703484</v>
          </cell>
          <cell r="L237">
            <v>50.301749484863898</v>
          </cell>
          <cell r="M237">
            <v>65.057645828877966</v>
          </cell>
          <cell r="N237">
            <v>66.8377047901906</v>
          </cell>
          <cell r="O237">
            <v>68.59981078691203</v>
          </cell>
          <cell r="P237">
            <v>63.935484827484217</v>
          </cell>
          <cell r="Q237">
            <v>125.21167080235912</v>
          </cell>
          <cell r="R237">
            <v>132.38056782956539</v>
          </cell>
          <cell r="S237">
            <v>170.90592355425369</v>
          </cell>
          <cell r="T237">
            <v>169.64203530828595</v>
          </cell>
          <cell r="U237">
            <v>97.067282745153406</v>
          </cell>
          <cell r="V237">
            <v>131.23004813005866</v>
          </cell>
          <cell r="W237">
            <v>108.04788688054562</v>
          </cell>
          <cell r="X237">
            <v>80.917207887840803</v>
          </cell>
          <cell r="Y237">
            <v>100.32853826158708</v>
          </cell>
          <cell r="Z237">
            <v>120.44873604387429</v>
          </cell>
          <cell r="AA237">
            <v>178.36815332318659</v>
          </cell>
          <cell r="AB237">
            <v>136.90117737896719</v>
          </cell>
          <cell r="AC237">
            <v>110.9279961682622</v>
          </cell>
          <cell r="AD237">
            <v>105.18909042302882</v>
          </cell>
          <cell r="AE237">
            <v>488.1585959522472</v>
          </cell>
          <cell r="AF237">
            <v>476.59905153663192</v>
          </cell>
          <cell r="AG237">
            <v>357.51410026898094</v>
          </cell>
          <cell r="AH237">
            <v>284.00246220729429</v>
          </cell>
          <cell r="AI237">
            <v>135.98564568011054</v>
          </cell>
          <cell r="AJ237">
            <v>173.73178699970077</v>
          </cell>
          <cell r="AK237">
            <v>113.29438706263115</v>
          </cell>
          <cell r="AL237">
            <v>81.573279060083195</v>
          </cell>
          <cell r="AM237">
            <v>34.174508620122403</v>
          </cell>
          <cell r="AN237">
            <v>40.189567544192784</v>
          </cell>
          <cell r="AO237">
            <v>74.139550086285823</v>
          </cell>
          <cell r="AP237">
            <v>64.382003552682676</v>
          </cell>
          <cell r="AQ237">
            <v>38.746447745541694</v>
          </cell>
          <cell r="AR237">
            <v>62.07496763462516</v>
          </cell>
        </row>
        <row r="238">
          <cell r="B238">
            <v>1236</v>
          </cell>
          <cell r="C238">
            <v>200.55394169324151</v>
          </cell>
          <cell r="D238">
            <v>185.49675214161414</v>
          </cell>
          <cell r="E238">
            <v>157.25739419357393</v>
          </cell>
          <cell r="F238">
            <v>150.27234263924581</v>
          </cell>
          <cell r="G238">
            <v>88.378082753044922</v>
          </cell>
          <cell r="H238">
            <v>88.224561948764176</v>
          </cell>
          <cell r="I238">
            <v>127.84214521715397</v>
          </cell>
          <cell r="J238">
            <v>79.356014840331909</v>
          </cell>
          <cell r="K238">
            <v>127.98694237895282</v>
          </cell>
          <cell r="L238">
            <v>111.10852810055995</v>
          </cell>
          <cell r="M238">
            <v>109.81923720836362</v>
          </cell>
          <cell r="N238">
            <v>128.28177790463607</v>
          </cell>
          <cell r="O238">
            <v>114.40866433213139</v>
          </cell>
          <cell r="P238">
            <v>152.57082125920115</v>
          </cell>
          <cell r="Q238">
            <v>259.75978768802287</v>
          </cell>
          <cell r="R238">
            <v>278.62498026223477</v>
          </cell>
          <cell r="S238">
            <v>258.36478791593191</v>
          </cell>
          <cell r="T238">
            <v>248.11074384034717</v>
          </cell>
          <cell r="U238">
            <v>107.31367287441351</v>
          </cell>
          <cell r="V238">
            <v>126.42881430991483</v>
          </cell>
          <cell r="W238">
            <v>210.29810186403466</v>
          </cell>
          <cell r="X238">
            <v>170.98930936637217</v>
          </cell>
          <cell r="Y238">
            <v>275.61529170897307</v>
          </cell>
          <cell r="Z238">
            <v>266.05201430289657</v>
          </cell>
          <cell r="AA238">
            <v>301.09073715547692</v>
          </cell>
          <cell r="AB238">
            <v>262.75478020288529</v>
          </cell>
          <cell r="AC238">
            <v>185.00231608615414</v>
          </cell>
          <cell r="AD238">
            <v>251.01531577736506</v>
          </cell>
          <cell r="AE238">
            <v>1012.7168851759301</v>
          </cell>
          <cell r="AF238">
            <v>1003.1109815026533</v>
          </cell>
          <cell r="AG238">
            <v>540.46725105831774</v>
          </cell>
          <cell r="AH238">
            <v>415.36911545944031</v>
          </cell>
          <cell r="AI238">
            <v>150.3402452754857</v>
          </cell>
          <cell r="AJ238">
            <v>167.37556795335621</v>
          </cell>
          <cell r="AK238">
            <v>220.50958365767403</v>
          </cell>
          <cell r="AL238">
            <v>172.37567896024652</v>
          </cell>
          <cell r="AM238">
            <v>93.881734205950465</v>
          </cell>
          <cell r="AN238">
            <v>88.772333776918884</v>
          </cell>
          <cell r="AO238">
            <v>125.14976116509132</v>
          </cell>
          <cell r="AP238">
            <v>123.56854423302794</v>
          </cell>
          <cell r="AQ238">
            <v>64.620139375484911</v>
          </cell>
          <cell r="AR238">
            <v>148.13102328398747</v>
          </cell>
        </row>
        <row r="239">
          <cell r="B239">
            <v>1237</v>
          </cell>
          <cell r="C239">
            <v>274.07116189888467</v>
          </cell>
          <cell r="D239">
            <v>266.63170825293207</v>
          </cell>
          <cell r="E239">
            <v>243.87546918888967</v>
          </cell>
          <cell r="F239">
            <v>212.522873240595</v>
          </cell>
          <cell r="G239">
            <v>195.20064372374551</v>
          </cell>
          <cell r="H239">
            <v>185.19278800708443</v>
          </cell>
          <cell r="I239">
            <v>191.05233261917087</v>
          </cell>
          <cell r="J239">
            <v>138.57497480283399</v>
          </cell>
          <cell r="K239">
            <v>158.01317475831235</v>
          </cell>
          <cell r="L239">
            <v>162.60887802507241</v>
          </cell>
          <cell r="M239">
            <v>155.83046200252159</v>
          </cell>
          <cell r="N239">
            <v>160.81588437728988</v>
          </cell>
          <cell r="O239">
            <v>158.90925123607568</v>
          </cell>
          <cell r="P239">
            <v>180.59734851428627</v>
          </cell>
          <cell r="Q239">
            <v>354.98014262495622</v>
          </cell>
          <cell r="R239">
            <v>400.49355900605531</v>
          </cell>
          <cell r="S239">
            <v>400.67326689469343</v>
          </cell>
          <cell r="T239">
            <v>350.89097059860995</v>
          </cell>
          <cell r="U239">
            <v>237.02367569999413</v>
          </cell>
          <cell r="V239">
            <v>265.38759829808458</v>
          </cell>
          <cell r="W239">
            <v>314.27775901492555</v>
          </cell>
          <cell r="X239">
            <v>298.5890771439839</v>
          </cell>
          <cell r="Y239">
            <v>340.27570661016932</v>
          </cell>
          <cell r="Z239">
            <v>389.37082761954542</v>
          </cell>
          <cell r="AA239">
            <v>427.23943334806268</v>
          </cell>
          <cell r="AB239">
            <v>329.39317682437832</v>
          </cell>
          <cell r="AC239">
            <v>256.9611287554734</v>
          </cell>
          <cell r="AD239">
            <v>297.12562396746301</v>
          </cell>
          <cell r="AE239">
            <v>1383.9493307956257</v>
          </cell>
          <cell r="AF239">
            <v>1441.8645689340126</v>
          </cell>
          <cell r="AG239">
            <v>838.15902653728892</v>
          </cell>
          <cell r="AH239">
            <v>587.43635936231328</v>
          </cell>
          <cell r="AI239">
            <v>332.0564526995185</v>
          </cell>
          <cell r="AJ239">
            <v>351.33921199350829</v>
          </cell>
          <cell r="AK239">
            <v>329.53819924658103</v>
          </cell>
          <cell r="AL239">
            <v>301.01001690419122</v>
          </cell>
          <cell r="AM239">
            <v>115.90675265743194</v>
          </cell>
          <cell r="AN239">
            <v>129.9195466082254</v>
          </cell>
          <cell r="AO239">
            <v>177.58405173457325</v>
          </cell>
          <cell r="AP239">
            <v>154.90730676356253</v>
          </cell>
          <cell r="AQ239">
            <v>89.754897698296148</v>
          </cell>
          <cell r="AR239">
            <v>175.34198096992148</v>
          </cell>
        </row>
        <row r="240">
          <cell r="B240">
            <v>1238</v>
          </cell>
          <cell r="C240">
            <v>55.703963712329902</v>
          </cell>
          <cell r="D240">
            <v>51.99704117048767</v>
          </cell>
          <cell r="E240">
            <v>58.351691851457687</v>
          </cell>
          <cell r="F240">
            <v>64.63153616794537</v>
          </cell>
          <cell r="G240">
            <v>70.615940244757951</v>
          </cell>
          <cell r="H240">
            <v>67.629248446431461</v>
          </cell>
          <cell r="I240">
            <v>69.408980726019749</v>
          </cell>
          <cell r="J240">
            <v>48.372631397719424</v>
          </cell>
          <cell r="K240">
            <v>55.013296259650971</v>
          </cell>
          <cell r="L240">
            <v>52.538008851097459</v>
          </cell>
          <cell r="M240">
            <v>55.561646359717948</v>
          </cell>
          <cell r="N240">
            <v>48.368521318237804</v>
          </cell>
          <cell r="O240">
            <v>53.921365378959393</v>
          </cell>
          <cell r="P240">
            <v>54.762894042485684</v>
          </cell>
          <cell r="Q240">
            <v>72.148418849968479</v>
          </cell>
          <cell r="R240">
            <v>78.102038998296791</v>
          </cell>
          <cell r="S240">
            <v>95.868449092956752</v>
          </cell>
          <cell r="T240">
            <v>106.7114429211357</v>
          </cell>
          <cell r="U240">
            <v>85.745873581807231</v>
          </cell>
          <cell r="V240">
            <v>96.915025758002642</v>
          </cell>
          <cell r="W240">
            <v>114.17656418550725</v>
          </cell>
          <cell r="X240">
            <v>104.22906003498522</v>
          </cell>
          <cell r="Y240">
            <v>118.46916110849523</v>
          </cell>
          <cell r="Z240">
            <v>125.80351230687801</v>
          </cell>
          <cell r="AA240">
            <v>152.3330291238386</v>
          </cell>
          <cell r="AB240">
            <v>99.07143785581134</v>
          </cell>
          <cell r="AC240">
            <v>87.19250014733052</v>
          </cell>
          <cell r="AD240">
            <v>90.097995327713562</v>
          </cell>
          <cell r="AE240">
            <v>281.28265217040519</v>
          </cell>
          <cell r="AF240">
            <v>281.18445418355395</v>
          </cell>
          <cell r="AG240">
            <v>200.54496420523859</v>
          </cell>
          <cell r="AH240">
            <v>178.64860251305538</v>
          </cell>
          <cell r="AI240">
            <v>120.12500663112858</v>
          </cell>
          <cell r="AJ240">
            <v>128.30308951325614</v>
          </cell>
          <cell r="AK240">
            <v>119.72065562573532</v>
          </cell>
          <cell r="AL240">
            <v>105.07414210570695</v>
          </cell>
          <cell r="AM240">
            <v>40.353676408251246</v>
          </cell>
          <cell r="AN240">
            <v>41.976270745691203</v>
          </cell>
          <cell r="AO240">
            <v>63.317929978559356</v>
          </cell>
          <cell r="AP240">
            <v>46.591401083028039</v>
          </cell>
          <cell r="AQ240">
            <v>30.455789047492761</v>
          </cell>
          <cell r="AR240">
            <v>53.169298464510739</v>
          </cell>
        </row>
        <row r="241">
          <cell r="B241">
            <v>1239</v>
          </cell>
          <cell r="C241">
            <v>36.330605644675607</v>
          </cell>
          <cell r="D241">
            <v>35.866441454570428</v>
          </cell>
          <cell r="E241">
            <v>40.250591353950632</v>
          </cell>
          <cell r="F241">
            <v>46.331383278297906</v>
          </cell>
          <cell r="G241">
            <v>53.149841466174877</v>
          </cell>
          <cell r="H241">
            <v>56.55195293861496</v>
          </cell>
          <cell r="I241">
            <v>53.455405684329598</v>
          </cell>
          <cell r="J241">
            <v>39.440739792475689</v>
          </cell>
          <cell r="K241">
            <v>45.933757322253165</v>
          </cell>
          <cell r="L241">
            <v>45.070904137208252</v>
          </cell>
          <cell r="M241">
            <v>51.410039744607673</v>
          </cell>
          <cell r="N241">
            <v>40.235749266606391</v>
          </cell>
          <cell r="O241">
            <v>40.983328702494944</v>
          </cell>
          <cell r="P241">
            <v>42.801990221917883</v>
          </cell>
          <cell r="Q241">
            <v>47.05582113800083</v>
          </cell>
          <cell r="R241">
            <v>53.873107895318263</v>
          </cell>
          <cell r="S241">
            <v>66.129389667066278</v>
          </cell>
          <cell r="T241">
            <v>76.496537995199574</v>
          </cell>
          <cell r="U241">
            <v>64.537547350579032</v>
          </cell>
          <cell r="V241">
            <v>81.040882482265971</v>
          </cell>
          <cell r="W241">
            <v>87.933211154204244</v>
          </cell>
          <cell r="X241">
            <v>84.983411422352148</v>
          </cell>
          <cell r="Y241">
            <v>98.916699534685492</v>
          </cell>
          <cell r="Z241">
            <v>107.92335239383469</v>
          </cell>
          <cell r="AA241">
            <v>140.9505944257044</v>
          </cell>
          <cell r="AB241">
            <v>82.413384250916963</v>
          </cell>
          <cell r="AC241">
            <v>66.271298377113681</v>
          </cell>
          <cell r="AD241">
            <v>70.419461616462058</v>
          </cell>
          <cell r="AE241">
            <v>183.4549721356627</v>
          </cell>
          <cell r="AF241">
            <v>193.95499314745325</v>
          </cell>
          <cell r="AG241">
            <v>138.33452203693159</v>
          </cell>
          <cell r="AH241">
            <v>128.06498755741691</v>
          </cell>
          <cell r="AI241">
            <v>90.413368942455477</v>
          </cell>
          <cell r="AJ241">
            <v>107.28775561922458</v>
          </cell>
          <cell r="AK241">
            <v>92.202999501309478</v>
          </cell>
          <cell r="AL241">
            <v>85.672451093991626</v>
          </cell>
          <cell r="AM241">
            <v>33.69359964268947</v>
          </cell>
          <cell r="AN241">
            <v>36.010281245689562</v>
          </cell>
          <cell r="AO241">
            <v>58.586768211822054</v>
          </cell>
          <cell r="AP241">
            <v>38.757437293204134</v>
          </cell>
          <cell r="AQ241">
            <v>23.148145538508412</v>
          </cell>
          <cell r="AR241">
            <v>41.556455931979549</v>
          </cell>
        </row>
        <row r="242">
          <cell r="B242">
            <v>1240</v>
          </cell>
          <cell r="C242">
            <v>339.61042915376999</v>
          </cell>
          <cell r="D242">
            <v>357.4415020155763</v>
          </cell>
          <cell r="E242">
            <v>358.88206656725123</v>
          </cell>
          <cell r="F242">
            <v>352.18992995708174</v>
          </cell>
          <cell r="G242">
            <v>280.19778392404845</v>
          </cell>
          <cell r="H242">
            <v>344.19772778149007</v>
          </cell>
          <cell r="I242">
            <v>282.96390598099418</v>
          </cell>
          <cell r="J242">
            <v>207.0603192178063</v>
          </cell>
          <cell r="K242">
            <v>237.89709107629665</v>
          </cell>
          <cell r="L242">
            <v>256.26323422752375</v>
          </cell>
          <cell r="M242">
            <v>189.68127652695352</v>
          </cell>
          <cell r="N242">
            <v>236.60927778510379</v>
          </cell>
          <cell r="O242">
            <v>260.47201293382835</v>
          </cell>
          <cell r="P242">
            <v>231.40489984309241</v>
          </cell>
          <cell r="Q242">
            <v>439.86736051567937</v>
          </cell>
          <cell r="R242">
            <v>536.89420593176601</v>
          </cell>
          <cell r="S242">
            <v>589.62244345307977</v>
          </cell>
          <cell r="T242">
            <v>581.49160357809046</v>
          </cell>
          <cell r="U242">
            <v>340.23201666620179</v>
          </cell>
          <cell r="V242">
            <v>493.24711452636672</v>
          </cell>
          <cell r="W242">
            <v>465.47069608975534</v>
          </cell>
          <cell r="X242">
            <v>446.15522908339079</v>
          </cell>
          <cell r="Y242">
            <v>512.3028563302264</v>
          </cell>
          <cell r="Z242">
            <v>613.62841200003356</v>
          </cell>
          <cell r="AA242">
            <v>520.04800639557538</v>
          </cell>
          <cell r="AB242">
            <v>484.63795711192392</v>
          </cell>
          <cell r="AC242">
            <v>421.1912266407561</v>
          </cell>
          <cell r="AD242">
            <v>380.71613908311667</v>
          </cell>
          <cell r="AE242">
            <v>1714.896317081246</v>
          </cell>
          <cell r="AF242">
            <v>1932.9367861001483</v>
          </cell>
          <cell r="AG242">
            <v>1233.4173853407046</v>
          </cell>
          <cell r="AH242">
            <v>973.49130991579966</v>
          </cell>
          <cell r="AI242">
            <v>476.64536555402515</v>
          </cell>
          <cell r="AJ242">
            <v>652.99604671472764</v>
          </cell>
          <cell r="AK242">
            <v>488.07263826832167</v>
          </cell>
          <cell r="AL242">
            <v>449.77262508341761</v>
          </cell>
          <cell r="AM242">
            <v>174.50367246578185</v>
          </cell>
          <cell r="AN242">
            <v>204.74652803436641</v>
          </cell>
          <cell r="AO242">
            <v>216.16036550862145</v>
          </cell>
          <cell r="AP242">
            <v>227.91595568365412</v>
          </cell>
          <cell r="AQ242">
            <v>147.11943258365565</v>
          </cell>
          <cell r="AR242">
            <v>224.67103685868557</v>
          </cell>
        </row>
        <row r="243">
          <cell r="B243">
            <v>1241</v>
          </cell>
          <cell r="C243">
            <v>82.659082179826683</v>
          </cell>
          <cell r="D243">
            <v>87.522746966324917</v>
          </cell>
          <cell r="E243">
            <v>65.952727347839868</v>
          </cell>
          <cell r="F243">
            <v>63.732528407830252</v>
          </cell>
          <cell r="G243">
            <v>57.819780249905719</v>
          </cell>
          <cell r="H243">
            <v>74.681542149805097</v>
          </cell>
          <cell r="I243">
            <v>64.986366779428749</v>
          </cell>
          <cell r="J243">
            <v>49.52702942596266</v>
          </cell>
          <cell r="K243">
            <v>53.687732530878534</v>
          </cell>
          <cell r="L243">
            <v>59.005503385890471</v>
          </cell>
          <cell r="M243">
            <v>69.151136725521752</v>
          </cell>
          <cell r="N243">
            <v>45.652497808663902</v>
          </cell>
          <cell r="O243">
            <v>42.402437124524532</v>
          </cell>
          <cell r="P243">
            <v>46.670208717984735</v>
          </cell>
          <cell r="Q243">
            <v>107.06100042830616</v>
          </cell>
          <cell r="R243">
            <v>131.46334566209433</v>
          </cell>
          <cell r="S243">
            <v>108.35651004573388</v>
          </cell>
          <cell r="T243">
            <v>105.22711466642896</v>
          </cell>
          <cell r="U243">
            <v>70.208051477503659</v>
          </cell>
          <cell r="V243">
            <v>107.02120380398269</v>
          </cell>
          <cell r="W243">
            <v>106.90144128557726</v>
          </cell>
          <cell r="X243">
            <v>106.7164546197608</v>
          </cell>
          <cell r="Y243">
            <v>115.61460714389854</v>
          </cell>
          <cell r="Z243">
            <v>141.29008186090292</v>
          </cell>
          <cell r="AA243">
            <v>189.59125250817939</v>
          </cell>
          <cell r="AB243">
            <v>93.508308220872223</v>
          </cell>
          <cell r="AC243">
            <v>68.566040181726365</v>
          </cell>
          <cell r="AD243">
            <v>76.78360175330036</v>
          </cell>
          <cell r="AE243">
            <v>417.39517822439433</v>
          </cell>
          <cell r="AF243">
            <v>473.29685075118215</v>
          </cell>
          <cell r="AG243">
            <v>226.66844654445077</v>
          </cell>
          <cell r="AH243">
            <v>176.16364718759908</v>
          </cell>
          <cell r="AI243">
            <v>98.357417062727777</v>
          </cell>
          <cell r="AJ243">
            <v>141.68237571091998</v>
          </cell>
          <cell r="AK243">
            <v>112.09227330795684</v>
          </cell>
          <cell r="AL243">
            <v>107.58170431519005</v>
          </cell>
          <cell r="AM243">
            <v>39.381341111036377</v>
          </cell>
          <cell r="AN243">
            <v>47.143602123021807</v>
          </cell>
          <cell r="AO243">
            <v>78.80448330808963</v>
          </cell>
          <cell r="AP243">
            <v>43.97516768914555</v>
          </cell>
          <cell r="AQ243">
            <v>23.949684342897044</v>
          </cell>
          <cell r="AR243">
            <v>45.312109597466225</v>
          </cell>
        </row>
        <row r="244">
          <cell r="B244">
            <v>1242</v>
          </cell>
          <cell r="C244">
            <v>180.17979769545474</v>
          </cell>
          <cell r="D244">
            <v>160.44792471928682</v>
          </cell>
          <cell r="E244">
            <v>171.88236563508121</v>
          </cell>
          <cell r="F244">
            <v>204.45455916372509</v>
          </cell>
          <cell r="G244">
            <v>234.4397223844455</v>
          </cell>
          <cell r="H244">
            <v>225.66566674625611</v>
          </cell>
          <cell r="I244">
            <v>208.54579625669294</v>
          </cell>
          <cell r="J244">
            <v>120.74993091306584</v>
          </cell>
          <cell r="K244">
            <v>136.30465184752222</v>
          </cell>
          <cell r="L244">
            <v>130.81182033893592</v>
          </cell>
          <cell r="M244">
            <v>134.58155531183976</v>
          </cell>
          <cell r="N244">
            <v>120.58994600430297</v>
          </cell>
          <cell r="O244">
            <v>154.44851708062279</v>
          </cell>
          <cell r="P244">
            <v>151.15342860177461</v>
          </cell>
          <cell r="Q244">
            <v>233.370960450285</v>
          </cell>
          <cell r="R244">
            <v>241.00044524714244</v>
          </cell>
          <cell r="S244">
            <v>282.39276869316893</v>
          </cell>
          <cell r="T244">
            <v>337.56958775469246</v>
          </cell>
          <cell r="U244">
            <v>284.66998709435006</v>
          </cell>
          <cell r="V244">
            <v>323.38661759244002</v>
          </cell>
          <cell r="W244">
            <v>343.0542019614162</v>
          </cell>
          <cell r="X244">
            <v>260.18125197447125</v>
          </cell>
          <cell r="Y244">
            <v>293.52718083546284</v>
          </cell>
          <cell r="Z244">
            <v>313.23201639665251</v>
          </cell>
          <cell r="AA244">
            <v>368.98143464145647</v>
          </cell>
          <cell r="AB244">
            <v>246.99988786087221</v>
          </cell>
          <cell r="AC244">
            <v>249.74798493441025</v>
          </cell>
          <cell r="AD244">
            <v>248.68336748903539</v>
          </cell>
          <cell r="AE244">
            <v>909.83563799942647</v>
          </cell>
          <cell r="AF244">
            <v>867.65441112605322</v>
          </cell>
          <cell r="AG244">
            <v>590.73082150809967</v>
          </cell>
          <cell r="AH244">
            <v>565.13466084282038</v>
          </cell>
          <cell r="AI244">
            <v>398.80617759135504</v>
          </cell>
          <cell r="AJ244">
            <v>428.12248998371496</v>
          </cell>
          <cell r="AK244">
            <v>359.71194497721075</v>
          </cell>
          <cell r="AL244">
            <v>262.29078372221755</v>
          </cell>
          <cell r="AM244">
            <v>99.982989341950699</v>
          </cell>
          <cell r="AN244">
            <v>104.51466485618793</v>
          </cell>
          <cell r="AO244">
            <v>153.36884440880604</v>
          </cell>
          <cell r="AP244">
            <v>116.15931989942152</v>
          </cell>
          <cell r="AQ244">
            <v>87.235392164995403</v>
          </cell>
          <cell r="AR244">
            <v>146.75487663283255</v>
          </cell>
        </row>
        <row r="245">
          <cell r="B245">
            <v>1243</v>
          </cell>
          <cell r="C245">
            <v>95.194464115005587</v>
          </cell>
          <cell r="D245">
            <v>75.544932434005347</v>
          </cell>
          <cell r="E245">
            <v>77.509612959855289</v>
          </cell>
          <cell r="F245">
            <v>66.253290849372959</v>
          </cell>
          <cell r="G245">
            <v>35.204542708031013</v>
          </cell>
          <cell r="H245">
            <v>33.907947060397355</v>
          </cell>
          <cell r="I245">
            <v>44.294372049688448</v>
          </cell>
          <cell r="J245">
            <v>42.283299543582416</v>
          </cell>
          <cell r="K245">
            <v>36.531166070646286</v>
          </cell>
          <cell r="L245">
            <v>35.649710970736265</v>
          </cell>
          <cell r="M245">
            <v>34.604059675195209</v>
          </cell>
          <cell r="N245">
            <v>46.590357336963358</v>
          </cell>
          <cell r="O245">
            <v>37.6871559394366</v>
          </cell>
          <cell r="P245">
            <v>36.407842727928099</v>
          </cell>
          <cell r="Q245">
            <v>123.29697226999086</v>
          </cell>
          <cell r="R245">
            <v>113.47209622445223</v>
          </cell>
          <cell r="S245">
            <v>127.34380355538981</v>
          </cell>
          <cell r="T245">
            <v>109.38907975881736</v>
          </cell>
          <cell r="U245">
            <v>42.747349367372379</v>
          </cell>
          <cell r="V245">
            <v>48.591247696066922</v>
          </cell>
          <cell r="W245">
            <v>72.863470410999753</v>
          </cell>
          <cell r="X245">
            <v>91.108307306455416</v>
          </cell>
          <cell r="Y245">
            <v>78.668556384591497</v>
          </cell>
          <cell r="Z245">
            <v>85.364081184625604</v>
          </cell>
          <cell r="AA245">
            <v>94.873740712735099</v>
          </cell>
          <cell r="AB245">
            <v>95.429290906368664</v>
          </cell>
          <cell r="AC245">
            <v>60.941286013577752</v>
          </cell>
          <cell r="AD245">
            <v>59.899567058090874</v>
          </cell>
          <cell r="AE245">
            <v>480.69382416824908</v>
          </cell>
          <cell r="AF245">
            <v>408.52441051676141</v>
          </cell>
          <cell r="AG245">
            <v>266.38752131070839</v>
          </cell>
          <cell r="AH245">
            <v>183.13130901570131</v>
          </cell>
          <cell r="AI245">
            <v>59.886562603151098</v>
          </cell>
          <cell r="AJ245">
            <v>64.328592537101784</v>
          </cell>
          <cell r="AK245">
            <v>76.401514715386085</v>
          </cell>
          <cell r="AL245">
            <v>91.847007213877063</v>
          </cell>
          <cell r="AM245">
            <v>26.796555644897115</v>
          </cell>
          <cell r="AN245">
            <v>28.483034519912223</v>
          </cell>
          <cell r="AO245">
            <v>39.434710291025702</v>
          </cell>
          <cell r="AP245">
            <v>44.878569080208202</v>
          </cell>
          <cell r="AQ245">
            <v>21.286405917668468</v>
          </cell>
          <cell r="AR245">
            <v>35.34837758845206</v>
          </cell>
        </row>
        <row r="246">
          <cell r="B246">
            <v>1244</v>
          </cell>
          <cell r="C246">
            <v>245.92868140125498</v>
          </cell>
          <cell r="D246">
            <v>265.45101782058964</v>
          </cell>
          <cell r="E246">
            <v>254.33244451466976</v>
          </cell>
          <cell r="F246">
            <v>273.35745184557481</v>
          </cell>
          <cell r="G246">
            <v>242.5946464232494</v>
          </cell>
          <cell r="H246">
            <v>238.92588469916603</v>
          </cell>
          <cell r="I246">
            <v>243.58685270841485</v>
          </cell>
          <cell r="J246">
            <v>165.7656417547604</v>
          </cell>
          <cell r="K246">
            <v>185.15730689705606</v>
          </cell>
          <cell r="L246">
            <v>215.03923009782329</v>
          </cell>
          <cell r="M246">
            <v>196.80160992527431</v>
          </cell>
          <cell r="N246">
            <v>183.14396630182659</v>
          </cell>
          <cell r="O246">
            <v>175.7944487024478</v>
          </cell>
          <cell r="P246">
            <v>191.96327321918139</v>
          </cell>
          <cell r="Q246">
            <v>318.52967599558372</v>
          </cell>
          <cell r="R246">
            <v>398.72010559186248</v>
          </cell>
          <cell r="S246">
            <v>417.85347152762574</v>
          </cell>
          <cell r="T246">
            <v>451.33335596243313</v>
          </cell>
          <cell r="U246">
            <v>294.57215767052429</v>
          </cell>
          <cell r="V246">
            <v>342.38896338193848</v>
          </cell>
          <cell r="W246">
            <v>400.69612940709874</v>
          </cell>
          <cell r="X246">
            <v>357.1771170383206</v>
          </cell>
          <cell r="Y246">
            <v>398.72962197487482</v>
          </cell>
          <cell r="Z246">
            <v>514.91655320903885</v>
          </cell>
          <cell r="AA246">
            <v>539.5697813249127</v>
          </cell>
          <cell r="AB246">
            <v>375.12695409393734</v>
          </cell>
          <cell r="AC246">
            <v>284.26501047707478</v>
          </cell>
          <cell r="AD246">
            <v>315.82527541689728</v>
          </cell>
          <cell r="AE246">
            <v>1241.8411032032866</v>
          </cell>
          <cell r="AF246">
            <v>1435.4797480421964</v>
          </cell>
          <cell r="AG246">
            <v>874.09789438951964</v>
          </cell>
          <cell r="AH246">
            <v>755.5897577901286</v>
          </cell>
          <cell r="AI246">
            <v>412.67854551341759</v>
          </cell>
          <cell r="AJ246">
            <v>453.2791636132481</v>
          </cell>
          <cell r="AK246">
            <v>420.15280159745345</v>
          </cell>
          <cell r="AL246">
            <v>360.07308460801607</v>
          </cell>
          <cell r="AM246">
            <v>135.817676001123</v>
          </cell>
          <cell r="AN246">
            <v>171.80980286318299</v>
          </cell>
          <cell r="AO246">
            <v>224.27468178751664</v>
          </cell>
          <cell r="AP246">
            <v>176.41502690898994</v>
          </cell>
          <cell r="AQ246">
            <v>99.291970961313979</v>
          </cell>
          <cell r="AR246">
            <v>186.37715822864863</v>
          </cell>
        </row>
        <row r="247">
          <cell r="B247">
            <v>1245</v>
          </cell>
          <cell r="C247">
            <v>87.763729216364268</v>
          </cell>
          <cell r="D247">
            <v>88.710968253665754</v>
          </cell>
          <cell r="E247">
            <v>97.740277639188136</v>
          </cell>
          <cell r="F247">
            <v>107.49372789371434</v>
          </cell>
          <cell r="G247">
            <v>117.64362519810201</v>
          </cell>
          <cell r="H247">
            <v>119.92352923722939</v>
          </cell>
          <cell r="I247">
            <v>122.30169971743683</v>
          </cell>
          <cell r="J247">
            <v>81.604956701398436</v>
          </cell>
          <cell r="K247">
            <v>94.148978228115837</v>
          </cell>
          <cell r="L247">
            <v>91.419398674938989</v>
          </cell>
          <cell r="M247">
            <v>102.65868479870923</v>
          </cell>
          <cell r="N247">
            <v>78.301847056672244</v>
          </cell>
          <cell r="O247">
            <v>82.768447745812182</v>
          </cell>
          <cell r="P247">
            <v>85.371795257375197</v>
          </cell>
          <cell r="Q247">
            <v>113.6725983816461</v>
          </cell>
          <cell r="R247">
            <v>133.2481107801367</v>
          </cell>
          <cell r="S247">
            <v>160.58161355521844</v>
          </cell>
          <cell r="T247">
            <v>177.48008926637968</v>
          </cell>
          <cell r="U247">
            <v>142.84955180060481</v>
          </cell>
          <cell r="V247">
            <v>171.85451845177113</v>
          </cell>
          <cell r="W247">
            <v>201.18416553190787</v>
          </cell>
          <cell r="X247">
            <v>175.83513001906761</v>
          </cell>
          <cell r="Y247">
            <v>202.74644909956953</v>
          </cell>
          <cell r="Z247">
            <v>218.90592540127889</v>
          </cell>
          <cell r="AA247">
            <v>281.45869400649144</v>
          </cell>
          <cell r="AB247">
            <v>160.38275232005734</v>
          </cell>
          <cell r="AC247">
            <v>133.83911630485349</v>
          </cell>
          <cell r="AD247">
            <v>140.45692333663195</v>
          </cell>
          <cell r="AE247">
            <v>443.17159629486036</v>
          </cell>
          <cell r="AF247">
            <v>479.72239625548764</v>
          </cell>
          <cell r="AG247">
            <v>335.9169178926112</v>
          </cell>
          <cell r="AH247">
            <v>297.12436692251981</v>
          </cell>
          <cell r="AI247">
            <v>200.12395513038672</v>
          </cell>
          <cell r="AJ247">
            <v>227.51338599685005</v>
          </cell>
          <cell r="AK247">
            <v>210.9531003215611</v>
          </cell>
          <cell r="AL247">
            <v>177.26078919446707</v>
          </cell>
          <cell r="AM247">
            <v>69.060711862332312</v>
          </cell>
          <cell r="AN247">
            <v>73.0413183541759</v>
          </cell>
          <cell r="AO247">
            <v>116.98961138934591</v>
          </cell>
          <cell r="AP247">
            <v>75.424938830696689</v>
          </cell>
          <cell r="AQ247">
            <v>46.74915715911218</v>
          </cell>
          <cell r="AR247">
            <v>82.887483246757412</v>
          </cell>
        </row>
        <row r="248">
          <cell r="B248">
            <v>1246</v>
          </cell>
          <cell r="C248">
            <v>366.15438573116768</v>
          </cell>
          <cell r="D248">
            <v>394.3179732041969</v>
          </cell>
          <cell r="E248">
            <v>363.79830187325422</v>
          </cell>
          <cell r="F248">
            <v>362.32020933689506</v>
          </cell>
          <cell r="G248">
            <v>321.28043279488753</v>
          </cell>
          <cell r="H248">
            <v>315.15778102113723</v>
          </cell>
          <cell r="I248">
            <v>297.52001133807795</v>
          </cell>
          <cell r="J248">
            <v>204.59295576656942</v>
          </cell>
          <cell r="K248">
            <v>242.15746597246564</v>
          </cell>
          <cell r="L248">
            <v>276.54024298042583</v>
          </cell>
          <cell r="M248">
            <v>267.3903059204676</v>
          </cell>
          <cell r="N248">
            <v>200.5541537721852</v>
          </cell>
          <cell r="O248">
            <v>299.68856375214915</v>
          </cell>
          <cell r="P248">
            <v>286.46557700171655</v>
          </cell>
          <cell r="Q248">
            <v>474.24740045272199</v>
          </cell>
          <cell r="R248">
            <v>592.28442672240419</v>
          </cell>
          <cell r="S248">
            <v>597.69953323759421</v>
          </cell>
          <cell r="T248">
            <v>598.21744353035604</v>
          </cell>
          <cell r="U248">
            <v>390.11689540993882</v>
          </cell>
          <cell r="V248">
            <v>451.63187773248319</v>
          </cell>
          <cell r="W248">
            <v>489.41523583389045</v>
          </cell>
          <cell r="X248">
            <v>440.83877294163904</v>
          </cell>
          <cell r="Y248">
            <v>521.47742092229623</v>
          </cell>
          <cell r="Z248">
            <v>662.18219193908999</v>
          </cell>
          <cell r="AA248">
            <v>733.10238137121826</v>
          </cell>
          <cell r="AB248">
            <v>410.78759161227481</v>
          </cell>
          <cell r="AC248">
            <v>484.60559103922355</v>
          </cell>
          <cell r="AD248">
            <v>471.30405851501865</v>
          </cell>
          <cell r="AE248">
            <v>1848.9326406675664</v>
          </cell>
          <cell r="AF248">
            <v>2132.3537181019078</v>
          </cell>
          <cell r="AG248">
            <v>1250.3136603617736</v>
          </cell>
          <cell r="AH248">
            <v>1001.4925050222847</v>
          </cell>
          <cell r="AI248">
            <v>546.5311937527116</v>
          </cell>
          <cell r="AJ248">
            <v>597.90279972108385</v>
          </cell>
          <cell r="AK248">
            <v>513.17985722585445</v>
          </cell>
          <cell r="AL248">
            <v>444.41306347987188</v>
          </cell>
          <cell r="AM248">
            <v>177.62876769960326</v>
          </cell>
          <cell r="AN248">
            <v>220.94724115497388</v>
          </cell>
          <cell r="AO248">
            <v>304.71740447727939</v>
          </cell>
          <cell r="AP248">
            <v>193.18554222049127</v>
          </cell>
          <cell r="AQ248">
            <v>169.26966914571264</v>
          </cell>
          <cell r="AR248">
            <v>278.12945297587879</v>
          </cell>
        </row>
        <row r="249">
          <cell r="B249">
            <v>1247</v>
          </cell>
          <cell r="C249">
            <v>84.749053357447934</v>
          </cell>
          <cell r="D249">
            <v>79.137654016473377</v>
          </cell>
          <cell r="E249">
            <v>90.464715521787141</v>
          </cell>
          <cell r="F249">
            <v>97.738749567476205</v>
          </cell>
          <cell r="G249">
            <v>99.906139397876728</v>
          </cell>
          <cell r="H249">
            <v>95.30503500493576</v>
          </cell>
          <cell r="I249">
            <v>99.321493756148996</v>
          </cell>
          <cell r="J249">
            <v>67.588800965675134</v>
          </cell>
          <cell r="K249">
            <v>74.28108621751737</v>
          </cell>
          <cell r="L249">
            <v>68.913653238355835</v>
          </cell>
          <cell r="M249">
            <v>81.517979888177308</v>
          </cell>
          <cell r="N249">
            <v>60.672155470767343</v>
          </cell>
          <cell r="O249">
            <v>59.108019731302896</v>
          </cell>
          <cell r="P249">
            <v>66.312363732964869</v>
          </cell>
          <cell r="Q249">
            <v>109.76795529934708</v>
          </cell>
          <cell r="R249">
            <v>118.86853561460741</v>
          </cell>
          <cell r="S249">
            <v>148.62828650773068</v>
          </cell>
          <cell r="T249">
            <v>161.37389909085425</v>
          </cell>
          <cell r="U249">
            <v>121.31169207922099</v>
          </cell>
          <cell r="V249">
            <v>136.5753743321107</v>
          </cell>
          <cell r="W249">
            <v>163.38212704221783</v>
          </cell>
          <cell r="X249">
            <v>145.63435955390577</v>
          </cell>
          <cell r="Y249">
            <v>159.96165597645503</v>
          </cell>
          <cell r="Z249">
            <v>165.01538244158868</v>
          </cell>
          <cell r="AA249">
            <v>223.49735146482516</v>
          </cell>
          <cell r="AB249">
            <v>124.2725127103233</v>
          </cell>
          <cell r="AC249">
            <v>95.579479171369314</v>
          </cell>
          <cell r="AD249">
            <v>109.09962196568975</v>
          </cell>
          <cell r="AE249">
            <v>427.94869356913597</v>
          </cell>
          <cell r="AF249">
            <v>427.95277479401818</v>
          </cell>
          <cell r="AG249">
            <v>310.91203289079408</v>
          </cell>
          <cell r="AH249">
            <v>270.16054478777835</v>
          </cell>
          <cell r="AI249">
            <v>169.95066009265923</v>
          </cell>
          <cell r="AJ249">
            <v>180.80831471885895</v>
          </cell>
          <cell r="AK249">
            <v>171.31550162291825</v>
          </cell>
          <cell r="AL249">
            <v>146.81515295354629</v>
          </cell>
          <cell r="AM249">
            <v>54.487098942907906</v>
          </cell>
          <cell r="AN249">
            <v>55.059912426572239</v>
          </cell>
          <cell r="AO249">
            <v>92.897710574237635</v>
          </cell>
          <cell r="AP249">
            <v>58.442984260601811</v>
          </cell>
          <cell r="AQ249">
            <v>33.385307795897312</v>
          </cell>
          <cell r="AR249">
            <v>64.382679565288569</v>
          </cell>
        </row>
        <row r="250">
          <cell r="B250">
            <v>1248</v>
          </cell>
          <cell r="C250">
            <v>157.98045627847864</v>
          </cell>
          <cell r="D250">
            <v>148.09162328850707</v>
          </cell>
          <cell r="E250">
            <v>122.14111667261564</v>
          </cell>
          <cell r="F250">
            <v>107.54106692558329</v>
          </cell>
          <cell r="G250">
            <v>123.70812616089678</v>
          </cell>
          <cell r="H250">
            <v>105.00619016165138</v>
          </cell>
          <cell r="I250">
            <v>171.5286017791297</v>
          </cell>
          <cell r="J250">
            <v>147.79636308954184</v>
          </cell>
          <cell r="K250">
            <v>133.8002406593659</v>
          </cell>
          <cell r="L250">
            <v>154.94812797555835</v>
          </cell>
          <cell r="M250">
            <v>206.25923769313516</v>
          </cell>
          <cell r="N250">
            <v>150.46186971485196</v>
          </cell>
          <cell r="O250">
            <v>240.40390101727093</v>
          </cell>
          <cell r="P250">
            <v>240.46213647280175</v>
          </cell>
          <cell r="Q250">
            <v>204.6181163794972</v>
          </cell>
          <cell r="R250">
            <v>222.44069041306906</v>
          </cell>
          <cell r="S250">
            <v>200.67077841879282</v>
          </cell>
          <cell r="T250">
            <v>177.55824950667008</v>
          </cell>
          <cell r="U250">
            <v>150.21341229853465</v>
          </cell>
          <cell r="V250">
            <v>150.47746142450521</v>
          </cell>
          <cell r="W250">
            <v>282.16156188767286</v>
          </cell>
          <cell r="X250">
            <v>318.4585075547202</v>
          </cell>
          <cell r="Y250">
            <v>288.13402113219274</v>
          </cell>
          <cell r="Z250">
            <v>371.02697934266445</v>
          </cell>
          <cell r="AA250">
            <v>565.4997020633391</v>
          </cell>
          <cell r="AB250">
            <v>308.18543484196834</v>
          </cell>
          <cell r="AC250">
            <v>388.74047471814509</v>
          </cell>
          <cell r="AD250">
            <v>395.61744913646146</v>
          </cell>
          <cell r="AE250">
            <v>797.73787665428165</v>
          </cell>
          <cell r="AF250">
            <v>800.83522689306142</v>
          </cell>
          <cell r="AG250">
            <v>419.77850331147954</v>
          </cell>
          <cell r="AH250">
            <v>297.25521716048615</v>
          </cell>
          <cell r="AI250">
            <v>210.44029752907457</v>
          </cell>
          <cell r="AJ250">
            <v>199.21289863849213</v>
          </cell>
          <cell r="AK250">
            <v>295.86253030603586</v>
          </cell>
          <cell r="AL250">
            <v>321.04054729404976</v>
          </cell>
          <cell r="AM250">
            <v>98.145938927754955</v>
          </cell>
          <cell r="AN250">
            <v>123.79884037619331</v>
          </cell>
          <cell r="AO250">
            <v>235.05257358884461</v>
          </cell>
          <cell r="AP250">
            <v>144.93371160684427</v>
          </cell>
          <cell r="AQ250">
            <v>135.78459009929529</v>
          </cell>
          <cell r="AR250">
            <v>233.46470866965871</v>
          </cell>
        </row>
        <row r="251">
          <cell r="B251">
            <v>1249</v>
          </cell>
          <cell r="C251">
            <v>61.924176744362981</v>
          </cell>
          <cell r="D251">
            <v>63.872356774115708</v>
          </cell>
          <cell r="E251">
            <v>67.974014188524976</v>
          </cell>
          <cell r="F251">
            <v>71.573787572472455</v>
          </cell>
          <cell r="G251">
            <v>60.391012336393899</v>
          </cell>
          <cell r="H251">
            <v>61.166111413060364</v>
          </cell>
          <cell r="I251">
            <v>68.979043085281575</v>
          </cell>
          <cell r="J251">
            <v>45.107849608307959</v>
          </cell>
          <cell r="K251">
            <v>61.781553299786424</v>
          </cell>
          <cell r="L251">
            <v>60.268516061592209</v>
          </cell>
          <cell r="M251">
            <v>51.053268042071039</v>
          </cell>
          <cell r="N251">
            <v>53.871598697644963</v>
          </cell>
          <cell r="O251">
            <v>76.456361037052488</v>
          </cell>
          <cell r="P251">
            <v>74.047759176092242</v>
          </cell>
          <cell r="Q251">
            <v>80.204910798885564</v>
          </cell>
          <cell r="R251">
            <v>95.939330150125997</v>
          </cell>
          <cell r="S251">
            <v>111.6773672212511</v>
          </cell>
          <cell r="T251">
            <v>118.17361306936411</v>
          </cell>
          <cell r="U251">
            <v>73.33018708418588</v>
          </cell>
          <cell r="V251">
            <v>87.653129367673742</v>
          </cell>
          <cell r="W251">
            <v>113.46932425603364</v>
          </cell>
          <cell r="X251">
            <v>97.194397514109042</v>
          </cell>
          <cell r="Y251">
            <v>133.04435998272831</v>
          </cell>
          <cell r="Z251">
            <v>144.31439576556031</v>
          </cell>
          <cell r="AA251">
            <v>139.97243561087714</v>
          </cell>
          <cell r="AB251">
            <v>110.34318596286138</v>
          </cell>
          <cell r="AC251">
            <v>123.632278673508</v>
          </cell>
          <cell r="AD251">
            <v>121.82618864334212</v>
          </cell>
          <cell r="AE251">
            <v>312.69223062968297</v>
          </cell>
          <cell r="AF251">
            <v>345.40261085356889</v>
          </cell>
          <cell r="AG251">
            <v>233.61526992269341</v>
          </cell>
          <cell r="AH251">
            <v>197.83774120984168</v>
          </cell>
          <cell r="AI251">
            <v>102.731348364485</v>
          </cell>
          <cell r="AJ251">
            <v>116.04152416426535</v>
          </cell>
          <cell r="AK251">
            <v>118.97907412303998</v>
          </cell>
          <cell r="AL251">
            <v>97.982443023549536</v>
          </cell>
          <cell r="AM251">
            <v>45.318368092174488</v>
          </cell>
          <cell r="AN251">
            <v>48.152710827174545</v>
          </cell>
          <cell r="AO251">
            <v>58.180191964363651</v>
          </cell>
          <cell r="AP251">
            <v>51.892288486385979</v>
          </cell>
          <cell r="AQ251">
            <v>43.183973304801214</v>
          </cell>
          <cell r="AR251">
            <v>71.892975656243436</v>
          </cell>
        </row>
        <row r="252">
          <cell r="B252">
            <v>1250</v>
          </cell>
          <cell r="C252">
            <v>193.78337418694659</v>
          </cell>
          <cell r="D252">
            <v>195.43748080135754</v>
          </cell>
          <cell r="E252">
            <v>223.53881881774382</v>
          </cell>
          <cell r="F252">
            <v>238.49147861714482</v>
          </cell>
          <cell r="G252">
            <v>198.86443777136208</v>
          </cell>
          <cell r="H252">
            <v>194.77839681088255</v>
          </cell>
          <cell r="I252">
            <v>165.41667073738739</v>
          </cell>
          <cell r="J252">
            <v>113.79551608056906</v>
          </cell>
          <cell r="K252">
            <v>113.62001613878694</v>
          </cell>
          <cell r="L252">
            <v>111.9946053257457</v>
          </cell>
          <cell r="M252">
            <v>106.48792777019793</v>
          </cell>
          <cell r="N252">
            <v>82.321407997879859</v>
          </cell>
          <cell r="O252">
            <v>107.49169677416127</v>
          </cell>
          <cell r="P252">
            <v>107.5860855183281</v>
          </cell>
          <cell r="Q252">
            <v>250.99047025095814</v>
          </cell>
          <cell r="R252">
            <v>293.55642943660496</v>
          </cell>
          <cell r="S252">
            <v>367.26132854352204</v>
          </cell>
          <cell r="T252">
            <v>393.76705733094997</v>
          </cell>
          <cell r="U252">
            <v>241.47246191098031</v>
          </cell>
          <cell r="V252">
            <v>279.12410351538085</v>
          </cell>
          <cell r="W252">
            <v>272.10754179422867</v>
          </cell>
          <cell r="X252">
            <v>245.19649509563268</v>
          </cell>
          <cell r="Y252">
            <v>244.67663114686411</v>
          </cell>
          <cell r="Z252">
            <v>268.17374730232245</v>
          </cell>
          <cell r="AA252">
            <v>291.95730625641471</v>
          </cell>
          <cell r="AB252">
            <v>168.61586904848508</v>
          </cell>
          <cell r="AC252">
            <v>173.81736758607914</v>
          </cell>
          <cell r="AD252">
            <v>177.00471824657677</v>
          </cell>
          <cell r="AE252">
            <v>978.52823758337365</v>
          </cell>
          <cell r="AF252">
            <v>1056.8674703230834</v>
          </cell>
          <cell r="AG252">
            <v>768.26537493386934</v>
          </cell>
          <cell r="AH252">
            <v>659.21641186916565</v>
          </cell>
          <cell r="AI252">
            <v>338.28894472241836</v>
          </cell>
          <cell r="AJ252">
            <v>369.52458670408089</v>
          </cell>
          <cell r="AK252">
            <v>285.32031539662768</v>
          </cell>
          <cell r="AL252">
            <v>247.18453146226184</v>
          </cell>
          <cell r="AM252">
            <v>83.343222029902464</v>
          </cell>
          <cell r="AN252">
            <v>89.480282523347455</v>
          </cell>
          <cell r="AO252">
            <v>121.35340825688068</v>
          </cell>
          <cell r="AP252">
            <v>79.296816053432124</v>
          </cell>
          <cell r="AQ252">
            <v>60.713307578601459</v>
          </cell>
          <cell r="AR252">
            <v>104.45533954276605</v>
          </cell>
        </row>
        <row r="253">
          <cell r="B253">
            <v>1251</v>
          </cell>
          <cell r="C253">
            <v>42.220910922748743</v>
          </cell>
          <cell r="D253">
            <v>38.522056625626732</v>
          </cell>
          <cell r="E253">
            <v>39.406169474409559</v>
          </cell>
          <cell r="F253">
            <v>44.413562761049867</v>
          </cell>
          <cell r="G253">
            <v>44.292973963101552</v>
          </cell>
          <cell r="H253">
            <v>45.732863961165265</v>
          </cell>
          <cell r="I253">
            <v>43.902583185455477</v>
          </cell>
          <cell r="J253">
            <v>28.185398047082927</v>
          </cell>
          <cell r="K253">
            <v>30.939720217575005</v>
          </cell>
          <cell r="L253">
            <v>31.53873618735043</v>
          </cell>
          <cell r="M253">
            <v>31.694055478166643</v>
          </cell>
          <cell r="N253">
            <v>27.685457603166505</v>
          </cell>
          <cell r="O253">
            <v>29.567023472359431</v>
          </cell>
          <cell r="P253">
            <v>29.994323453046178</v>
          </cell>
          <cell r="Q253">
            <v>54.685012743669887</v>
          </cell>
          <cell r="R253">
            <v>57.861968703268019</v>
          </cell>
          <cell r="S253">
            <v>64.742053440760444</v>
          </cell>
          <cell r="T253">
            <v>73.330074581309731</v>
          </cell>
          <cell r="U253">
            <v>53.783037269468593</v>
          </cell>
          <cell r="V253">
            <v>65.53675799449806</v>
          </cell>
          <cell r="W253">
            <v>72.218984554323072</v>
          </cell>
          <cell r="X253">
            <v>60.731398319130193</v>
          </cell>
          <cell r="Y253">
            <v>66.627578209597644</v>
          </cell>
          <cell r="Z253">
            <v>75.520254247432078</v>
          </cell>
          <cell r="AA253">
            <v>86.895399840211383</v>
          </cell>
          <cell r="AB253">
            <v>56.707090018226317</v>
          </cell>
          <cell r="AC253">
            <v>47.810782986511548</v>
          </cell>
          <cell r="AD253">
            <v>49.347801309293637</v>
          </cell>
          <cell r="AE253">
            <v>213.19864889206221</v>
          </cell>
          <cell r="AF253">
            <v>208.31576609887364</v>
          </cell>
          <cell r="AG253">
            <v>135.43238586515142</v>
          </cell>
          <cell r="AH253">
            <v>122.76392285137405</v>
          </cell>
          <cell r="AI253">
            <v>75.346922700288644</v>
          </cell>
          <cell r="AJ253">
            <v>86.762279240093605</v>
          </cell>
          <cell r="AK253">
            <v>75.725734446000132</v>
          </cell>
          <cell r="AL253">
            <v>61.223804331734826</v>
          </cell>
          <cell r="AM253">
            <v>22.695085419514765</v>
          </cell>
          <cell r="AN253">
            <v>25.1984907332379</v>
          </cell>
          <cell r="AO253">
            <v>36.118475908915066</v>
          </cell>
          <cell r="AP253">
            <v>26.668259111529387</v>
          </cell>
          <cell r="AQ253">
            <v>16.700004224815565</v>
          </cell>
          <cell r="AR253">
            <v>29.121491181215514</v>
          </cell>
        </row>
        <row r="254">
          <cell r="B254">
            <v>1252</v>
          </cell>
          <cell r="C254">
            <v>88.808049497627792</v>
          </cell>
          <cell r="D254">
            <v>92.239669530620688</v>
          </cell>
          <cell r="E254">
            <v>78.68045067949258</v>
          </cell>
          <cell r="F254">
            <v>86.277356078966903</v>
          </cell>
          <cell r="G254">
            <v>77.137100944901363</v>
          </cell>
          <cell r="H254">
            <v>96.814544619624229</v>
          </cell>
          <cell r="I254">
            <v>95.83390389621286</v>
          </cell>
          <cell r="J254">
            <v>87.734291048308052</v>
          </cell>
          <cell r="K254">
            <v>83.05239911997856</v>
          </cell>
          <cell r="L254">
            <v>79.036048770308497</v>
          </cell>
          <cell r="M254">
            <v>97.080323060897896</v>
          </cell>
          <cell r="N254">
            <v>93.337737233337691</v>
          </cell>
          <cell r="O254">
            <v>81.891311862392541</v>
          </cell>
          <cell r="P254">
            <v>84.546193044973975</v>
          </cell>
          <cell r="Q254">
            <v>115.02521410312734</v>
          </cell>
          <cell r="R254">
            <v>138.54838861407043</v>
          </cell>
          <cell r="S254">
            <v>129.26742209599527</v>
          </cell>
          <cell r="T254">
            <v>142.45029136679207</v>
          </cell>
          <cell r="U254">
            <v>93.664236193181708</v>
          </cell>
          <cell r="V254">
            <v>138.73855323103581</v>
          </cell>
          <cell r="W254">
            <v>157.64510247665689</v>
          </cell>
          <cell r="X254">
            <v>189.04207657456678</v>
          </cell>
          <cell r="Y254">
            <v>178.85036383482853</v>
          </cell>
          <cell r="Z254">
            <v>189.25369939966455</v>
          </cell>
          <cell r="AA254">
            <v>266.16453343450735</v>
          </cell>
          <cell r="AB254">
            <v>191.18020526354101</v>
          </cell>
          <cell r="AC254">
            <v>132.42076070301005</v>
          </cell>
          <cell r="AD254">
            <v>139.09861118793933</v>
          </cell>
          <cell r="AE254">
            <v>448.44499443123266</v>
          </cell>
          <cell r="AF254">
            <v>498.80455785933947</v>
          </cell>
          <cell r="AG254">
            <v>270.4114939004412</v>
          </cell>
          <cell r="AH254">
            <v>238.4800053642094</v>
          </cell>
          <cell r="AI254">
            <v>131.21817440078854</v>
          </cell>
          <cell r="AJ254">
            <v>183.67208670603256</v>
          </cell>
          <cell r="AK254">
            <v>165.29990334993141</v>
          </cell>
          <cell r="AL254">
            <v>190.57481676690412</v>
          </cell>
          <cell r="AM254">
            <v>60.921083935751227</v>
          </cell>
          <cell r="AN254">
            <v>63.147398510189667</v>
          </cell>
          <cell r="AO254">
            <v>110.63252262305822</v>
          </cell>
          <cell r="AP254">
            <v>89.908391513738181</v>
          </cell>
          <cell r="AQ254">
            <v>46.253734514606251</v>
          </cell>
          <cell r="AR254">
            <v>82.085905988804896</v>
          </cell>
        </row>
        <row r="255">
          <cell r="B255">
            <v>1253</v>
          </cell>
          <cell r="C255">
            <v>204.67794846682736</v>
          </cell>
          <cell r="D255">
            <v>196.58034680244666</v>
          </cell>
          <cell r="E255">
            <v>220.55841376079479</v>
          </cell>
          <cell r="F255">
            <v>214.8743413711519</v>
          </cell>
          <cell r="G255">
            <v>254.04838084254519</v>
          </cell>
          <cell r="H255">
            <v>248.55126366498467</v>
          </cell>
          <cell r="I255">
            <v>248.32238441179999</v>
          </cell>
          <cell r="J255">
            <v>178.30952492880078</v>
          </cell>
          <cell r="K255">
            <v>194.41886850120707</v>
          </cell>
          <cell r="L255">
            <v>182.92574108065153</v>
          </cell>
          <cell r="M255">
            <v>200.33659730034159</v>
          </cell>
          <cell r="N255">
            <v>167.86428285779468</v>
          </cell>
          <cell r="O255">
            <v>168.63974544116596</v>
          </cell>
          <cell r="P255">
            <v>180.3837070947194</v>
          </cell>
          <cell r="Q255">
            <v>265.10124901701113</v>
          </cell>
          <cell r="R255">
            <v>295.27306874871931</v>
          </cell>
          <cell r="S255">
            <v>362.3646957054226</v>
          </cell>
          <cell r="T255">
            <v>354.77341827156567</v>
          </cell>
          <cell r="U255">
            <v>308.47993062026472</v>
          </cell>
          <cell r="V255">
            <v>356.18246060144037</v>
          </cell>
          <cell r="W255">
            <v>408.48599656590824</v>
          </cell>
          <cell r="X255">
            <v>384.20556503961205</v>
          </cell>
          <cell r="Y255">
            <v>418.67406283549565</v>
          </cell>
          <cell r="Z255">
            <v>438.02003963467325</v>
          </cell>
          <cell r="AA255">
            <v>549.2616347893005</v>
          </cell>
          <cell r="AB255">
            <v>343.83014849547692</v>
          </cell>
          <cell r="AC255">
            <v>272.69563605973389</v>
          </cell>
          <cell r="AD255">
            <v>296.77413298148616</v>
          </cell>
          <cell r="AE255">
            <v>1033.5414636356165</v>
          </cell>
          <cell r="AF255">
            <v>1063.0477479982596</v>
          </cell>
          <cell r="AG255">
            <v>758.02222333880502</v>
          </cell>
          <cell r="AH255">
            <v>593.93607328349253</v>
          </cell>
          <cell r="AI255">
            <v>432.16253054994382</v>
          </cell>
          <cell r="AJ255">
            <v>471.53998844007793</v>
          </cell>
          <cell r="AK255">
            <v>428.32092270131511</v>
          </cell>
          <cell r="AL255">
            <v>387.3206774120876</v>
          </cell>
          <cell r="AM255">
            <v>142.61127110302402</v>
          </cell>
          <cell r="AN255">
            <v>146.15210210421284</v>
          </cell>
          <cell r="AO255">
            <v>228.30314562461186</v>
          </cell>
          <cell r="AP255">
            <v>161.69673822948536</v>
          </cell>
          <cell r="AQ255">
            <v>95.250861621971552</v>
          </cell>
          <cell r="AR255">
            <v>175.13455649756764</v>
          </cell>
        </row>
        <row r="256">
          <cell r="B256">
            <v>1254</v>
          </cell>
          <cell r="C256">
            <v>365.2707020153689</v>
          </cell>
          <cell r="D256">
            <v>393.54731687413891</v>
          </cell>
          <cell r="E256">
            <v>275.20864679746512</v>
          </cell>
          <cell r="F256">
            <v>250.42340317093667</v>
          </cell>
          <cell r="G256">
            <v>354.34701311309124</v>
          </cell>
          <cell r="H256">
            <v>222.57411870597701</v>
          </cell>
          <cell r="I256">
            <v>228.94084718358513</v>
          </cell>
          <cell r="J256">
            <v>162.07637595480077</v>
          </cell>
          <cell r="K256">
            <v>168.30914595644848</v>
          </cell>
          <cell r="L256">
            <v>166.60385147899655</v>
          </cell>
          <cell r="M256">
            <v>157.79041931762916</v>
          </cell>
          <cell r="N256">
            <v>169.02031216529156</v>
          </cell>
          <cell r="O256">
            <v>174.5934799251547</v>
          </cell>
          <cell r="P256">
            <v>164.79761048894662</v>
          </cell>
          <cell r="Q256">
            <v>473.10284307099579</v>
          </cell>
          <cell r="R256">
            <v>591.1268641113486</v>
          </cell>
          <cell r="S256">
            <v>452.1518624105704</v>
          </cell>
          <cell r="T256">
            <v>413.46754661922324</v>
          </cell>
          <cell r="U256">
            <v>430.2682097721073</v>
          </cell>
          <cell r="V256">
            <v>318.95632352828113</v>
          </cell>
          <cell r="W256">
            <v>376.6037054530882</v>
          </cell>
          <cell r="X256">
            <v>349.22781398330551</v>
          </cell>
          <cell r="Y256">
            <v>362.4477114448448</v>
          </cell>
          <cell r="Z256">
            <v>398.93688661315514</v>
          </cell>
          <cell r="AA256">
            <v>432.6130364416569</v>
          </cell>
          <cell r="AB256">
            <v>346.19800020100308</v>
          </cell>
          <cell r="AC256">
            <v>282.32300716252348</v>
          </cell>
          <cell r="AD256">
            <v>271.13129427258309</v>
          </cell>
          <cell r="AE256">
            <v>1844.470392692838</v>
          </cell>
          <cell r="AF256">
            <v>2128.1862390559377</v>
          </cell>
          <cell r="AG256">
            <v>945.84589529071275</v>
          </cell>
          <cell r="AH256">
            <v>692.19755038469009</v>
          </cell>
          <cell r="AI256">
            <v>602.78086155045571</v>
          </cell>
          <cell r="AJ256">
            <v>422.25734769604571</v>
          </cell>
          <cell r="AK256">
            <v>394.89051759054485</v>
          </cell>
          <cell r="AL256">
            <v>352.05932914899506</v>
          </cell>
          <cell r="AM256">
            <v>123.45911396436553</v>
          </cell>
          <cell r="AN256">
            <v>133.11140886168545</v>
          </cell>
          <cell r="AO256">
            <v>179.81761477976269</v>
          </cell>
          <cell r="AP256">
            <v>162.81029356798629</v>
          </cell>
          <cell r="AQ256">
            <v>98.613641481398091</v>
          </cell>
          <cell r="AR256">
            <v>160.00201398281092</v>
          </cell>
        </row>
        <row r="257">
          <cell r="B257">
            <v>1255</v>
          </cell>
          <cell r="C257">
            <v>241.80409407471168</v>
          </cell>
          <cell r="D257">
            <v>255.56117669826531</v>
          </cell>
          <cell r="E257">
            <v>220.07573058659548</v>
          </cell>
          <cell r="F257">
            <v>214.39216837990833</v>
          </cell>
          <cell r="G257">
            <v>245.00190965708953</v>
          </cell>
          <cell r="H257">
            <v>188.50218757811308</v>
          </cell>
          <cell r="I257">
            <v>247.71550635671716</v>
          </cell>
          <cell r="J257">
            <v>200.31211264910542</v>
          </cell>
          <cell r="K257">
            <v>184.68869379064446</v>
          </cell>
          <cell r="L257">
            <v>207.43948029804488</v>
          </cell>
          <cell r="M257">
            <v>198.41485374873562</v>
          </cell>
          <cell r="N257">
            <v>206.07981539580939</v>
          </cell>
          <cell r="O257">
            <v>216.56702908323689</v>
          </cell>
          <cell r="P257">
            <v>190.79947462758852</v>
          </cell>
          <cell r="Q257">
            <v>313.1874627276822</v>
          </cell>
          <cell r="R257">
            <v>383.86509192887092</v>
          </cell>
          <cell r="S257">
            <v>361.57167521457626</v>
          </cell>
          <cell r="T257">
            <v>353.97731502717579</v>
          </cell>
          <cell r="U257">
            <v>297.49519301086747</v>
          </cell>
          <cell r="V257">
            <v>270.13008105573061</v>
          </cell>
          <cell r="W257">
            <v>407.48769273715067</v>
          </cell>
          <cell r="X257">
            <v>431.61479150010973</v>
          </cell>
          <cell r="Y257">
            <v>397.72048045136023</v>
          </cell>
          <cell r="Z257">
            <v>496.7187714816173</v>
          </cell>
          <cell r="AA257">
            <v>543.99280213952534</v>
          </cell>
          <cell r="AB257">
            <v>422.10559818426219</v>
          </cell>
          <cell r="AC257">
            <v>350.19552235996224</v>
          </cell>
          <cell r="AD257">
            <v>313.91054972715597</v>
          </cell>
          <cell r="AE257">
            <v>1221.0135931842512</v>
          </cell>
          <cell r="AF257">
            <v>1381.9984438113477</v>
          </cell>
          <cell r="AG257">
            <v>756.36332234003555</v>
          </cell>
          <cell r="AH257">
            <v>592.60329464070458</v>
          </cell>
          <cell r="AI257">
            <v>416.7735488642989</v>
          </cell>
          <cell r="AJ257">
            <v>357.61765215291865</v>
          </cell>
          <cell r="AK257">
            <v>427.27414405856007</v>
          </cell>
          <cell r="AL257">
            <v>435.11429462939634</v>
          </cell>
          <cell r="AM257">
            <v>135.47393616107516</v>
          </cell>
          <cell r="AN257">
            <v>165.73783397492264</v>
          </cell>
          <cell r="AO257">
            <v>226.11313090025425</v>
          </cell>
          <cell r="AP257">
            <v>198.50818409456275</v>
          </cell>
          <cell r="AQ257">
            <v>122.32108193193122</v>
          </cell>
          <cell r="AR257">
            <v>185.24722607749226</v>
          </cell>
        </row>
        <row r="258">
          <cell r="B258">
            <v>1256</v>
          </cell>
          <cell r="C258">
            <v>191.98766598507851</v>
          </cell>
          <cell r="D258">
            <v>208.68121509904555</v>
          </cell>
          <cell r="E258">
            <v>185.49551322025744</v>
          </cell>
          <cell r="F258">
            <v>187.193475616592</v>
          </cell>
          <cell r="G258">
            <v>123.71450112277832</v>
          </cell>
          <cell r="H258">
            <v>189.40812646725541</v>
          </cell>
          <cell r="I258">
            <v>189.10610238062085</v>
          </cell>
          <cell r="J258">
            <v>128.50485064758334</v>
          </cell>
          <cell r="K258">
            <v>174.22256342272246</v>
          </cell>
          <cell r="L258">
            <v>197.08832779060847</v>
          </cell>
          <cell r="M258">
            <v>134.90157298228692</v>
          </cell>
          <cell r="N258">
            <v>99.095000979527441</v>
          </cell>
          <cell r="O258">
            <v>160.95726169592695</v>
          </cell>
          <cell r="P258">
            <v>122.37356730889341</v>
          </cell>
          <cell r="Q258">
            <v>248.66464819366675</v>
          </cell>
          <cell r="R258">
            <v>313.44915081683968</v>
          </cell>
          <cell r="S258">
            <v>304.75838149470724</v>
          </cell>
          <cell r="T258">
            <v>309.07026310750291</v>
          </cell>
          <cell r="U258">
            <v>150.22115313826134</v>
          </cell>
          <cell r="V258">
            <v>271.42832246448961</v>
          </cell>
          <cell r="W258">
            <v>311.07624417596355</v>
          </cell>
          <cell r="X258">
            <v>276.89086588672211</v>
          </cell>
          <cell r="Y258">
            <v>375.18204394525208</v>
          </cell>
          <cell r="Z258">
            <v>471.9326905025996</v>
          </cell>
          <cell r="AA258">
            <v>369.85882514923145</v>
          </cell>
          <cell r="AB258">
            <v>202.97259382339323</v>
          </cell>
          <cell r="AC258">
            <v>260.27282442688897</v>
          </cell>
          <cell r="AD258">
            <v>201.33364549869333</v>
          </cell>
          <cell r="AE258">
            <v>969.46063212258332</v>
          </cell>
          <cell r="AF258">
            <v>1128.4856262030958</v>
          </cell>
          <cell r="AG258">
            <v>637.5169233085328</v>
          </cell>
          <cell r="AH258">
            <v>517.42314667513165</v>
          </cell>
          <cell r="AI258">
            <v>210.45114199755631</v>
          </cell>
          <cell r="AJ258">
            <v>359.33635761035453</v>
          </cell>
          <cell r="AK258">
            <v>326.18122789041627</v>
          </cell>
          <cell r="AL258">
            <v>279.13587803812152</v>
          </cell>
          <cell r="AM258">
            <v>127.79675869982452</v>
          </cell>
          <cell r="AN258">
            <v>157.46757802720387</v>
          </cell>
          <cell r="AO258">
            <v>153.73353584213913</v>
          </cell>
          <cell r="AP258">
            <v>95.454126157446652</v>
          </cell>
          <cell r="AQ258">
            <v>90.911652058908601</v>
          </cell>
          <cell r="AR258">
            <v>118.81250686579158</v>
          </cell>
        </row>
        <row r="259">
          <cell r="B259">
            <v>1257</v>
          </cell>
          <cell r="C259">
            <v>611.99138409535635</v>
          </cell>
          <cell r="D259">
            <v>598.29681469999946</v>
          </cell>
          <cell r="E259">
            <v>696.95305807115562</v>
          </cell>
          <cell r="F259">
            <v>1092.5354224161169</v>
          </cell>
          <cell r="G259">
            <v>969.36335088104317</v>
          </cell>
          <cell r="H259">
            <v>950.72645894791538</v>
          </cell>
          <cell r="I259">
            <v>944.00904884119154</v>
          </cell>
          <cell r="J259">
            <v>637.92365693658996</v>
          </cell>
          <cell r="K259">
            <v>752.49325807015737</v>
          </cell>
          <cell r="L259">
            <v>742.28129404535616</v>
          </cell>
          <cell r="M259">
            <v>674.08602431976919</v>
          </cell>
          <cell r="N259">
            <v>726.89180444856197</v>
          </cell>
          <cell r="O259">
            <v>861.05571014434884</v>
          </cell>
          <cell r="P259">
            <v>801.50506379837134</v>
          </cell>
          <cell r="Q259">
            <v>792.65832751701134</v>
          </cell>
          <cell r="R259">
            <v>898.67038782156635</v>
          </cell>
          <cell r="S259">
            <v>1145.0534962716079</v>
          </cell>
          <cell r="T259">
            <v>1803.8567281694643</v>
          </cell>
          <cell r="U259">
            <v>1177.0558750813082</v>
          </cell>
          <cell r="V259">
            <v>1362.4235279020568</v>
          </cell>
          <cell r="W259">
            <v>1552.8784406469529</v>
          </cell>
          <cell r="X259">
            <v>1374.5413721635143</v>
          </cell>
          <cell r="Y259">
            <v>1620.4672521823463</v>
          </cell>
          <cell r="Z259">
            <v>1777.4102207653352</v>
          </cell>
          <cell r="AA259">
            <v>1848.1375679523194</v>
          </cell>
          <cell r="AB259">
            <v>1488.8653667642852</v>
          </cell>
          <cell r="AC259">
            <v>1392.3534689074638</v>
          </cell>
          <cell r="AD259">
            <v>1318.666603653561</v>
          </cell>
          <cell r="AE259">
            <v>3090.3107813434776</v>
          </cell>
          <cell r="AF259">
            <v>3235.4103136288222</v>
          </cell>
          <cell r="AG259">
            <v>2395.3106010947618</v>
          </cell>
          <cell r="AH259">
            <v>3019.8868537407789</v>
          </cell>
          <cell r="AI259">
            <v>1648.9871627985917</v>
          </cell>
          <cell r="AJ259">
            <v>1803.6743682230274</v>
          </cell>
          <cell r="AK259">
            <v>1628.2818312807576</v>
          </cell>
          <cell r="AL259">
            <v>1385.6860593427971</v>
          </cell>
          <cell r="AM259">
            <v>551.97327737340879</v>
          </cell>
          <cell r="AN259">
            <v>593.06017204835553</v>
          </cell>
          <cell r="AO259">
            <v>768.18695060031109</v>
          </cell>
          <cell r="AP259">
            <v>700.18488640997805</v>
          </cell>
          <cell r="AQ259">
            <v>486.34026386372358</v>
          </cell>
          <cell r="AR259">
            <v>778.18133433289256</v>
          </cell>
        </row>
        <row r="260">
          <cell r="B260">
            <v>1258</v>
          </cell>
          <cell r="C260">
            <v>252.16631723275231</v>
          </cell>
          <cell r="D260">
            <v>250.76825813613951</v>
          </cell>
          <cell r="E260">
            <v>277.63859454481906</v>
          </cell>
          <cell r="F260">
            <v>267.78663795781131</v>
          </cell>
          <cell r="G260">
            <v>288.42839269089291</v>
          </cell>
          <cell r="H260">
            <v>301.21715897887378</v>
          </cell>
          <cell r="I260">
            <v>314.77604959152546</v>
          </cell>
          <cell r="J260">
            <v>232.42652919089571</v>
          </cell>
          <cell r="K260">
            <v>358.23570606267941</v>
          </cell>
          <cell r="L260">
            <v>289.9764562893144</v>
          </cell>
          <cell r="M260">
            <v>323.55230473182797</v>
          </cell>
          <cell r="N260">
            <v>301.70361284982914</v>
          </cell>
          <cell r="O260">
            <v>347.8896821216415</v>
          </cell>
          <cell r="P260">
            <v>346.63839347808636</v>
          </cell>
          <cell r="Q260">
            <v>326.6087341561223</v>
          </cell>
          <cell r="R260">
            <v>376.66589935890448</v>
          </cell>
          <cell r="S260">
            <v>456.14412577987889</v>
          </cell>
          <cell r="T260">
            <v>442.13553051289387</v>
          </cell>
          <cell r="U260">
            <v>350.22608792514166</v>
          </cell>
          <cell r="V260">
            <v>431.654489614993</v>
          </cell>
          <cell r="W260">
            <v>517.80111815954342</v>
          </cell>
          <cell r="X260">
            <v>500.81209073739268</v>
          </cell>
          <cell r="Y260">
            <v>771.44774921407986</v>
          </cell>
          <cell r="Z260">
            <v>694.35552441450398</v>
          </cell>
          <cell r="AA260">
            <v>887.08139317362111</v>
          </cell>
          <cell r="AB260">
            <v>617.96825531764262</v>
          </cell>
          <cell r="AC260">
            <v>562.54827648489686</v>
          </cell>
          <cell r="AD260">
            <v>570.30266391263149</v>
          </cell>
          <cell r="AE260">
            <v>1273.3386598047814</v>
          </cell>
          <cell r="AF260">
            <v>1356.0797730658571</v>
          </cell>
          <cell r="AG260">
            <v>954.19721756692388</v>
          </cell>
          <cell r="AH260">
            <v>740.19142170040311</v>
          </cell>
          <cell r="AI260">
            <v>490.64648101419641</v>
          </cell>
          <cell r="AJ260">
            <v>571.45529484934582</v>
          </cell>
          <cell r="AK260">
            <v>542.94407781512268</v>
          </cell>
          <cell r="AL260">
            <v>504.87264082333587</v>
          </cell>
          <cell r="AM260">
            <v>262.77516061035408</v>
          </cell>
          <cell r="AN260">
            <v>231.68236682845068</v>
          </cell>
          <cell r="AO260">
            <v>368.71949478919987</v>
          </cell>
          <cell r="AP260">
            <v>290.61864310465819</v>
          </cell>
          <cell r="AQ260">
            <v>196.49455639768331</v>
          </cell>
          <cell r="AR260">
            <v>336.55124558969214</v>
          </cell>
        </row>
        <row r="261">
          <cell r="B261">
            <v>1259</v>
          </cell>
          <cell r="C261">
            <v>504.86250247059559</v>
          </cell>
          <cell r="D261">
            <v>452.12954904975834</v>
          </cell>
          <cell r="E261">
            <v>329.25912162867701</v>
          </cell>
          <cell r="F261">
            <v>143.77716995101642</v>
          </cell>
          <cell r="G261">
            <v>187.23816023328982</v>
          </cell>
          <cell r="H261">
            <v>189.50943962214876</v>
          </cell>
          <cell r="I261">
            <v>141.96878553348924</v>
          </cell>
          <cell r="J261">
            <v>152.35835518571767</v>
          </cell>
          <cell r="K261">
            <v>98.843877664877141</v>
          </cell>
          <cell r="L261">
            <v>117.81486152814931</v>
          </cell>
          <cell r="M261">
            <v>260.01836217148514</v>
          </cell>
          <cell r="N261">
            <v>302.23102604859412</v>
          </cell>
          <cell r="O261">
            <v>422.96872221531004</v>
          </cell>
          <cell r="P261">
            <v>349.59678896947975</v>
          </cell>
          <cell r="Q261">
            <v>653.90375948828944</v>
          </cell>
          <cell r="R261">
            <v>679.12017448040842</v>
          </cell>
          <cell r="S261">
            <v>540.95366113128284</v>
          </cell>
          <cell r="T261">
            <v>237.38673369486861</v>
          </cell>
          <cell r="U261">
            <v>227.35517733541241</v>
          </cell>
          <cell r="V261">
            <v>271.57350768008297</v>
          </cell>
          <cell r="W261">
            <v>233.53617909744634</v>
          </cell>
          <cell r="X261">
            <v>328.28828390411815</v>
          </cell>
          <cell r="Y261">
            <v>212.85674671083626</v>
          </cell>
          <cell r="Z261">
            <v>282.11048926876208</v>
          </cell>
          <cell r="AA261">
            <v>712.89076786821715</v>
          </cell>
          <cell r="AB261">
            <v>619.04853609782151</v>
          </cell>
          <cell r="AC261">
            <v>683.95338498726926</v>
          </cell>
          <cell r="AD261">
            <v>575.16992865131192</v>
          </cell>
          <cell r="AE261">
            <v>2549.3529402986383</v>
          </cell>
          <cell r="AF261">
            <v>2444.9814375586011</v>
          </cell>
          <cell r="AG261">
            <v>1131.6082990252114</v>
          </cell>
          <cell r="AH261">
            <v>397.41575100871825</v>
          </cell>
          <cell r="AI261">
            <v>318.51144602289571</v>
          </cell>
          <cell r="AJ261">
            <v>359.52856425289099</v>
          </cell>
          <cell r="AK261">
            <v>244.8760362805202</v>
          </cell>
          <cell r="AL261">
            <v>330.95002279596122</v>
          </cell>
          <cell r="AM261">
            <v>72.504542091049245</v>
          </cell>
          <cell r="AN261">
            <v>94.130490163568652</v>
          </cell>
          <cell r="AO261">
            <v>296.31635359621049</v>
          </cell>
          <cell r="AP261">
            <v>291.12667847994828</v>
          </cell>
          <cell r="AQ261">
            <v>238.90059324246377</v>
          </cell>
          <cell r="AR261">
            <v>339.42355202287513</v>
          </cell>
        </row>
        <row r="262">
          <cell r="B262">
            <v>1260</v>
          </cell>
          <cell r="C262">
            <v>277.1410291637826</v>
          </cell>
          <cell r="D262">
            <v>284.96654769551753</v>
          </cell>
          <cell r="E262">
            <v>265.74237686436936</v>
          </cell>
          <cell r="F262">
            <v>250.24378441898128</v>
          </cell>
          <cell r="G262">
            <v>222.04272868494684</v>
          </cell>
          <cell r="H262">
            <v>239.42470816469498</v>
          </cell>
          <cell r="I262">
            <v>225.32492326125737</v>
          </cell>
          <cell r="J262">
            <v>160.73681089305083</v>
          </cell>
          <cell r="K262">
            <v>186.44388381004651</v>
          </cell>
          <cell r="L262">
            <v>196.52906279265466</v>
          </cell>
          <cell r="M262">
            <v>192.79466146140516</v>
          </cell>
          <cell r="N262">
            <v>169.74676138498239</v>
          </cell>
          <cell r="O262">
            <v>183.52199288283475</v>
          </cell>
          <cell r="P262">
            <v>174.30237372679548</v>
          </cell>
          <cell r="Q262">
            <v>358.95627025539704</v>
          </cell>
          <cell r="R262">
            <v>428.03336344371803</v>
          </cell>
          <cell r="S262">
            <v>436.59932934106865</v>
          </cell>
          <cell r="T262">
            <v>413.17098278470371</v>
          </cell>
          <cell r="U262">
            <v>269.61685531040308</v>
          </cell>
          <cell r="V262">
            <v>343.10379446643179</v>
          </cell>
          <cell r="W262">
            <v>370.6555735904804</v>
          </cell>
          <cell r="X262">
            <v>346.34143788162237</v>
          </cell>
          <cell r="Y262">
            <v>401.50021922947582</v>
          </cell>
          <cell r="Z262">
            <v>470.59351715759715</v>
          </cell>
          <cell r="AA262">
            <v>528.58395500341555</v>
          </cell>
          <cell r="AB262">
            <v>347.68595903791856</v>
          </cell>
          <cell r="AC262">
            <v>296.76068621435508</v>
          </cell>
          <cell r="AD262">
            <v>286.7688921163047</v>
          </cell>
          <cell r="AE262">
            <v>1399.4509279627673</v>
          </cell>
          <cell r="AF262">
            <v>1541.0138994565471</v>
          </cell>
          <cell r="AG262">
            <v>913.31191547531193</v>
          </cell>
          <cell r="AH262">
            <v>691.70106459888757</v>
          </cell>
          <cell r="AI262">
            <v>377.71761111193501</v>
          </cell>
          <cell r="AJ262">
            <v>454.22550847466948</v>
          </cell>
          <cell r="AK262">
            <v>388.65356124648531</v>
          </cell>
          <cell r="AL262">
            <v>349.1495505078276</v>
          </cell>
          <cell r="AM262">
            <v>136.76141346008387</v>
          </cell>
          <cell r="AN262">
            <v>157.02074230795853</v>
          </cell>
          <cell r="AO262">
            <v>219.70837213174471</v>
          </cell>
          <cell r="AP262">
            <v>163.5100521307586</v>
          </cell>
          <cell r="AQ262">
            <v>103.65663149539014</v>
          </cell>
          <cell r="AR262">
            <v>169.23018941553426</v>
          </cell>
        </row>
        <row r="263">
          <cell r="B263">
            <v>1261</v>
          </cell>
          <cell r="C263">
            <v>79.200038659882566</v>
          </cell>
          <cell r="D263">
            <v>79.154774291495045</v>
          </cell>
          <cell r="E263">
            <v>91.147164201776874</v>
          </cell>
          <cell r="F263">
            <v>99.074972130557597</v>
          </cell>
          <cell r="G263">
            <v>103.72269594791949</v>
          </cell>
          <cell r="H263">
            <v>105.59992433265508</v>
          </cell>
          <cell r="I263">
            <v>105.43758096657301</v>
          </cell>
          <cell r="J263">
            <v>73.489491642539079</v>
          </cell>
          <cell r="K263">
            <v>81.934443195752678</v>
          </cell>
          <cell r="L263">
            <v>77.148519886790041</v>
          </cell>
          <cell r="M263">
            <v>83.48604629978351</v>
          </cell>
          <cell r="N263">
            <v>72.918768856743142</v>
          </cell>
          <cell r="O263">
            <v>76.247433060010067</v>
          </cell>
          <cell r="P263">
            <v>79.219779347590773</v>
          </cell>
          <cell r="Q263">
            <v>102.5808072056835</v>
          </cell>
          <cell r="R263">
            <v>118.89425108528236</v>
          </cell>
          <cell r="S263">
            <v>149.74951015112907</v>
          </cell>
          <cell r="T263">
            <v>163.58010129839076</v>
          </cell>
          <cell r="U263">
            <v>125.9459711714983</v>
          </cell>
          <cell r="V263">
            <v>151.3283027956289</v>
          </cell>
          <cell r="W263">
            <v>173.44298396074268</v>
          </cell>
          <cell r="X263">
            <v>158.34864498836993</v>
          </cell>
          <cell r="Y263">
            <v>176.44288583397926</v>
          </cell>
          <cell r="Z263">
            <v>184.73396657537154</v>
          </cell>
          <cell r="AA263">
            <v>228.89318721914887</v>
          </cell>
          <cell r="AB263">
            <v>149.35679405583065</v>
          </cell>
          <cell r="AC263">
            <v>123.29443573238397</v>
          </cell>
          <cell r="AD263">
            <v>130.33539286627811</v>
          </cell>
          <cell r="AE263">
            <v>399.92839721959166</v>
          </cell>
          <cell r="AF263">
            <v>428.04535612324531</v>
          </cell>
          <cell r="AG263">
            <v>313.25749438056295</v>
          </cell>
          <cell r="AH263">
            <v>273.85400942894989</v>
          </cell>
          <cell r="AI263">
            <v>176.44301690746494</v>
          </cell>
          <cell r="AJ263">
            <v>200.33930371084344</v>
          </cell>
          <cell r="AK263">
            <v>181.86488533432092</v>
          </cell>
          <cell r="AL263">
            <v>159.63252494236582</v>
          </cell>
          <cell r="AM263">
            <v>60.101034335524176</v>
          </cell>
          <cell r="AN263">
            <v>61.639320355202109</v>
          </cell>
          <cell r="AO263">
            <v>95.140514727960138</v>
          </cell>
          <cell r="AP263">
            <v>70.239641686216203</v>
          </cell>
          <cell r="AQ263">
            <v>43.06596690139871</v>
          </cell>
          <cell r="AR263">
            <v>76.914490478844527</v>
          </cell>
        </row>
        <row r="264">
          <cell r="B264">
            <v>1262</v>
          </cell>
          <cell r="C264">
            <v>180.148963339933</v>
          </cell>
          <cell r="D264">
            <v>173.93510188271992</v>
          </cell>
          <cell r="E264">
            <v>185.77316809270923</v>
          </cell>
          <cell r="F264">
            <v>192.50009559871242</v>
          </cell>
          <cell r="G264">
            <v>193.68018083681528</v>
          </cell>
          <cell r="H264">
            <v>235.30217726699894</v>
          </cell>
          <cell r="I264">
            <v>200.11595701654528</v>
          </cell>
          <cell r="J264">
            <v>156.48309176919682</v>
          </cell>
          <cell r="K264">
            <v>175.45112754956679</v>
          </cell>
          <cell r="L264">
            <v>140.1623398871113</v>
          </cell>
          <cell r="M264">
            <v>117.29916554902606</v>
          </cell>
          <cell r="N264">
            <v>121.62856142535266</v>
          </cell>
          <cell r="O264">
            <v>153.11032358482433</v>
          </cell>
          <cell r="P264">
            <v>150.89544927595918</v>
          </cell>
          <cell r="Q264">
            <v>233.33102343595263</v>
          </cell>
          <cell r="R264">
            <v>261.25882943753487</v>
          </cell>
          <cell r="S264">
            <v>305.21455236414511</v>
          </cell>
          <cell r="T264">
            <v>317.83188489310811</v>
          </cell>
          <cell r="U264">
            <v>235.17744355981912</v>
          </cell>
          <cell r="V264">
            <v>337.19606671081675</v>
          </cell>
          <cell r="W264">
            <v>329.18726325970124</v>
          </cell>
          <cell r="X264">
            <v>337.17590081817775</v>
          </cell>
          <cell r="Y264">
            <v>377.82771274481428</v>
          </cell>
          <cell r="Z264">
            <v>335.62205794521066</v>
          </cell>
          <cell r="AA264">
            <v>321.59841135910619</v>
          </cell>
          <cell r="AB264">
            <v>249.12724508284742</v>
          </cell>
          <cell r="AC264">
            <v>247.58408504501512</v>
          </cell>
          <cell r="AD264">
            <v>248.2589300940005</v>
          </cell>
          <cell r="AE264">
            <v>909.67993688372269</v>
          </cell>
          <cell r="AF264">
            <v>940.58903324699986</v>
          </cell>
          <cell r="AG264">
            <v>638.47117647053176</v>
          </cell>
          <cell r="AH264">
            <v>532.09122204642142</v>
          </cell>
          <cell r="AI264">
            <v>329.46998831567237</v>
          </cell>
          <cell r="AJ264">
            <v>446.40443308289986</v>
          </cell>
          <cell r="AK264">
            <v>345.17166690233489</v>
          </cell>
          <cell r="AL264">
            <v>339.90969989844621</v>
          </cell>
          <cell r="AM264">
            <v>128.69794227892632</v>
          </cell>
          <cell r="AN264">
            <v>111.98544551099937</v>
          </cell>
          <cell r="AO264">
            <v>133.67387104931672</v>
          </cell>
          <cell r="AP264">
            <v>117.1597752851622</v>
          </cell>
          <cell r="AQ264">
            <v>86.479555614375187</v>
          </cell>
          <cell r="AR264">
            <v>146.50440448354635</v>
          </cell>
        </row>
        <row r="265">
          <cell r="B265">
            <v>1263</v>
          </cell>
          <cell r="C265">
            <v>478.89250872345582</v>
          </cell>
          <cell r="D265">
            <v>476.29199590866898</v>
          </cell>
          <cell r="E265">
            <v>353.16512653829096</v>
          </cell>
          <cell r="F265">
            <v>136.72859461489548</v>
          </cell>
          <cell r="G265">
            <v>145.43145782436798</v>
          </cell>
          <cell r="H265">
            <v>122.79688130141109</v>
          </cell>
          <cell r="I265">
            <v>152.28958299619086</v>
          </cell>
          <cell r="J265">
            <v>90.383505174192464</v>
          </cell>
          <cell r="K265">
            <v>66.107001980050981</v>
          </cell>
          <cell r="L265">
            <v>104.83353839143479</v>
          </cell>
          <cell r="M265">
            <v>114.69866636537796</v>
          </cell>
          <cell r="N265">
            <v>109.34740965585232</v>
          </cell>
          <cell r="O265">
            <v>97.225105810296839</v>
          </cell>
          <cell r="P265">
            <v>143.2417152380055</v>
          </cell>
          <cell r="Q265">
            <v>620.26712285546455</v>
          </cell>
          <cell r="R265">
            <v>715.41332355943723</v>
          </cell>
          <cell r="S265">
            <v>580.22984219776299</v>
          </cell>
          <cell r="T265">
            <v>225.74901487752075</v>
          </cell>
          <cell r="U265">
            <v>176.59111178303513</v>
          </cell>
          <cell r="V265">
            <v>175.9721302204803</v>
          </cell>
          <cell r="W265">
            <v>250.51371113465174</v>
          </cell>
          <cell r="X265">
            <v>194.75036843700519</v>
          </cell>
          <cell r="Y265">
            <v>142.35905863576335</v>
          </cell>
          <cell r="Z265">
            <v>251.02640213447941</v>
          </cell>
          <cell r="AA265">
            <v>314.46863850618394</v>
          </cell>
          <cell r="AB265">
            <v>223.97222005480154</v>
          </cell>
          <cell r="AC265">
            <v>157.21597539509733</v>
          </cell>
          <cell r="AD265">
            <v>235.66671586485242</v>
          </cell>
          <cell r="AE265">
            <v>2418.2148985648614</v>
          </cell>
          <cell r="AF265">
            <v>2575.6447268308775</v>
          </cell>
          <cell r="AG265">
            <v>1213.7692226723466</v>
          </cell>
          <cell r="AH265">
            <v>377.93272138933997</v>
          </cell>
          <cell r="AI265">
            <v>247.39392798531418</v>
          </cell>
          <cell r="AJ265">
            <v>232.96457694695823</v>
          </cell>
          <cell r="AK265">
            <v>262.67794931670841</v>
          </cell>
          <cell r="AL265">
            <v>196.32939106828783</v>
          </cell>
          <cell r="AM265">
            <v>48.491196630571196</v>
          </cell>
          <cell r="AN265">
            <v>83.758807898859999</v>
          </cell>
          <cell r="AO265">
            <v>130.71034789966964</v>
          </cell>
          <cell r="AP265">
            <v>105.32984845962208</v>
          </cell>
          <cell r="AQ265">
            <v>54.914546244669069</v>
          </cell>
          <cell r="AR265">
            <v>139.07339345779172</v>
          </cell>
        </row>
        <row r="266">
          <cell r="B266">
            <v>1264</v>
          </cell>
          <cell r="C266">
            <v>59.602673584542075</v>
          </cell>
          <cell r="D266">
            <v>54.51585603749276</v>
          </cell>
          <cell r="E266">
            <v>62.056483679107515</v>
          </cell>
          <cell r="F266">
            <v>59.828863607514286</v>
          </cell>
          <cell r="G266">
            <v>60.803352580711476</v>
          </cell>
          <cell r="H266">
            <v>60.2145546382677</v>
          </cell>
          <cell r="I266">
            <v>61.713573899836881</v>
          </cell>
          <cell r="J266">
            <v>41.861923199402085</v>
          </cell>
          <cell r="K266">
            <v>49.094930799305637</v>
          </cell>
          <cell r="L266">
            <v>45.866267269242122</v>
          </cell>
          <cell r="M266">
            <v>52.890040521396074</v>
          </cell>
          <cell r="N266">
            <v>38.988476214999807</v>
          </cell>
          <cell r="O266">
            <v>39.31047515144602</v>
          </cell>
          <cell r="P266">
            <v>41.954827470707471</v>
          </cell>
          <cell r="Q266">
            <v>77.198073023368167</v>
          </cell>
          <cell r="R266">
            <v>81.885419216553856</v>
          </cell>
          <cell r="S266">
            <v>101.95520742779975</v>
          </cell>
          <cell r="T266">
            <v>98.78187557386407</v>
          </cell>
          <cell r="U266">
            <v>73.830873959406958</v>
          </cell>
          <cell r="V266">
            <v>86.289515968771624</v>
          </cell>
          <cell r="W266">
            <v>101.51775401090575</v>
          </cell>
          <cell r="X266">
            <v>90.200362896448283</v>
          </cell>
          <cell r="Y266">
            <v>105.72417328025539</v>
          </cell>
          <cell r="Z266">
            <v>109.82786833871656</v>
          </cell>
          <cell r="AA266">
            <v>145.00830358669978</v>
          </cell>
          <cell r="AB266">
            <v>79.858641388127054</v>
          </cell>
          <cell r="AC266">
            <v>63.56624292328403</v>
          </cell>
          <cell r="AD266">
            <v>69.025677249603135</v>
          </cell>
          <cell r="AE266">
            <v>300.96957173257715</v>
          </cell>
          <cell r="AF266">
            <v>294.80545198698735</v>
          </cell>
          <cell r="AG266">
            <v>213.27771146396836</v>
          </cell>
          <cell r="AH266">
            <v>165.37349268092461</v>
          </cell>
          <cell r="AI266">
            <v>103.43278170108361</v>
          </cell>
          <cell r="AJ266">
            <v>114.23627455913524</v>
          </cell>
          <cell r="AK266">
            <v>106.44716938662681</v>
          </cell>
          <cell r="AL266">
            <v>90.931701252860549</v>
          </cell>
          <cell r="AM266">
            <v>36.012402191099632</v>
          </cell>
          <cell r="AN266">
            <v>36.645752191419867</v>
          </cell>
          <cell r="AO266">
            <v>60.273373841651662</v>
          </cell>
          <cell r="AP266">
            <v>37.555990620375155</v>
          </cell>
          <cell r="AQ266">
            <v>22.203286770559345</v>
          </cell>
          <cell r="AR266">
            <v>40.73394554507091</v>
          </cell>
        </row>
        <row r="267">
          <cell r="B267">
            <v>1265</v>
          </cell>
          <cell r="C267">
            <v>869.09046566583311</v>
          </cell>
          <cell r="D267">
            <v>1245.63467236577</v>
          </cell>
          <cell r="E267">
            <v>992.07207621540863</v>
          </cell>
          <cell r="F267">
            <v>169.40625887832221</v>
          </cell>
          <cell r="G267">
            <v>207.76973587732203</v>
          </cell>
          <cell r="H267">
            <v>227.18611281816939</v>
          </cell>
          <cell r="I267">
            <v>361.18092914596951</v>
          </cell>
          <cell r="J267">
            <v>338.42487884404471</v>
          </cell>
          <cell r="K267">
            <v>214.48024259818297</v>
          </cell>
          <cell r="L267">
            <v>196.17962323485756</v>
          </cell>
          <cell r="M267">
            <v>191.12870611114414</v>
          </cell>
          <cell r="N267">
            <v>347.38547733625552</v>
          </cell>
          <cell r="O267">
            <v>210.24362693700527</v>
          </cell>
          <cell r="P267">
            <v>202.85587112499437</v>
          </cell>
          <cell r="Q267">
            <v>1125.6560351645758</v>
          </cell>
          <cell r="R267">
            <v>1871.0027641718905</v>
          </cell>
          <cell r="S267">
            <v>1629.916945292905</v>
          </cell>
          <cell r="T267">
            <v>279.70225367694377</v>
          </cell>
          <cell r="U267">
            <v>252.28577917271056</v>
          </cell>
          <cell r="V267">
            <v>325.56546880856507</v>
          </cell>
          <cell r="W267">
            <v>594.13633665069335</v>
          </cell>
          <cell r="X267">
            <v>729.2079424902148</v>
          </cell>
          <cell r="Y267">
            <v>461.87551269472863</v>
          </cell>
          <cell r="Z267">
            <v>469.75677582173063</v>
          </cell>
          <cell r="AA267">
            <v>524.01641531520499</v>
          </cell>
          <cell r="AB267">
            <v>711.53671420906812</v>
          </cell>
          <cell r="AC267">
            <v>339.97038731948203</v>
          </cell>
          <cell r="AD267">
            <v>333.74619162090977</v>
          </cell>
          <cell r="AE267">
            <v>4388.5579205988806</v>
          </cell>
          <cell r="AF267">
            <v>6736.0199268429669</v>
          </cell>
          <cell r="AG267">
            <v>3409.5850985795491</v>
          </cell>
          <cell r="AH267">
            <v>468.25734308612903</v>
          </cell>
          <cell r="AI267">
            <v>353.43777642136371</v>
          </cell>
          <cell r="AJ267">
            <v>431.0070101128909</v>
          </cell>
          <cell r="AK267">
            <v>622.98591889072077</v>
          </cell>
          <cell r="AL267">
            <v>735.12031047875359</v>
          </cell>
          <cell r="AM267">
            <v>157.32680813962219</v>
          </cell>
          <cell r="AN267">
            <v>156.7415507320288</v>
          </cell>
          <cell r="AO267">
            <v>217.80985307900997</v>
          </cell>
          <cell r="AP267">
            <v>334.62209850293385</v>
          </cell>
          <cell r="AQ267">
            <v>118.74950690829056</v>
          </cell>
          <cell r="AR267">
            <v>196.95278245805412</v>
          </cell>
        </row>
        <row r="268">
          <cell r="B268">
            <v>1266</v>
          </cell>
          <cell r="C268">
            <v>202.5830938893659</v>
          </cell>
          <cell r="D268">
            <v>196.38248451686061</v>
          </cell>
          <cell r="E268">
            <v>219.47008865177554</v>
          </cell>
          <cell r="F268">
            <v>228.56316144381029</v>
          </cell>
          <cell r="G268">
            <v>235.83795059342953</v>
          </cell>
          <cell r="H268">
            <v>234.73900913499384</v>
          </cell>
          <cell r="I268">
            <v>232.74216301026198</v>
          </cell>
          <cell r="J268">
            <v>158.29326278307028</v>
          </cell>
          <cell r="K268">
            <v>179.50370037230221</v>
          </cell>
          <cell r="L268">
            <v>159.9399992595304</v>
          </cell>
          <cell r="M268">
            <v>169.93331576059407</v>
          </cell>
          <cell r="N268">
            <v>155.25110578840793</v>
          </cell>
          <cell r="O268">
            <v>165.93497609032605</v>
          </cell>
          <cell r="P268">
            <v>171.75689992728348</v>
          </cell>
          <cell r="Q268">
            <v>262.38796910994756</v>
          </cell>
          <cell r="R268">
            <v>294.97587014669762</v>
          </cell>
          <cell r="S268">
            <v>360.576640603675</v>
          </cell>
          <cell r="T268">
            <v>377.37467190795468</v>
          </cell>
          <cell r="U268">
            <v>286.36779496648927</v>
          </cell>
          <cell r="V268">
            <v>336.38902751885246</v>
          </cell>
          <cell r="W268">
            <v>382.85680376881152</v>
          </cell>
          <cell r="X268">
            <v>341.07629692703</v>
          </cell>
          <cell r="Y268">
            <v>386.55478302205341</v>
          </cell>
          <cell r="Z268">
            <v>382.98013391095776</v>
          </cell>
          <cell r="AA268">
            <v>465.90514203403188</v>
          </cell>
          <cell r="AB268">
            <v>317.99504843168972</v>
          </cell>
          <cell r="AC268">
            <v>268.32194113631806</v>
          </cell>
          <cell r="AD268">
            <v>282.58098184411705</v>
          </cell>
          <cell r="AE268">
            <v>1022.9632890823173</v>
          </cell>
          <cell r="AF268">
            <v>1061.9777679085544</v>
          </cell>
          <cell r="AG268">
            <v>754.2818327330358</v>
          </cell>
          <cell r="AH268">
            <v>631.77346228935596</v>
          </cell>
          <cell r="AI268">
            <v>401.18470816524348</v>
          </cell>
          <cell r="AJ268">
            <v>445.33601648931767</v>
          </cell>
          <cell r="AK268">
            <v>401.4472486972391</v>
          </cell>
          <cell r="AL268">
            <v>343.84172015145936</v>
          </cell>
          <cell r="AM268">
            <v>131.67060931450411</v>
          </cell>
          <cell r="AN268">
            <v>127.78719366795066</v>
          </cell>
          <cell r="AO268">
            <v>193.6556328567427</v>
          </cell>
          <cell r="AP268">
            <v>149.54698513067675</v>
          </cell>
          <cell r="AQ268">
            <v>93.723157636874603</v>
          </cell>
          <cell r="AR268">
            <v>166.75878868797506</v>
          </cell>
        </row>
        <row r="269">
          <cell r="B269">
            <v>1267</v>
          </cell>
          <cell r="C269">
            <v>171.28379834669667</v>
          </cell>
          <cell r="D269">
            <v>167.30670659132255</v>
          </cell>
          <cell r="E269">
            <v>186.51198124722649</v>
          </cell>
          <cell r="F269">
            <v>190.12154292327133</v>
          </cell>
          <cell r="G269">
            <v>189.53538305156766</v>
          </cell>
          <cell r="H269">
            <v>193.15300833082381</v>
          </cell>
          <cell r="I269">
            <v>181.46046023912018</v>
          </cell>
          <cell r="J269">
            <v>116.93258247939171</v>
          </cell>
          <cell r="K269">
            <v>129.79241706107535</v>
          </cell>
          <cell r="L269">
            <v>119.44619061172185</v>
          </cell>
          <cell r="M269">
            <v>129.3368066736885</v>
          </cell>
          <cell r="N269">
            <v>104.02144856121697</v>
          </cell>
          <cell r="O269">
            <v>104.12490274786438</v>
          </cell>
          <cell r="P269">
            <v>109.94403388508644</v>
          </cell>
          <cell r="Q269">
            <v>221.84875907844309</v>
          </cell>
          <cell r="R269">
            <v>251.30266316554565</v>
          </cell>
          <cell r="S269">
            <v>306.42837957370313</v>
          </cell>
          <cell r="T269">
            <v>313.90471863481747</v>
          </cell>
          <cell r="U269">
            <v>230.14459537165982</v>
          </cell>
          <cell r="V269">
            <v>276.79486623964164</v>
          </cell>
          <cell r="W269">
            <v>298.49929604076033</v>
          </cell>
          <cell r="X269">
            <v>251.95596780920593</v>
          </cell>
          <cell r="Y269">
            <v>279.50331670540578</v>
          </cell>
          <cell r="Z269">
            <v>286.01674557595169</v>
          </cell>
          <cell r="AA269">
            <v>354.60193908313289</v>
          </cell>
          <cell r="AB269">
            <v>213.06325262662676</v>
          </cell>
          <cell r="AC269">
            <v>168.37315847581664</v>
          </cell>
          <cell r="AD269">
            <v>180.88410454720517</v>
          </cell>
          <cell r="AE269">
            <v>864.91441294177423</v>
          </cell>
          <cell r="AF269">
            <v>904.74465306364721</v>
          </cell>
          <cell r="AG269">
            <v>641.01035319233438</v>
          </cell>
          <cell r="AH269">
            <v>525.51664349444229</v>
          </cell>
          <cell r="AI269">
            <v>322.41925926339553</v>
          </cell>
          <cell r="AJ269">
            <v>366.44097468056447</v>
          </cell>
          <cell r="AK269">
            <v>312.99357868010202</v>
          </cell>
          <cell r="AL269">
            <v>253.99880951703128</v>
          </cell>
          <cell r="AM269">
            <v>95.206096606301671</v>
          </cell>
          <cell r="AN269">
            <v>95.433872472583062</v>
          </cell>
          <cell r="AO269">
            <v>147.39194039707809</v>
          </cell>
          <cell r="AP269">
            <v>100.19956986623467</v>
          </cell>
          <cell r="AQ269">
            <v>58.81167975611185</v>
          </cell>
          <cell r="AR269">
            <v>106.74467181178048</v>
          </cell>
        </row>
        <row r="270">
          <cell r="B270">
            <v>1268</v>
          </cell>
          <cell r="C270">
            <v>27.345784736759796</v>
          </cell>
          <cell r="D270">
            <v>25.025372663616299</v>
          </cell>
          <cell r="E270">
            <v>30.141594496378332</v>
          </cell>
          <cell r="F270">
            <v>31.150770870741265</v>
          </cell>
          <cell r="G270">
            <v>42.577262385964566</v>
          </cell>
          <cell r="H270">
            <v>36.50506406969722</v>
          </cell>
          <cell r="I270">
            <v>37.800104562149833</v>
          </cell>
          <cell r="J270">
            <v>22.954138753494227</v>
          </cell>
          <cell r="K270">
            <v>27.769631762896601</v>
          </cell>
          <cell r="L270">
            <v>28.401427892298774</v>
          </cell>
          <cell r="M270">
            <v>25.839762198699262</v>
          </cell>
          <cell r="N270">
            <v>23.13802482178161</v>
          </cell>
          <cell r="O270">
            <v>26.643469660873933</v>
          </cell>
          <cell r="P270">
            <v>27.181318744434968</v>
          </cell>
          <cell r="Q270">
            <v>35.418577054187494</v>
          </cell>
          <cell r="R270">
            <v>37.589304847407703</v>
          </cell>
          <cell r="S270">
            <v>49.520893497184964</v>
          </cell>
          <cell r="T270">
            <v>51.432224960345657</v>
          </cell>
          <cell r="U270">
            <v>51.699723112833091</v>
          </cell>
          <cell r="V270">
            <v>52.313005184651352</v>
          </cell>
          <cell r="W270">
            <v>62.180513524545461</v>
          </cell>
          <cell r="X270">
            <v>49.459544313773399</v>
          </cell>
          <cell r="Y270">
            <v>59.800906379338187</v>
          </cell>
          <cell r="Z270">
            <v>68.007894884411485</v>
          </cell>
          <cell r="AA270">
            <v>70.844719432599291</v>
          </cell>
          <cell r="AB270">
            <v>47.392753091523957</v>
          </cell>
          <cell r="AC270">
            <v>43.083306885949987</v>
          </cell>
          <cell r="AD270">
            <v>44.719739014107731</v>
          </cell>
          <cell r="AE270">
            <v>138.08523386521958</v>
          </cell>
          <cell r="AF270">
            <v>135.32973405326908</v>
          </cell>
          <cell r="AG270">
            <v>103.59159773383681</v>
          </cell>
          <cell r="AH270">
            <v>86.104122123935483</v>
          </cell>
          <cell r="AI270">
            <v>72.428320131713704</v>
          </cell>
          <cell r="AJ270">
            <v>69.255723087495795</v>
          </cell>
          <cell r="AK270">
            <v>65.199823618868436</v>
          </cell>
          <cell r="AL270">
            <v>49.860558907127754</v>
          </cell>
          <cell r="AM270">
            <v>20.36974350431942</v>
          </cell>
          <cell r="AN270">
            <v>22.691876849582119</v>
          </cell>
          <cell r="AO270">
            <v>29.446936164693067</v>
          </cell>
          <cell r="AP270">
            <v>22.287904723153137</v>
          </cell>
          <cell r="AQ270">
            <v>15.048726711239478</v>
          </cell>
          <cell r="AR270">
            <v>26.390344671350846</v>
          </cell>
        </row>
        <row r="271">
          <cell r="B271">
            <v>1269</v>
          </cell>
          <cell r="C271">
            <v>670.6210945515428</v>
          </cell>
          <cell r="D271">
            <v>705.32383121587225</v>
          </cell>
          <cell r="E271">
            <v>659.53029964139148</v>
          </cell>
          <cell r="F271">
            <v>630.1110323442598</v>
          </cell>
          <cell r="G271">
            <v>462.93873748589056</v>
          </cell>
          <cell r="H271">
            <v>493.41090458425634</v>
          </cell>
          <cell r="I271">
            <v>496.04479080421203</v>
          </cell>
          <cell r="J271">
            <v>335.62285114870662</v>
          </cell>
          <cell r="K271">
            <v>321.81487196943709</v>
          </cell>
          <cell r="L271">
            <v>387.12499312636999</v>
          </cell>
          <cell r="M271">
            <v>356.82743558270158</v>
          </cell>
          <cell r="N271">
            <v>370.01233761415489</v>
          </cell>
          <cell r="O271">
            <v>403.16937711882656</v>
          </cell>
          <cell r="P271">
            <v>382.2174639608761</v>
          </cell>
          <cell r="Q271">
            <v>868.59620742965762</v>
          </cell>
          <cell r="R271">
            <v>1059.4300777890496</v>
          </cell>
          <cell r="S271">
            <v>1083.5700722678146</v>
          </cell>
          <cell r="T271">
            <v>1040.3598838693661</v>
          </cell>
          <cell r="U271">
            <v>562.12643098713534</v>
          </cell>
          <cell r="V271">
            <v>707.07469956493082</v>
          </cell>
          <cell r="W271">
            <v>815.98503974157802</v>
          </cell>
          <cell r="X271">
            <v>723.17038148850202</v>
          </cell>
          <cell r="Y271">
            <v>693.01678878710561</v>
          </cell>
          <cell r="Z271">
            <v>926.98000746665184</v>
          </cell>
          <cell r="AA271">
            <v>978.31161778195133</v>
          </cell>
          <cell r="AB271">
            <v>757.8824680340623</v>
          </cell>
          <cell r="AC271">
            <v>651.93723724862491</v>
          </cell>
          <cell r="AD271">
            <v>628.83870336364805</v>
          </cell>
          <cell r="AE271">
            <v>3386.3672799126944</v>
          </cell>
          <cell r="AF271">
            <v>3814.1804233209627</v>
          </cell>
          <cell r="AG271">
            <v>2266.6948658584433</v>
          </cell>
          <cell r="AH271">
            <v>1741.6954946552867</v>
          </cell>
          <cell r="AI271">
            <v>787.50659861711654</v>
          </cell>
          <cell r="AJ271">
            <v>936.07640055078798</v>
          </cell>
          <cell r="AK271">
            <v>855.60696834362682</v>
          </cell>
          <cell r="AL271">
            <v>729.03379734649593</v>
          </cell>
          <cell r="AM271">
            <v>236.05953632598897</v>
          </cell>
          <cell r="AN271">
            <v>309.30109228067755</v>
          </cell>
          <cell r="AO271">
            <v>406.63976071513042</v>
          </cell>
          <cell r="AP271">
            <v>356.41761950968709</v>
          </cell>
          <cell r="AQ271">
            <v>227.71755525188073</v>
          </cell>
          <cell r="AR271">
            <v>371.09496813513869</v>
          </cell>
        </row>
        <row r="272">
          <cell r="B272">
            <v>1270</v>
          </cell>
          <cell r="C272">
            <v>586.04556616672494</v>
          </cell>
          <cell r="D272">
            <v>565.12867878282145</v>
          </cell>
          <cell r="E272">
            <v>652.7071671436812</v>
          </cell>
          <cell r="F272">
            <v>692.20700235881873</v>
          </cell>
          <cell r="G272">
            <v>865.51312704185534</v>
          </cell>
          <cell r="H272">
            <v>880.67120310842381</v>
          </cell>
          <cell r="I272">
            <v>943.66863012120643</v>
          </cell>
          <cell r="J272">
            <v>621.99604355748875</v>
          </cell>
          <cell r="K272">
            <v>756.99384716778025</v>
          </cell>
          <cell r="L272">
            <v>819.81475183859959</v>
          </cell>
          <cell r="M272">
            <v>665.89066627578472</v>
          </cell>
          <cell r="N272">
            <v>655.99430917551035</v>
          </cell>
          <cell r="O272">
            <v>728.19349631406396</v>
          </cell>
          <cell r="P272">
            <v>613.36920763931937</v>
          </cell>
          <cell r="Q272">
            <v>759.05300368427379</v>
          </cell>
          <cell r="R272">
            <v>848.85026370314722</v>
          </cell>
          <cell r="S272">
            <v>1072.3600608738625</v>
          </cell>
          <cell r="T272">
            <v>1142.8849196757646</v>
          </cell>
          <cell r="U272">
            <v>1050.9550523224073</v>
          </cell>
          <cell r="V272">
            <v>1262.0319505870195</v>
          </cell>
          <cell r="W272">
            <v>1552.3184577826928</v>
          </cell>
          <cell r="X272">
            <v>1340.2219621348374</v>
          </cell>
          <cell r="Y272">
            <v>1630.159109444869</v>
          </cell>
          <cell r="Z272">
            <v>1963.0659303170944</v>
          </cell>
          <cell r="AA272">
            <v>1825.6684044665581</v>
          </cell>
          <cell r="AB272">
            <v>1343.6486719874617</v>
          </cell>
          <cell r="AC272">
            <v>1177.5111978048074</v>
          </cell>
          <cell r="AD272">
            <v>1009.138340299854</v>
          </cell>
          <cell r="AE272">
            <v>2959.2948177868234</v>
          </cell>
          <cell r="AF272">
            <v>3056.0469501716898</v>
          </cell>
          <cell r="AG272">
            <v>2243.244905469905</v>
          </cell>
          <cell r="AH272">
            <v>1913.3355162689982</v>
          </cell>
          <cell r="AI272">
            <v>1472.3272077786955</v>
          </cell>
          <cell r="AJ272">
            <v>1670.7687694277381</v>
          </cell>
          <cell r="AK272">
            <v>1627.694657230403</v>
          </cell>
          <cell r="AL272">
            <v>1351.0883898912375</v>
          </cell>
          <cell r="AM272">
            <v>555.27457594011867</v>
          </cell>
          <cell r="AN272">
            <v>655.00704608012279</v>
          </cell>
          <cell r="AO272">
            <v>758.84753859983357</v>
          </cell>
          <cell r="AP272">
            <v>631.89225417680427</v>
          </cell>
          <cell r="AQ272">
            <v>411.29721685703578</v>
          </cell>
          <cell r="AR272">
            <v>595.52021565212283</v>
          </cell>
        </row>
        <row r="273">
          <cell r="B273">
            <v>1271</v>
          </cell>
          <cell r="C273">
            <v>87.674548135574923</v>
          </cell>
          <cell r="D273">
            <v>90.261951980439875</v>
          </cell>
          <cell r="E273">
            <v>94.113041686333545</v>
          </cell>
          <cell r="F273">
            <v>105.49303265725146</v>
          </cell>
          <cell r="G273">
            <v>113.66388368147582</v>
          </cell>
          <cell r="H273">
            <v>116.27714590613817</v>
          </cell>
          <cell r="I273">
            <v>117.98128130849194</v>
          </cell>
          <cell r="J273">
            <v>76.026739648953054</v>
          </cell>
          <cell r="K273">
            <v>92.762527015087514</v>
          </cell>
          <cell r="L273">
            <v>92.642597034897221</v>
          </cell>
          <cell r="M273">
            <v>84.356683431697945</v>
          </cell>
          <cell r="N273">
            <v>78.619330836328743</v>
          </cell>
          <cell r="O273">
            <v>85.579215044984977</v>
          </cell>
          <cell r="P273">
            <v>84.171756652018331</v>
          </cell>
          <cell r="Q273">
            <v>113.55709001309427</v>
          </cell>
          <cell r="R273">
            <v>135.57776240621789</v>
          </cell>
          <cell r="S273">
            <v>154.6222750294462</v>
          </cell>
          <cell r="T273">
            <v>174.17679356606365</v>
          </cell>
          <cell r="U273">
            <v>138.01712428083908</v>
          </cell>
          <cell r="V273">
            <v>166.62912644203774</v>
          </cell>
          <cell r="W273">
            <v>194.07715251115306</v>
          </cell>
          <cell r="X273">
            <v>163.81568217743293</v>
          </cell>
          <cell r="Y273">
            <v>199.76077612062116</v>
          </cell>
          <cell r="Z273">
            <v>221.83490297952883</v>
          </cell>
          <cell r="AA273">
            <v>231.2802077677043</v>
          </cell>
          <cell r="AB273">
            <v>161.03304250237488</v>
          </cell>
          <cell r="AC273">
            <v>138.38421315885242</v>
          </cell>
          <cell r="AD273">
            <v>138.48257419842469</v>
          </cell>
          <cell r="AE273">
            <v>442.72126764217427</v>
          </cell>
          <cell r="AF273">
            <v>488.10965258475898</v>
          </cell>
          <cell r="AG273">
            <v>323.45071714935023</v>
          </cell>
          <cell r="AH273">
            <v>291.59422746985604</v>
          </cell>
          <cell r="AI273">
            <v>193.35400383585034</v>
          </cell>
          <cell r="AJ273">
            <v>220.5956357974047</v>
          </cell>
          <cell r="AK273">
            <v>203.50099082382755</v>
          </cell>
          <cell r="AL273">
            <v>165.14388849402764</v>
          </cell>
          <cell r="AM273">
            <v>68.043714019805151</v>
          </cell>
          <cell r="AN273">
            <v>74.018616631292105</v>
          </cell>
          <cell r="AO273">
            <v>96.132690888442994</v>
          </cell>
          <cell r="AP273">
            <v>75.730757857456013</v>
          </cell>
          <cell r="AQ273">
            <v>48.336730754913603</v>
          </cell>
          <cell r="AR273">
            <v>81.722365663167835</v>
          </cell>
        </row>
        <row r="274">
          <cell r="B274">
            <v>1272</v>
          </cell>
          <cell r="C274">
            <v>1350.8006577508777</v>
          </cell>
          <cell r="D274">
            <v>3566.4657503671338</v>
          </cell>
          <cell r="E274">
            <v>490.26350148208093</v>
          </cell>
          <cell r="F274">
            <v>186.36279379881105</v>
          </cell>
          <cell r="G274">
            <v>2006.3463451910502</v>
          </cell>
          <cell r="H274">
            <v>903.71031574261576</v>
          </cell>
          <cell r="I274">
            <v>3100.3660908138763</v>
          </cell>
          <cell r="J274">
            <v>4610.2385508879552</v>
          </cell>
          <cell r="K274">
            <v>1975.277261992243</v>
          </cell>
          <cell r="L274">
            <v>1572.7545703260669</v>
          </cell>
          <cell r="M274">
            <v>1579.2192021822864</v>
          </cell>
          <cell r="N274">
            <v>5150.5834998701184</v>
          </cell>
          <cell r="O274">
            <v>1068.6922850037395</v>
          </cell>
          <cell r="P274">
            <v>1134.589644670554</v>
          </cell>
          <cell r="Q274">
            <v>1749.5726541386348</v>
          </cell>
          <cell r="R274">
            <v>5357.0018764714123</v>
          </cell>
          <cell r="S274">
            <v>805.47452940382004</v>
          </cell>
          <cell r="T274">
            <v>307.69874603333926</v>
          </cell>
          <cell r="U274">
            <v>2436.2193504722686</v>
          </cell>
          <cell r="V274">
            <v>1295.0477868660942</v>
          </cell>
          <cell r="W274">
            <v>5100.0482108171745</v>
          </cell>
          <cell r="X274">
            <v>9933.7335350906415</v>
          </cell>
          <cell r="Y274">
            <v>4253.6887642658603</v>
          </cell>
          <cell r="Z274">
            <v>3765.998241472771</v>
          </cell>
          <cell r="AA274">
            <v>4329.7357166394204</v>
          </cell>
          <cell r="AB274">
            <v>10549.748043179177</v>
          </cell>
          <cell r="AC274">
            <v>1728.1081731287165</v>
          </cell>
          <cell r="AD274">
            <v>1866.6700197599673</v>
          </cell>
          <cell r="AE274">
            <v>6821.0009888684535</v>
          </cell>
          <cell r="AF274">
            <v>19286.380586411291</v>
          </cell>
          <cell r="AG274">
            <v>1684.9533104566308</v>
          </cell>
          <cell r="AH274">
            <v>515.12705169304797</v>
          </cell>
          <cell r="AI274">
            <v>3413.002321926976</v>
          </cell>
          <cell r="AJ274">
            <v>1714.4775108157507</v>
          </cell>
          <cell r="AK274">
            <v>5347.6921457353965</v>
          </cell>
          <cell r="AL274">
            <v>10014.275565336471</v>
          </cell>
          <cell r="AM274">
            <v>1448.9169867371481</v>
          </cell>
          <cell r="AN274">
            <v>1256.583054901045</v>
          </cell>
          <cell r="AO274">
            <v>1799.6747291683744</v>
          </cell>
          <cell r="AP274">
            <v>4961.3445917684257</v>
          </cell>
          <cell r="AQ274">
            <v>603.6172593184624</v>
          </cell>
          <cell r="AR274">
            <v>1101.5731821154443</v>
          </cell>
        </row>
        <row r="275">
          <cell r="B275">
            <v>1273</v>
          </cell>
          <cell r="C275">
            <v>166.50843827973688</v>
          </cell>
          <cell r="D275">
            <v>158.61796506912063</v>
          </cell>
          <cell r="E275">
            <v>184.04381055248314</v>
          </cell>
          <cell r="F275">
            <v>282.68849852579439</v>
          </cell>
          <cell r="G275">
            <v>244.85556453464832</v>
          </cell>
          <cell r="H275">
            <v>235.44189078347426</v>
          </cell>
          <cell r="I275">
            <v>229.24984491764499</v>
          </cell>
          <cell r="J275">
            <v>156.76901636585305</v>
          </cell>
          <cell r="K275">
            <v>218.40887041126282</v>
          </cell>
          <cell r="L275">
            <v>228.49661044730323</v>
          </cell>
          <cell r="M275">
            <v>223.75531513986897</v>
          </cell>
          <cell r="N275">
            <v>225.82187628145996</v>
          </cell>
          <cell r="O275">
            <v>243.20346106119433</v>
          </cell>
          <cell r="P275">
            <v>274.41100659645383</v>
          </cell>
          <cell r="Q275">
            <v>215.66365742123077</v>
          </cell>
          <cell r="R275">
            <v>238.2517584614084</v>
          </cell>
          <cell r="S275">
            <v>302.37331811628945</v>
          </cell>
          <cell r="T275">
            <v>466.73960365896471</v>
          </cell>
          <cell r="U275">
            <v>297.31749247576641</v>
          </cell>
          <cell r="V275">
            <v>337.39628095774378</v>
          </cell>
          <cell r="W275">
            <v>377.11200134285679</v>
          </cell>
          <cell r="X275">
            <v>337.79198580444466</v>
          </cell>
          <cell r="Y275">
            <v>470.33567183746339</v>
          </cell>
          <cell r="Z275">
            <v>547.14057066680687</v>
          </cell>
          <cell r="AA275">
            <v>613.46859157375729</v>
          </cell>
          <cell r="AB275">
            <v>462.54252502992307</v>
          </cell>
          <cell r="AC275">
            <v>393.26744909697823</v>
          </cell>
          <cell r="AD275">
            <v>451.47142097748525</v>
          </cell>
          <cell r="AE275">
            <v>840.80076186229519</v>
          </cell>
          <cell r="AF275">
            <v>857.75853640266678</v>
          </cell>
          <cell r="AG275">
            <v>632.52766506583146</v>
          </cell>
          <cell r="AH275">
            <v>781.38178670111813</v>
          </cell>
          <cell r="AI275">
            <v>416.52460069844932</v>
          </cell>
          <cell r="AJ275">
            <v>446.66949111950873</v>
          </cell>
          <cell r="AK275">
            <v>395.42349489292798</v>
          </cell>
          <cell r="AL275">
            <v>340.53078005953063</v>
          </cell>
          <cell r="AM275">
            <v>160.20855830324132</v>
          </cell>
          <cell r="AN275">
            <v>182.56184035814246</v>
          </cell>
          <cell r="AO275">
            <v>254.99106496290344</v>
          </cell>
          <cell r="AP275">
            <v>217.52489686270943</v>
          </cell>
          <cell r="AQ275">
            <v>137.36583362909636</v>
          </cell>
          <cell r="AR275">
            <v>266.42566954833325</v>
          </cell>
        </row>
        <row r="276">
          <cell r="B276">
            <v>1274</v>
          </cell>
          <cell r="C276">
            <v>72.28229502745917</v>
          </cell>
          <cell r="D276">
            <v>68.617968720155389</v>
          </cell>
          <cell r="E276">
            <v>78.982250271017492</v>
          </cell>
          <cell r="F276">
            <v>80.130626620521952</v>
          </cell>
          <cell r="G276">
            <v>85.288802338448392</v>
          </cell>
          <cell r="H276">
            <v>83.234480435605903</v>
          </cell>
          <cell r="I276">
            <v>79.013596405643682</v>
          </cell>
          <cell r="J276">
            <v>50.559679586478701</v>
          </cell>
          <cell r="K276">
            <v>47.043729712655839</v>
          </cell>
          <cell r="L276">
            <v>45.531744110098948</v>
          </cell>
          <cell r="M276">
            <v>43.14221558567607</v>
          </cell>
          <cell r="N276">
            <v>14.844696444702132</v>
          </cell>
          <cell r="O276">
            <v>17.75853422057784</v>
          </cell>
          <cell r="P276">
            <v>22.598226800148332</v>
          </cell>
          <cell r="Q276">
            <v>93.620865545763351</v>
          </cell>
          <cell r="R276">
            <v>103.06746592356579</v>
          </cell>
          <cell r="S276">
            <v>129.7632613400404</v>
          </cell>
          <cell r="T276">
            <v>132.30158674600005</v>
          </cell>
          <cell r="U276">
            <v>103.56249365098867</v>
          </cell>
          <cell r="V276">
            <v>119.27785685449773</v>
          </cell>
          <cell r="W276">
            <v>129.97598966548139</v>
          </cell>
          <cell r="X276">
            <v>108.94151768673791</v>
          </cell>
          <cell r="Y276">
            <v>101.3069852816794</v>
          </cell>
          <cell r="Z276">
            <v>109.02684467435427</v>
          </cell>
          <cell r="AA276">
            <v>118.2827510317331</v>
          </cell>
          <cell r="AB276">
            <v>30.405837954677249</v>
          </cell>
          <cell r="AC276">
            <v>28.716094015087968</v>
          </cell>
          <cell r="AD276">
            <v>37.179461901242497</v>
          </cell>
          <cell r="AE276">
            <v>364.99656927980942</v>
          </cell>
          <cell r="AF276">
            <v>371.06546156153354</v>
          </cell>
          <cell r="AG276">
            <v>271.44872840657331</v>
          </cell>
          <cell r="AH276">
            <v>221.48977593621629</v>
          </cell>
          <cell r="AI276">
            <v>145.08506027047727</v>
          </cell>
          <cell r="AJ276">
            <v>157.90861556561356</v>
          </cell>
          <cell r="AK276">
            <v>136.28725657809215</v>
          </cell>
          <cell r="AL276">
            <v>109.82480804091912</v>
          </cell>
          <cell r="AM276">
            <v>34.50779311426399</v>
          </cell>
          <cell r="AN276">
            <v>36.378478364223731</v>
          </cell>
          <cell r="AO276">
            <v>49.16477398614682</v>
          </cell>
          <cell r="AP276">
            <v>14.299283648973777</v>
          </cell>
          <cell r="AQ276">
            <v>10.030350088754327</v>
          </cell>
          <cell r="AR276">
            <v>21.940620314434621</v>
          </cell>
        </row>
        <row r="277">
          <cell r="B277">
            <v>1275</v>
          </cell>
          <cell r="C277">
            <v>591.74300125125842</v>
          </cell>
          <cell r="D277">
            <v>585.81750101981106</v>
          </cell>
          <cell r="E277">
            <v>543.10940788924972</v>
          </cell>
          <cell r="F277">
            <v>526.52181679605656</v>
          </cell>
          <cell r="G277">
            <v>395.72766449550005</v>
          </cell>
          <cell r="H277">
            <v>381.64390541713465</v>
          </cell>
          <cell r="I277">
            <v>373.61395383433467</v>
          </cell>
          <cell r="J277">
            <v>267.91371640381482</v>
          </cell>
          <cell r="K277">
            <v>293.20706504819117</v>
          </cell>
          <cell r="L277">
            <v>323.48633758347154</v>
          </cell>
          <cell r="M277">
            <v>314.95601693956672</v>
          </cell>
          <cell r="N277">
            <v>327.27197627018927</v>
          </cell>
          <cell r="O277">
            <v>338.69605404628254</v>
          </cell>
          <cell r="P277">
            <v>321.16655512329515</v>
          </cell>
          <cell r="Q277">
            <v>766.43238758184032</v>
          </cell>
          <cell r="R277">
            <v>879.92586271433288</v>
          </cell>
          <cell r="S277">
            <v>892.29729199078452</v>
          </cell>
          <cell r="T277">
            <v>869.3264330553078</v>
          </cell>
          <cell r="U277">
            <v>480.51494004108855</v>
          </cell>
          <cell r="V277">
            <v>546.90876763451581</v>
          </cell>
          <cell r="W277">
            <v>614.58844567898427</v>
          </cell>
          <cell r="X277">
            <v>577.27673736942381</v>
          </cell>
          <cell r="Y277">
            <v>631.41090225527921</v>
          </cell>
          <cell r="Z277">
            <v>774.59573252249481</v>
          </cell>
          <cell r="AA277">
            <v>863.51300302662196</v>
          </cell>
          <cell r="AB277">
            <v>670.33898029822751</v>
          </cell>
          <cell r="AC277">
            <v>547.68189816377151</v>
          </cell>
          <cell r="AD277">
            <v>528.39542702887957</v>
          </cell>
          <cell r="AE277">
            <v>2988.0645775012745</v>
          </cell>
          <cell r="AF277">
            <v>3167.9259159254243</v>
          </cell>
          <cell r="AG277">
            <v>1866.5758148357268</v>
          </cell>
          <cell r="AH277">
            <v>1455.3636249466344</v>
          </cell>
          <cell r="AI277">
            <v>673.17362279505676</v>
          </cell>
          <cell r="AJ277">
            <v>724.03720703341673</v>
          </cell>
          <cell r="AK277">
            <v>644.43112456198082</v>
          </cell>
          <cell r="AL277">
            <v>581.95725756630452</v>
          </cell>
          <cell r="AM277">
            <v>215.07496965321539</v>
          </cell>
          <cell r="AN277">
            <v>258.45574253528679</v>
          </cell>
          <cell r="AO277">
            <v>358.92318412946821</v>
          </cell>
          <cell r="AP277">
            <v>315.24759273321422</v>
          </cell>
          <cell r="AQ277">
            <v>191.30182443927677</v>
          </cell>
          <cell r="AR277">
            <v>311.82063557344702</v>
          </cell>
        </row>
        <row r="278">
          <cell r="B278">
            <v>1276</v>
          </cell>
          <cell r="C278">
            <v>295.48670800873612</v>
          </cell>
          <cell r="D278">
            <v>287.9646574611333</v>
          </cell>
          <cell r="E278">
            <v>331.0443216285031</v>
          </cell>
          <cell r="F278">
            <v>356.08990346257468</v>
          </cell>
          <cell r="G278">
            <v>396.03250443982279</v>
          </cell>
          <cell r="H278">
            <v>412.29360515469335</v>
          </cell>
          <cell r="I278">
            <v>419.66383496419445</v>
          </cell>
          <cell r="J278">
            <v>299.21519798153463</v>
          </cell>
          <cell r="K278">
            <v>354.48902921451275</v>
          </cell>
          <cell r="L278">
            <v>347.69989378661762</v>
          </cell>
          <cell r="M278">
            <v>371.10002032883261</v>
          </cell>
          <cell r="N278">
            <v>332.46916053655497</v>
          </cell>
          <cell r="O278">
            <v>382.51637532452241</v>
          </cell>
          <cell r="P278">
            <v>385.54936659438812</v>
          </cell>
          <cell r="Q278">
            <v>382.71780593763663</v>
          </cell>
          <cell r="R278">
            <v>432.5366674887988</v>
          </cell>
          <cell r="S278">
            <v>543.88664130501525</v>
          </cell>
          <cell r="T278">
            <v>587.93074807009089</v>
          </cell>
          <cell r="U278">
            <v>480.88509396438116</v>
          </cell>
          <cell r="V278">
            <v>590.83083549385913</v>
          </cell>
          <cell r="W278">
            <v>690.33969794578775</v>
          </cell>
          <cell r="X278">
            <v>644.72239637696646</v>
          </cell>
          <cell r="Y278">
            <v>763.37941495081441</v>
          </cell>
          <cell r="Z278">
            <v>832.57566899913456</v>
          </cell>
          <cell r="AA278">
            <v>1017.4426768893198</v>
          </cell>
          <cell r="AB278">
            <v>680.98417895300463</v>
          </cell>
          <cell r="AC278">
            <v>618.54070047073083</v>
          </cell>
          <cell r="AD278">
            <v>634.32047625303665</v>
          </cell>
          <cell r="AE278">
            <v>1492.0892405256625</v>
          </cell>
          <cell r="AF278">
            <v>1557.2267807869084</v>
          </cell>
          <cell r="AG278">
            <v>1137.7437315843165</v>
          </cell>
          <cell r="AH278">
            <v>984.27126128170539</v>
          </cell>
          <cell r="AI278">
            <v>673.69218702016349</v>
          </cell>
          <cell r="AJ278">
            <v>782.18440309603886</v>
          </cell>
          <cell r="AK278">
            <v>723.86064366291828</v>
          </cell>
          <cell r="AL278">
            <v>649.94976135164848</v>
          </cell>
          <cell r="AM278">
            <v>260.02687618791902</v>
          </cell>
          <cell r="AN278">
            <v>277.80163730986652</v>
          </cell>
          <cell r="AO278">
            <v>422.90476689795241</v>
          </cell>
          <cell r="AP278">
            <v>320.25382592077597</v>
          </cell>
          <cell r="AQ278">
            <v>216.05235609707117</v>
          </cell>
          <cell r="AR278">
            <v>374.3299126842424</v>
          </cell>
        </row>
        <row r="279">
          <cell r="B279">
            <v>1277</v>
          </cell>
          <cell r="C279">
            <v>38.401579099074148</v>
          </cell>
          <cell r="D279">
            <v>38.353883169998149</v>
          </cell>
          <cell r="E279">
            <v>41.245511590784048</v>
          </cell>
          <cell r="F279">
            <v>45.213315509743509</v>
          </cell>
          <cell r="G279">
            <v>47.250132319115032</v>
          </cell>
          <cell r="H279">
            <v>46.767165036793656</v>
          </cell>
          <cell r="I279">
            <v>47.014927165717125</v>
          </cell>
          <cell r="J279">
            <v>29.257549148708719</v>
          </cell>
          <cell r="K279">
            <v>34.182190361213557</v>
          </cell>
          <cell r="L279">
            <v>32.305379776486291</v>
          </cell>
          <cell r="M279">
            <v>33.674095212613445</v>
          </cell>
          <cell r="N279">
            <v>26.530249334059249</v>
          </cell>
          <cell r="O279">
            <v>28.417500263543463</v>
          </cell>
          <cell r="P279">
            <v>27.23471757889245</v>
          </cell>
          <cell r="Q279">
            <v>49.738169937930827</v>
          </cell>
          <cell r="R279">
            <v>57.609364141656215</v>
          </cell>
          <cell r="S279">
            <v>67.763985975245717</v>
          </cell>
          <cell r="T279">
            <v>74.650525476542668</v>
          </cell>
          <cell r="U279">
            <v>57.373786407372194</v>
          </cell>
          <cell r="V279">
            <v>67.018946806125228</v>
          </cell>
          <cell r="W279">
            <v>77.338736184626256</v>
          </cell>
          <cell r="X279">
            <v>63.04157451399395</v>
          </cell>
          <cell r="Y279">
            <v>73.610121411938707</v>
          </cell>
          <cell r="Z279">
            <v>77.356000563479</v>
          </cell>
          <cell r="AA279">
            <v>92.324062781209463</v>
          </cell>
          <cell r="AB279">
            <v>54.340920015005139</v>
          </cell>
          <cell r="AC279">
            <v>45.951968732650748</v>
          </cell>
          <cell r="AD279">
            <v>44.807592806745539</v>
          </cell>
          <cell r="AE279">
            <v>193.91255660552309</v>
          </cell>
          <cell r="AF279">
            <v>207.40633432613026</v>
          </cell>
          <cell r="AG279">
            <v>141.75389578518116</v>
          </cell>
          <cell r="AH279">
            <v>124.97452651920011</v>
          </cell>
          <cell r="AI279">
            <v>80.377354439838925</v>
          </cell>
          <cell r="AJ279">
            <v>88.724507514670989</v>
          </cell>
          <cell r="AK279">
            <v>81.094086753615159</v>
          </cell>
          <cell r="AL279">
            <v>63.552711276754351</v>
          </cell>
          <cell r="AM279">
            <v>25.073521176613244</v>
          </cell>
          <cell r="AN279">
            <v>25.811015637906848</v>
          </cell>
          <cell r="AO279">
            <v>38.37492483501029</v>
          </cell>
          <cell r="AP279">
            <v>25.55549464543618</v>
          </cell>
          <cell r="AQ279">
            <v>16.050732157855677</v>
          </cell>
          <cell r="AR279">
            <v>26.442189604248728</v>
          </cell>
        </row>
        <row r="280">
          <cell r="B280">
            <v>1278</v>
          </cell>
          <cell r="C280">
            <v>96.688780328258119</v>
          </cell>
          <cell r="D280">
            <v>89.875767464807339</v>
          </cell>
          <cell r="E280">
            <v>99.928518422692605</v>
          </cell>
          <cell r="F280">
            <v>103.55604184105395</v>
          </cell>
          <cell r="G280">
            <v>103.35817081389713</v>
          </cell>
          <cell r="H280">
            <v>104.06591294462471</v>
          </cell>
          <cell r="I280">
            <v>98.207787388946471</v>
          </cell>
          <cell r="J280">
            <v>62.947422856806632</v>
          </cell>
          <cell r="K280">
            <v>68.629345623416697</v>
          </cell>
          <cell r="L280">
            <v>64.88456720855504</v>
          </cell>
          <cell r="M280">
            <v>72.522432725362961</v>
          </cell>
          <cell r="N280">
            <v>55.375949304384932</v>
          </cell>
          <cell r="O280">
            <v>55.672243537315353</v>
          </cell>
          <cell r="P280">
            <v>60.32470745238119</v>
          </cell>
          <cell r="Q280">
            <v>125.23242793351984</v>
          </cell>
          <cell r="R280">
            <v>134.99769482118785</v>
          </cell>
          <cell r="S280">
            <v>164.17676638627202</v>
          </cell>
          <cell r="T280">
            <v>170.97867857179338</v>
          </cell>
          <cell r="U280">
            <v>125.50334411093753</v>
          </cell>
          <cell r="V280">
            <v>149.13001201761159</v>
          </cell>
          <cell r="W280">
            <v>161.55009946900438</v>
          </cell>
          <cell r="X280">
            <v>135.63352925842736</v>
          </cell>
          <cell r="Y280">
            <v>147.79083523839623</v>
          </cell>
          <cell r="Z280">
            <v>155.36764007335228</v>
          </cell>
          <cell r="AA280">
            <v>198.83431432107093</v>
          </cell>
          <cell r="AB280">
            <v>113.42449119169821</v>
          </cell>
          <cell r="AC280">
            <v>90.023723782108519</v>
          </cell>
          <cell r="AD280">
            <v>99.248502206141396</v>
          </cell>
          <cell r="AE280">
            <v>488.23952109235984</v>
          </cell>
          <cell r="AF280">
            <v>486.02128217371501</v>
          </cell>
          <cell r="AG280">
            <v>343.43753393091703</v>
          </cell>
          <cell r="AH280">
            <v>286.24017397041393</v>
          </cell>
          <cell r="AI280">
            <v>175.8229220111869</v>
          </cell>
          <cell r="AJ280">
            <v>197.42904808987922</v>
          </cell>
          <cell r="AK280">
            <v>169.39451596571121</v>
          </cell>
          <cell r="AL280">
            <v>136.73323661189033</v>
          </cell>
          <cell r="AM280">
            <v>50.341400964708569</v>
          </cell>
          <cell r="AN280">
            <v>51.840795262769262</v>
          </cell>
          <cell r="AO280">
            <v>82.646404814031598</v>
          </cell>
          <cell r="AP280">
            <v>53.341367362024286</v>
          </cell>
          <cell r="AQ280">
            <v>31.444717563378582</v>
          </cell>
          <cell r="AR280">
            <v>58.569263575288687</v>
          </cell>
        </row>
        <row r="281">
          <cell r="B281">
            <v>1279</v>
          </cell>
          <cell r="C281">
            <v>98.932231295297228</v>
          </cell>
          <cell r="D281">
            <v>97.384404273480911</v>
          </cell>
          <cell r="E281">
            <v>110.57134255089271</v>
          </cell>
          <cell r="F281">
            <v>119.55631557585156</v>
          </cell>
          <cell r="G281">
            <v>123.30713269413059</v>
          </cell>
          <cell r="H281">
            <v>120.07780929831775</v>
          </cell>
          <cell r="I281">
            <v>121.33858619903428</v>
          </cell>
          <cell r="J281">
            <v>84.288427149807774</v>
          </cell>
          <cell r="K281">
            <v>98.790074447330355</v>
          </cell>
          <cell r="L281">
            <v>93.518320209649957</v>
          </cell>
          <cell r="M281">
            <v>100.27835217716819</v>
          </cell>
          <cell r="N281">
            <v>84.70052345922582</v>
          </cell>
          <cell r="O281">
            <v>88.848281929895606</v>
          </cell>
          <cell r="P281">
            <v>90.631925826414374</v>
          </cell>
          <cell r="Q281">
            <v>128.13817160510484</v>
          </cell>
          <cell r="R281">
            <v>146.27602588876255</v>
          </cell>
          <cell r="S281">
            <v>181.66230983438632</v>
          </cell>
          <cell r="T281">
            <v>197.39631303644052</v>
          </cell>
          <cell r="U281">
            <v>149.72650332317741</v>
          </cell>
          <cell r="V281">
            <v>172.07560705526444</v>
          </cell>
          <cell r="W281">
            <v>199.59986057163357</v>
          </cell>
          <cell r="X281">
            <v>181.6172343699703</v>
          </cell>
          <cell r="Y281">
            <v>212.7408834108511</v>
          </cell>
          <cell r="Z281">
            <v>223.93184295882386</v>
          </cell>
          <cell r="AA281">
            <v>274.93255048270049</v>
          </cell>
          <cell r="AB281">
            <v>173.48892249640312</v>
          </cell>
          <cell r="AC281">
            <v>143.67039448680947</v>
          </cell>
          <cell r="AD281">
            <v>149.11109013550083</v>
          </cell>
          <cell r="AE281">
            <v>499.56804775308188</v>
          </cell>
          <cell r="AF281">
            <v>526.62574533512577</v>
          </cell>
          <cell r="AG281">
            <v>380.01513290209772</v>
          </cell>
          <cell r="AH281">
            <v>330.46667255030684</v>
          </cell>
          <cell r="AI281">
            <v>209.75816623283504</v>
          </cell>
          <cell r="AJ281">
            <v>227.80607900974977</v>
          </cell>
          <cell r="AK281">
            <v>209.29186598763093</v>
          </cell>
          <cell r="AL281">
            <v>183.08977445090943</v>
          </cell>
          <cell r="AM281">
            <v>72.465076038690583</v>
          </cell>
          <cell r="AN281">
            <v>74.718292806418575</v>
          </cell>
          <cell r="AO281">
            <v>114.27698956959929</v>
          </cell>
          <cell r="AP281">
            <v>81.588519824012479</v>
          </cell>
          <cell r="AQ281">
            <v>50.183160472137217</v>
          </cell>
          <cell r="AR281">
            <v>87.994544461794092</v>
          </cell>
        </row>
        <row r="282">
          <cell r="B282">
            <v>1280</v>
          </cell>
          <cell r="C282">
            <v>96.377487823109789</v>
          </cell>
          <cell r="D282">
            <v>100.79693073040883</v>
          </cell>
          <cell r="E282">
            <v>84.223904929263739</v>
          </cell>
          <cell r="F282">
            <v>104.39612807845707</v>
          </cell>
          <cell r="G282">
            <v>125.97469405077045</v>
          </cell>
          <cell r="H282">
            <v>300.48240304887406</v>
          </cell>
          <cell r="I282">
            <v>165.49858123085556</v>
          </cell>
          <cell r="J282">
            <v>131.77181135420949</v>
          </cell>
          <cell r="K282">
            <v>153.40604490054614</v>
          </cell>
          <cell r="L282">
            <v>165.18968795446338</v>
          </cell>
          <cell r="M282">
            <v>179.72042736290459</v>
          </cell>
          <cell r="N282">
            <v>146.955193275895</v>
          </cell>
          <cell r="O282">
            <v>120.29854535552425</v>
          </cell>
          <cell r="P282">
            <v>116.02514057182316</v>
          </cell>
          <cell r="Q282">
            <v>124.8292382760965</v>
          </cell>
          <cell r="R282">
            <v>151.40180359499439</v>
          </cell>
          <cell r="S282">
            <v>138.37499626704385</v>
          </cell>
          <cell r="T282">
            <v>172.36572303780343</v>
          </cell>
          <cell r="U282">
            <v>152.96560738474426</v>
          </cell>
          <cell r="V282">
            <v>430.60155924067158</v>
          </cell>
          <cell r="W282">
            <v>272.24228312909793</v>
          </cell>
          <cell r="X282">
            <v>283.93022334534766</v>
          </cell>
          <cell r="Y282">
            <v>330.3544176404738</v>
          </cell>
          <cell r="Z282">
            <v>395.55063840441994</v>
          </cell>
          <cell r="AA282">
            <v>492.73840660471461</v>
          </cell>
          <cell r="AB282">
            <v>301.00284030663431</v>
          </cell>
          <cell r="AC282">
            <v>194.52643418647835</v>
          </cell>
          <cell r="AD282">
            <v>190.88897246787917</v>
          </cell>
          <cell r="AE282">
            <v>486.66761892214669</v>
          </cell>
          <cell r="AF282">
            <v>545.07966824262439</v>
          </cell>
          <cell r="AG282">
            <v>289.46341508421347</v>
          </cell>
          <cell r="AH282">
            <v>288.56226379220828</v>
          </cell>
          <cell r="AI282">
            <v>214.29596357072572</v>
          </cell>
          <cell r="AJ282">
            <v>570.06134980304194</v>
          </cell>
          <cell r="AK282">
            <v>285.46159939011181</v>
          </cell>
          <cell r="AL282">
            <v>286.23231012426152</v>
          </cell>
          <cell r="AM282">
            <v>112.52730368615752</v>
          </cell>
          <cell r="AN282">
            <v>131.98153522767078</v>
          </cell>
          <cell r="AO282">
            <v>204.80900371107947</v>
          </cell>
          <cell r="AP282">
            <v>141.55587486544599</v>
          </cell>
          <cell r="AQ282">
            <v>67.946853613942963</v>
          </cell>
          <cell r="AR282">
            <v>112.64881880903002</v>
          </cell>
        </row>
        <row r="283">
          <cell r="B283">
            <v>1281</v>
          </cell>
          <cell r="C283">
            <v>69.456832252007729</v>
          </cell>
          <cell r="D283">
            <v>63.099540331405727</v>
          </cell>
          <cell r="E283">
            <v>68.267604931422809</v>
          </cell>
          <cell r="F283">
            <v>67.594716812025155</v>
          </cell>
          <cell r="G283">
            <v>65.893739244723648</v>
          </cell>
          <cell r="H283">
            <v>59.078908757149925</v>
          </cell>
          <cell r="I283">
            <v>51.263398170740885</v>
          </cell>
          <cell r="J283">
            <v>34.88830242801626</v>
          </cell>
          <cell r="K283">
            <v>38.855260553623651</v>
          </cell>
          <cell r="L283">
            <v>35.628251813995661</v>
          </cell>
          <cell r="M283">
            <v>42.710543163183438</v>
          </cell>
          <cell r="N283">
            <v>34.516901807363517</v>
          </cell>
          <cell r="O283">
            <v>32.129673077095433</v>
          </cell>
          <cell r="P283">
            <v>35.995484491023156</v>
          </cell>
          <cell r="Q283">
            <v>89.961293440248284</v>
          </cell>
          <cell r="R283">
            <v>94.778522946709259</v>
          </cell>
          <cell r="S283">
            <v>112.15971980258354</v>
          </cell>
          <cell r="T283">
            <v>111.60387316361164</v>
          </cell>
          <cell r="U283">
            <v>80.01190971227021</v>
          </cell>
          <cell r="V283">
            <v>84.662096585164605</v>
          </cell>
          <cell r="W283">
            <v>84.32739697925912</v>
          </cell>
          <cell r="X283">
            <v>75.174222762251219</v>
          </cell>
          <cell r="Y283">
            <v>83.673410528137026</v>
          </cell>
          <cell r="Z283">
            <v>85.312696723201441</v>
          </cell>
          <cell r="AA283">
            <v>117.09923736689679</v>
          </cell>
          <cell r="AB283">
            <v>70.699682338520248</v>
          </cell>
          <cell r="AC283">
            <v>51.954665925456752</v>
          </cell>
          <cell r="AD283">
            <v>59.221139609147379</v>
          </cell>
          <cell r="AE283">
            <v>350.72911665844737</v>
          </cell>
          <cell r="AF283">
            <v>341.22345056414036</v>
          </cell>
          <cell r="AG283">
            <v>234.62429199484376</v>
          </cell>
          <cell r="AH283">
            <v>186.83915641978945</v>
          </cell>
          <cell r="AI283">
            <v>112.0920550839777</v>
          </cell>
          <cell r="AJ283">
            <v>112.08177959597104</v>
          </cell>
          <cell r="AK283">
            <v>88.422097175437969</v>
          </cell>
          <cell r="AL283">
            <v>75.783730204949961</v>
          </cell>
          <cell r="AM283">
            <v>28.501339089714204</v>
          </cell>
          <cell r="AN283">
            <v>28.465889306513088</v>
          </cell>
          <cell r="AO283">
            <v>48.672841042977581</v>
          </cell>
          <cell r="AP283">
            <v>33.248707473800437</v>
          </cell>
          <cell r="AQ283">
            <v>18.147436336668857</v>
          </cell>
          <cell r="AR283">
            <v>34.948018941312469</v>
          </cell>
        </row>
        <row r="284">
          <cell r="B284">
            <v>1282</v>
          </cell>
          <cell r="C284">
            <v>170.8925852449006</v>
          </cell>
          <cell r="D284">
            <v>158.89870625357676</v>
          </cell>
          <cell r="E284">
            <v>184.23445643499721</v>
          </cell>
          <cell r="F284">
            <v>210.29768869963664</v>
          </cell>
          <cell r="G284">
            <v>217.2953973643279</v>
          </cell>
          <cell r="H284">
            <v>215.93071995782182</v>
          </cell>
          <cell r="I284">
            <v>236.76061621744739</v>
          </cell>
          <cell r="J284">
            <v>162.44969881607514</v>
          </cell>
          <cell r="K284">
            <v>211.00480182997322</v>
          </cell>
          <cell r="L284">
            <v>190.25033853735425</v>
          </cell>
          <cell r="M284">
            <v>184.36841568901983</v>
          </cell>
          <cell r="N284">
            <v>185.39884179753503</v>
          </cell>
          <cell r="O284">
            <v>220.4846745670464</v>
          </cell>
          <cell r="P284">
            <v>212.07972420274172</v>
          </cell>
          <cell r="Q284">
            <v>221.34205533876411</v>
          </cell>
          <cell r="R284">
            <v>238.67344512748093</v>
          </cell>
          <cell r="S284">
            <v>302.68653825614598</v>
          </cell>
          <cell r="T284">
            <v>347.2170264652932</v>
          </cell>
          <cell r="U284">
            <v>263.8523767824978</v>
          </cell>
          <cell r="V284">
            <v>309.43610593621179</v>
          </cell>
          <cell r="W284">
            <v>389.46708929292487</v>
          </cell>
          <cell r="X284">
            <v>350.03221700616928</v>
          </cell>
          <cell r="Y284">
            <v>454.39127560504772</v>
          </cell>
          <cell r="Z284">
            <v>455.55896252950185</v>
          </cell>
          <cell r="AA284">
            <v>505.48176803186453</v>
          </cell>
          <cell r="AB284">
            <v>379.74553145494161</v>
          </cell>
          <cell r="AC284">
            <v>356.53047515693908</v>
          </cell>
          <cell r="AD284">
            <v>348.92162538921389</v>
          </cell>
          <cell r="AE284">
            <v>862.93894384579937</v>
          </cell>
          <cell r="AF284">
            <v>859.27670080089308</v>
          </cell>
          <cell r="AG284">
            <v>633.1828829433523</v>
          </cell>
          <cell r="AH284">
            <v>581.28570703149319</v>
          </cell>
          <cell r="AI284">
            <v>369.64191029434448</v>
          </cell>
          <cell r="AJ284">
            <v>409.65379813964381</v>
          </cell>
          <cell r="AK284">
            <v>408.37851101420944</v>
          </cell>
          <cell r="AL284">
            <v>352.8702542164022</v>
          </cell>
          <cell r="AM284">
            <v>154.77748240072361</v>
          </cell>
          <cell r="AN284">
            <v>152.00423264111902</v>
          </cell>
          <cell r="AO284">
            <v>210.10584098384058</v>
          </cell>
          <cell r="AP284">
            <v>178.58705544634421</v>
          </cell>
          <cell r="AQ284">
            <v>124.53384089267377</v>
          </cell>
          <cell r="AR284">
            <v>205.90822219254051</v>
          </cell>
        </row>
        <row r="285">
          <cell r="B285">
            <v>1283</v>
          </cell>
          <cell r="C285">
            <v>146.94691328872253</v>
          </cell>
          <cell r="D285">
            <v>163.38139517496347</v>
          </cell>
          <cell r="E285">
            <v>163.32577087190199</v>
          </cell>
          <cell r="F285">
            <v>159.15553519703485</v>
          </cell>
          <cell r="G285">
            <v>146.34057646681777</v>
          </cell>
          <cell r="H285">
            <v>151.42145494568152</v>
          </cell>
          <cell r="I285">
            <v>130.2802850988071</v>
          </cell>
          <cell r="J285">
            <v>92.753287394275631</v>
          </cell>
          <cell r="K285">
            <v>113.88995051005398</v>
          </cell>
          <cell r="L285">
            <v>124.30725462551008</v>
          </cell>
          <cell r="M285">
            <v>123.78294967401118</v>
          </cell>
          <cell r="N285">
            <v>107.41286165318556</v>
          </cell>
          <cell r="O285">
            <v>120.61512292873927</v>
          </cell>
          <cell r="P285">
            <v>113.47756823045901</v>
          </cell>
          <cell r="Q285">
            <v>190.32734373116131</v>
          </cell>
          <cell r="R285">
            <v>245.406657961793</v>
          </cell>
          <cell r="S285">
            <v>268.33477922559513</v>
          </cell>
          <cell r="T285">
            <v>262.77755128129581</v>
          </cell>
          <cell r="U285">
            <v>177.69501512151902</v>
          </cell>
          <cell r="V285">
            <v>216.99212313439963</v>
          </cell>
          <cell r="W285">
            <v>214.30879949680445</v>
          </cell>
          <cell r="X285">
            <v>199.85656518814025</v>
          </cell>
          <cell r="Y285">
            <v>245.25792513745543</v>
          </cell>
          <cell r="Z285">
            <v>297.65667902330307</v>
          </cell>
          <cell r="AA285">
            <v>339.37496300319339</v>
          </cell>
          <cell r="AB285">
            <v>220.00975754815849</v>
          </cell>
          <cell r="AC285">
            <v>195.03834982335434</v>
          </cell>
          <cell r="AD285">
            <v>186.69760959485117</v>
          </cell>
          <cell r="AE285">
            <v>742.02291441169666</v>
          </cell>
          <cell r="AF285">
            <v>883.51774239212477</v>
          </cell>
          <cell r="AG285">
            <v>561.32324246362612</v>
          </cell>
          <cell r="AH285">
            <v>439.92322681739455</v>
          </cell>
          <cell r="AI285">
            <v>248.94043267779924</v>
          </cell>
          <cell r="AJ285">
            <v>287.26979723147269</v>
          </cell>
          <cell r="AK285">
            <v>224.71502943840053</v>
          </cell>
          <cell r="AL285">
            <v>201.47698851249754</v>
          </cell>
          <cell r="AM285">
            <v>83.541225876430062</v>
          </cell>
          <cell r="AN285">
            <v>99.317714734919704</v>
          </cell>
          <cell r="AO285">
            <v>141.06277717646745</v>
          </cell>
          <cell r="AP285">
            <v>103.46637818081014</v>
          </cell>
          <cell r="AQ285">
            <v>68.125662509438143</v>
          </cell>
          <cell r="AR285">
            <v>110.17538060700883</v>
          </cell>
        </row>
        <row r="286">
          <cell r="B286">
            <v>1284</v>
          </cell>
          <cell r="C286">
            <v>314.64674870169335</v>
          </cell>
          <cell r="D286">
            <v>355.53713797919846</v>
          </cell>
          <cell r="E286">
            <v>320.06282781285336</v>
          </cell>
          <cell r="F286">
            <v>323.33266979022051</v>
          </cell>
          <cell r="G286">
            <v>322.5243110719897</v>
          </cell>
          <cell r="H286">
            <v>282.37081537579229</v>
          </cell>
          <cell r="I286">
            <v>321.08670794775878</v>
          </cell>
          <cell r="J286">
            <v>229.60157268406479</v>
          </cell>
          <cell r="K286">
            <v>265.84446075257949</v>
          </cell>
          <cell r="L286">
            <v>269.03055339394962</v>
          </cell>
          <cell r="M286">
            <v>245.09166761739945</v>
          </cell>
          <cell r="N286">
            <v>207.2251199821867</v>
          </cell>
          <cell r="O286">
            <v>228.46924543649467</v>
          </cell>
          <cell r="P286">
            <v>232.22933756961623</v>
          </cell>
          <cell r="Q286">
            <v>407.53411251568963</v>
          </cell>
          <cell r="R286">
            <v>534.03376020470114</v>
          </cell>
          <cell r="S286">
            <v>525.84468318132917</v>
          </cell>
          <cell r="T286">
            <v>533.846134295811</v>
          </cell>
          <cell r="U286">
            <v>391.62728285404677</v>
          </cell>
          <cell r="V286">
            <v>404.64703473866729</v>
          </cell>
          <cell r="W286">
            <v>528.18204122348311</v>
          </cell>
          <cell r="X286">
            <v>494.72512476430364</v>
          </cell>
          <cell r="Y286">
            <v>572.48651493362081</v>
          </cell>
          <cell r="Z286">
            <v>644.2000615353536</v>
          </cell>
          <cell r="AA286">
            <v>671.96633986424979</v>
          </cell>
          <cell r="AB286">
            <v>424.45148284359874</v>
          </cell>
          <cell r="AC286">
            <v>369.44177092658214</v>
          </cell>
          <cell r="AD286">
            <v>382.07253537537093</v>
          </cell>
          <cell r="AE286">
            <v>1588.8397534629491</v>
          </cell>
          <cell r="AF286">
            <v>1922.6385546992506</v>
          </cell>
          <cell r="AG286">
            <v>1100.0021817799725</v>
          </cell>
          <cell r="AH286">
            <v>893.72670107578506</v>
          </cell>
          <cell r="AI286">
            <v>548.64715915326167</v>
          </cell>
          <cell r="AJ286">
            <v>535.70088139879465</v>
          </cell>
          <cell r="AK286">
            <v>553.82906917986463</v>
          </cell>
          <cell r="AL286">
            <v>498.73632214758169</v>
          </cell>
          <cell r="AM286">
            <v>195.00379132896748</v>
          </cell>
          <cell r="AN286">
            <v>214.94722763730439</v>
          </cell>
          <cell r="AO286">
            <v>279.30592531501844</v>
          </cell>
          <cell r="AP286">
            <v>199.61140875167078</v>
          </cell>
          <cell r="AQ286">
            <v>129.04367487639485</v>
          </cell>
          <cell r="AR286">
            <v>225.47148351720116</v>
          </cell>
        </row>
        <row r="287">
          <cell r="B287">
            <v>1285</v>
          </cell>
          <cell r="C287">
            <v>113.85778993810025</v>
          </cell>
          <cell r="D287">
            <v>118.61420756388614</v>
          </cell>
          <cell r="E287">
            <v>139.74022327026228</v>
          </cell>
          <cell r="F287">
            <v>157.13485963322657</v>
          </cell>
          <cell r="G287">
            <v>164.94867212761369</v>
          </cell>
          <cell r="H287">
            <v>171.48307937820746</v>
          </cell>
          <cell r="I287">
            <v>179.15390712483517</v>
          </cell>
          <cell r="J287">
            <v>122.42214248571005</v>
          </cell>
          <cell r="K287">
            <v>149.04220872847438</v>
          </cell>
          <cell r="L287">
            <v>140.95391323352607</v>
          </cell>
          <cell r="M287">
            <v>152.27980938057135</v>
          </cell>
          <cell r="N287">
            <v>129.06440663631386</v>
          </cell>
          <cell r="O287">
            <v>140.17799165665224</v>
          </cell>
          <cell r="P287">
            <v>143.73831646095212</v>
          </cell>
          <cell r="Q287">
            <v>147.46992799665878</v>
          </cell>
          <cell r="R287">
            <v>178.16420427716082</v>
          </cell>
          <cell r="S287">
            <v>229.58509095034725</v>
          </cell>
          <cell r="T287">
            <v>259.44126658385113</v>
          </cell>
          <cell r="U287">
            <v>200.29001863770071</v>
          </cell>
          <cell r="V287">
            <v>245.74111699858057</v>
          </cell>
          <cell r="W287">
            <v>294.70505634806119</v>
          </cell>
          <cell r="X287">
            <v>263.784385303384</v>
          </cell>
          <cell r="Y287">
            <v>320.95705290013512</v>
          </cell>
          <cell r="Z287">
            <v>337.51749915825167</v>
          </cell>
          <cell r="AA287">
            <v>417.50463057122641</v>
          </cell>
          <cell r="AB287">
            <v>264.35780943845867</v>
          </cell>
          <cell r="AC287">
            <v>226.67210802759951</v>
          </cell>
          <cell r="AD287">
            <v>236.48374307729429</v>
          </cell>
          <cell r="AE287">
            <v>574.93612643871529</v>
          </cell>
          <cell r="AF287">
            <v>641.43017489995577</v>
          </cell>
          <cell r="AG287">
            <v>480.26367676032885</v>
          </cell>
          <cell r="AH287">
            <v>434.33785956465613</v>
          </cell>
          <cell r="AI287">
            <v>280.59472499336061</v>
          </cell>
          <cell r="AJ287">
            <v>325.32978539453086</v>
          </cell>
          <cell r="AK287">
            <v>309.0151014255834</v>
          </cell>
          <cell r="AL287">
            <v>265.92313100905773</v>
          </cell>
          <cell r="AM287">
            <v>109.32631692915128</v>
          </cell>
          <cell r="AN287">
            <v>112.61788853331393</v>
          </cell>
          <cell r="AO287">
            <v>173.53773581658731</v>
          </cell>
          <cell r="AP287">
            <v>124.32241820194236</v>
          </cell>
          <cell r="AQ287">
            <v>79.175134253223007</v>
          </cell>
          <cell r="AR287">
            <v>139.55554362721492</v>
          </cell>
        </row>
        <row r="288">
          <cell r="B288">
            <v>1286</v>
          </cell>
          <cell r="C288">
            <v>67.3377365014574</v>
          </cell>
          <cell r="D288">
            <v>65.359901336552326</v>
          </cell>
          <cell r="E288">
            <v>109.48970832817869</v>
          </cell>
          <cell r="F288">
            <v>104.26525295324228</v>
          </cell>
          <cell r="G288">
            <v>91.177822777232819</v>
          </cell>
          <cell r="H288">
            <v>102.79326943553956</v>
          </cell>
          <cell r="I288">
            <v>83.153209765122497</v>
          </cell>
          <cell r="J288">
            <v>62.172928378842158</v>
          </cell>
          <cell r="K288">
            <v>63.251658823300254</v>
          </cell>
          <cell r="L288">
            <v>56.678335459810988</v>
          </cell>
          <cell r="M288">
            <v>50.734078158883797</v>
          </cell>
          <cell r="N288">
            <v>42.142510769375754</v>
          </cell>
          <cell r="O288">
            <v>60.803603585364179</v>
          </cell>
          <cell r="P288">
            <v>48.108675808903129</v>
          </cell>
          <cell r="Q288">
            <v>87.216616085088177</v>
          </cell>
          <cell r="R288">
            <v>98.173693121784311</v>
          </cell>
          <cell r="S288">
            <v>179.88524747120019</v>
          </cell>
          <cell r="T288">
            <v>172.14963853351642</v>
          </cell>
          <cell r="U288">
            <v>110.71327575931258</v>
          </cell>
          <cell r="V288">
            <v>147.30627034818528</v>
          </cell>
          <cell r="W288">
            <v>136.78558152949986</v>
          </cell>
          <cell r="X288">
            <v>133.96471718209426</v>
          </cell>
          <cell r="Y288">
            <v>136.21017952005687</v>
          </cell>
          <cell r="Z288">
            <v>135.71762288822916</v>
          </cell>
          <cell r="AA288">
            <v>139.09731464241625</v>
          </cell>
          <cell r="AB288">
            <v>86.318932706379869</v>
          </cell>
          <cell r="AC288">
            <v>98.321290221701858</v>
          </cell>
          <cell r="AD288">
            <v>79.150222500846823</v>
          </cell>
          <cell r="AE288">
            <v>340.02853391363465</v>
          </cell>
          <cell r="AF288">
            <v>353.44680714718146</v>
          </cell>
          <cell r="AG288">
            <v>376.2977377487656</v>
          </cell>
          <cell r="AH288">
            <v>288.20051069751793</v>
          </cell>
          <cell r="AI288">
            <v>155.10289217652971</v>
          </cell>
          <cell r="AJ288">
            <v>195.01464754846324</v>
          </cell>
          <cell r="AK288">
            <v>143.42750298784915</v>
          </cell>
          <cell r="AL288">
            <v>135.05089392168966</v>
          </cell>
          <cell r="AM288">
            <v>46.396728536199923</v>
          </cell>
          <cell r="AN288">
            <v>45.284265747852722</v>
          </cell>
          <cell r="AO288">
            <v>57.816443875571096</v>
          </cell>
          <cell r="AP288">
            <v>40.594141983031136</v>
          </cell>
          <cell r="AQ288">
            <v>34.343005061326274</v>
          </cell>
          <cell r="AR288">
            <v>46.708717417883463</v>
          </cell>
        </row>
        <row r="289">
          <cell r="B289">
            <v>1287</v>
          </cell>
          <cell r="C289">
            <v>296.75752357223763</v>
          </cell>
          <cell r="D289">
            <v>283.83387083246186</v>
          </cell>
          <cell r="E289">
            <v>321.2682197800911</v>
          </cell>
          <cell r="F289">
            <v>340.14329435341335</v>
          </cell>
          <cell r="G289">
            <v>363.32528434161566</v>
          </cell>
          <cell r="H289">
            <v>354.0607577165286</v>
          </cell>
          <cell r="I289">
            <v>447.78894162854715</v>
          </cell>
          <cell r="J289">
            <v>290.74504890466739</v>
          </cell>
          <cell r="K289">
            <v>326.31023902067597</v>
          </cell>
          <cell r="L289">
            <v>331.39891938919618</v>
          </cell>
          <cell r="M289">
            <v>227.32421862348156</v>
          </cell>
          <cell r="N289">
            <v>215.80058065343948</v>
          </cell>
          <cell r="O289">
            <v>231.20697742832863</v>
          </cell>
          <cell r="P289">
            <v>183.48937988870011</v>
          </cell>
          <cell r="Q289">
            <v>384.36378097147923</v>
          </cell>
          <cell r="R289">
            <v>426.33202870352017</v>
          </cell>
          <cell r="S289">
            <v>527.82507234883371</v>
          </cell>
          <cell r="T289">
            <v>561.60171786854846</v>
          </cell>
          <cell r="U289">
            <v>441.17013513167751</v>
          </cell>
          <cell r="V289">
            <v>507.38117371177015</v>
          </cell>
          <cell r="W289">
            <v>736.60500846752677</v>
          </cell>
          <cell r="X289">
            <v>626.47166965136421</v>
          </cell>
          <cell r="Y289">
            <v>702.69740055996635</v>
          </cell>
          <cell r="Z289">
            <v>793.5425979318195</v>
          </cell>
          <cell r="AA289">
            <v>623.25343262741399</v>
          </cell>
          <cell r="AB289">
            <v>442.01627903381507</v>
          </cell>
          <cell r="AC289">
            <v>373.86876745057003</v>
          </cell>
          <cell r="AD289">
            <v>301.88370393776904</v>
          </cell>
          <cell r="AE289">
            <v>1498.5063489017768</v>
          </cell>
          <cell r="AF289">
            <v>1534.8887215938221</v>
          </cell>
          <cell r="AG289">
            <v>1104.1449115150135</v>
          </cell>
          <cell r="AH289">
            <v>940.19309756963025</v>
          </cell>
          <cell r="AI289">
            <v>618.05382806657622</v>
          </cell>
          <cell r="AJ289">
            <v>671.70773199435246</v>
          </cell>
          <cell r="AK289">
            <v>772.37246697712771</v>
          </cell>
          <cell r="AL289">
            <v>631.55105898539227</v>
          </cell>
          <cell r="AM289">
            <v>239.35700438654322</v>
          </cell>
          <cell r="AN289">
            <v>264.77765467923331</v>
          </cell>
          <cell r="AO289">
            <v>259.0581795226953</v>
          </cell>
          <cell r="AP289">
            <v>207.87179622511255</v>
          </cell>
          <cell r="AQ289">
            <v>130.58999677358486</v>
          </cell>
          <cell r="AR289">
            <v>178.14985447630787</v>
          </cell>
        </row>
        <row r="290">
          <cell r="B290">
            <v>1288</v>
          </cell>
          <cell r="C290">
            <v>112.04030715441678</v>
          </cell>
          <cell r="D290">
            <v>106.5488893475226</v>
          </cell>
          <cell r="E290">
            <v>118.19294707758823</v>
          </cell>
          <cell r="F290">
            <v>125.57578644785302</v>
          </cell>
          <cell r="G290">
            <v>130.68512711778632</v>
          </cell>
          <cell r="H290">
            <v>130.88068681144154</v>
          </cell>
          <cell r="I290">
            <v>130.12163827679063</v>
          </cell>
          <cell r="J290">
            <v>90.143174349121495</v>
          </cell>
          <cell r="K290">
            <v>101.20557383175723</v>
          </cell>
          <cell r="L290">
            <v>91.5806941721642</v>
          </cell>
          <cell r="M290">
            <v>100.57179260935837</v>
          </cell>
          <cell r="N290">
            <v>81.495322522360951</v>
          </cell>
          <cell r="O290">
            <v>90.589293665585188</v>
          </cell>
          <cell r="P290">
            <v>92.42445265510753</v>
          </cell>
          <cell r="Q290">
            <v>145.11590324885117</v>
          </cell>
          <cell r="R290">
            <v>160.04152012727633</v>
          </cell>
          <cell r="S290">
            <v>194.18416451229663</v>
          </cell>
          <cell r="T290">
            <v>207.33490432574371</v>
          </cell>
          <cell r="U290">
            <v>158.68528196359952</v>
          </cell>
          <cell r="V290">
            <v>187.55649996026588</v>
          </cell>
          <cell r="W290">
            <v>214.04782823822501</v>
          </cell>
          <cell r="X290">
            <v>194.23252486987272</v>
          </cell>
          <cell r="Y290">
            <v>217.9425747325366</v>
          </cell>
          <cell r="Z290">
            <v>219.29215130732194</v>
          </cell>
          <cell r="AA290">
            <v>275.73707433740304</v>
          </cell>
          <cell r="AB290">
            <v>166.92382898563116</v>
          </cell>
          <cell r="AC290">
            <v>146.48566381379601</v>
          </cell>
          <cell r="AD290">
            <v>152.06022342475143</v>
          </cell>
          <cell r="AE290">
            <v>565.75856808203093</v>
          </cell>
          <cell r="AF290">
            <v>576.18454090136913</v>
          </cell>
          <cell r="AG290">
            <v>406.2093075437445</v>
          </cell>
          <cell r="AH290">
            <v>347.10514539051218</v>
          </cell>
          <cell r="AI290">
            <v>222.30889664857665</v>
          </cell>
          <cell r="AJ290">
            <v>248.30079974681271</v>
          </cell>
          <cell r="AK290">
            <v>224.44138615267471</v>
          </cell>
          <cell r="AL290">
            <v>195.80734886102684</v>
          </cell>
          <cell r="AM290">
            <v>74.236907344043289</v>
          </cell>
          <cell r="AN290">
            <v>73.170188549481097</v>
          </cell>
          <cell r="AO290">
            <v>114.61139364067382</v>
          </cell>
          <cell r="AP290">
            <v>78.50108199603693</v>
          </cell>
          <cell r="AQ290">
            <v>51.166516249178827</v>
          </cell>
          <cell r="AR290">
            <v>89.734908911607263</v>
          </cell>
        </row>
        <row r="291">
          <cell r="B291">
            <v>1289</v>
          </cell>
          <cell r="C291">
            <v>54.743619140750489</v>
          </cell>
          <cell r="D291">
            <v>52.780921878128247</v>
          </cell>
          <cell r="E291">
            <v>60.30870863868838</v>
          </cell>
          <cell r="F291">
            <v>66.22976856426898</v>
          </cell>
          <cell r="G291">
            <v>75.317513438891837</v>
          </cell>
          <cell r="H291">
            <v>75.304015877271823</v>
          </cell>
          <cell r="I291">
            <v>84.058776403540492</v>
          </cell>
          <cell r="J291">
            <v>59.859440743199094</v>
          </cell>
          <cell r="K291">
            <v>74.471843303956518</v>
          </cell>
          <cell r="L291">
            <v>67.459867666439692</v>
          </cell>
          <cell r="M291">
            <v>79.498309402086051</v>
          </cell>
          <cell r="N291">
            <v>62.23245915452199</v>
          </cell>
          <cell r="O291">
            <v>59.343273729744027</v>
          </cell>
          <cell r="P291">
            <v>63.638773715064232</v>
          </cell>
          <cell r="Q291">
            <v>70.90456944010559</v>
          </cell>
          <cell r="R291">
            <v>79.279465256022121</v>
          </cell>
          <cell r="S291">
            <v>99.083714294149061</v>
          </cell>
          <cell r="T291">
            <v>109.35024272765466</v>
          </cell>
          <cell r="U291">
            <v>91.454790001280145</v>
          </cell>
          <cell r="V291">
            <v>107.91322994233171</v>
          </cell>
          <cell r="W291">
            <v>138.27522287466985</v>
          </cell>
          <cell r="X291">
            <v>128.97981901347808</v>
          </cell>
          <cell r="Y291">
            <v>160.37244452290545</v>
          </cell>
          <cell r="Z291">
            <v>161.53425829761014</v>
          </cell>
          <cell r="AA291">
            <v>217.96003313220368</v>
          </cell>
          <cell r="AB291">
            <v>127.46842453951137</v>
          </cell>
          <cell r="AC291">
            <v>95.959892095811711</v>
          </cell>
          <cell r="AD291">
            <v>104.70093002011519</v>
          </cell>
          <cell r="AE291">
            <v>276.4332976525414</v>
          </cell>
          <cell r="AF291">
            <v>285.4234467100755</v>
          </cell>
          <cell r="AG291">
            <v>207.27090220448827</v>
          </cell>
          <cell r="AH291">
            <v>183.06629085876287</v>
          </cell>
          <cell r="AI291">
            <v>128.1228681502775</v>
          </cell>
          <cell r="AJ291">
            <v>142.86330414365381</v>
          </cell>
          <cell r="AK291">
            <v>144.98947710892358</v>
          </cell>
          <cell r="AL291">
            <v>130.02557854058725</v>
          </cell>
          <cell r="AM291">
            <v>54.627024202110967</v>
          </cell>
          <cell r="AN291">
            <v>53.898381982091813</v>
          </cell>
          <cell r="AO291">
            <v>90.596098530739866</v>
          </cell>
          <cell r="AP291">
            <v>59.945960426915349</v>
          </cell>
          <cell r="AQ291">
            <v>33.51818362533426</v>
          </cell>
          <cell r="AR291">
            <v>61.786890790443842</v>
          </cell>
        </row>
        <row r="292">
          <cell r="B292">
            <v>1290</v>
          </cell>
          <cell r="C292">
            <v>123.0797786290732</v>
          </cell>
          <cell r="D292">
            <v>120.30225096672081</v>
          </cell>
          <cell r="E292">
            <v>199.13295851435635</v>
          </cell>
          <cell r="F292">
            <v>157.06870521281388</v>
          </cell>
          <cell r="G292">
            <v>186.92960181713664</v>
          </cell>
          <cell r="H292">
            <v>168.19125891265625</v>
          </cell>
          <cell r="I292">
            <v>179.09865937789783</v>
          </cell>
          <cell r="J292">
            <v>122.47097379087242</v>
          </cell>
          <cell r="K292">
            <v>129.98644421150243</v>
          </cell>
          <cell r="L292">
            <v>127.59444113276292</v>
          </cell>
          <cell r="M292">
            <v>118.2366495714778</v>
          </cell>
          <cell r="N292">
            <v>110.01282660116277</v>
          </cell>
          <cell r="O292">
            <v>114.28886807939351</v>
          </cell>
          <cell r="P292">
            <v>110.14513223312426</v>
          </cell>
          <cell r="Q292">
            <v>159.41435453948154</v>
          </cell>
          <cell r="R292">
            <v>180.69972608207917</v>
          </cell>
          <cell r="S292">
            <v>327.16391402431185</v>
          </cell>
          <cell r="T292">
            <v>259.33204074649052</v>
          </cell>
          <cell r="U292">
            <v>226.98050823304865</v>
          </cell>
          <cell r="V292">
            <v>241.02382570024076</v>
          </cell>
          <cell r="W292">
            <v>294.6141747667686</v>
          </cell>
          <cell r="X292">
            <v>263.88960267300587</v>
          </cell>
          <cell r="Y292">
            <v>279.92114721741291</v>
          </cell>
          <cell r="Z292">
            <v>305.52792533170879</v>
          </cell>
          <cell r="AA292">
            <v>324.16870562235908</v>
          </cell>
          <cell r="AB292">
            <v>225.33516876087805</v>
          </cell>
          <cell r="AC292">
            <v>184.80860187452234</v>
          </cell>
          <cell r="AD292">
            <v>181.2149591950232</v>
          </cell>
          <cell r="AE292">
            <v>621.50346679313577</v>
          </cell>
          <cell r="AF292">
            <v>650.55860898350147</v>
          </cell>
          <cell r="AG292">
            <v>684.3865322535155</v>
          </cell>
          <cell r="AH292">
            <v>434.15500154429168</v>
          </cell>
          <cell r="AI292">
            <v>317.98655629321109</v>
          </cell>
          <cell r="AJ292">
            <v>319.08469550287373</v>
          </cell>
          <cell r="AK292">
            <v>308.91980689141803</v>
          </cell>
          <cell r="AL292">
            <v>266.02920147389665</v>
          </cell>
          <cell r="AM292">
            <v>95.348420542060637</v>
          </cell>
          <cell r="AN292">
            <v>101.94407675048642</v>
          </cell>
          <cell r="AO292">
            <v>134.74222577921998</v>
          </cell>
          <cell r="AP292">
            <v>105.97081715044524</v>
          </cell>
          <cell r="AQ292">
            <v>64.552476226074205</v>
          </cell>
          <cell r="AR292">
            <v>106.93991821492432</v>
          </cell>
        </row>
        <row r="293">
          <cell r="B293">
            <v>1291</v>
          </cell>
          <cell r="C293">
            <v>153.90083948961296</v>
          </cell>
          <cell r="D293">
            <v>149.40850690474005</v>
          </cell>
          <cell r="E293">
            <v>168.8550455354451</v>
          </cell>
          <cell r="F293">
            <v>175.88533319065596</v>
          </cell>
          <cell r="G293">
            <v>181.57406514751329</v>
          </cell>
          <cell r="H293">
            <v>178.54458596483778</v>
          </cell>
          <cell r="I293">
            <v>171.79469989008254</v>
          </cell>
          <cell r="J293">
            <v>112.65517597162737</v>
          </cell>
          <cell r="K293">
            <v>125.24506688351607</v>
          </cell>
          <cell r="L293">
            <v>119.88931018987667</v>
          </cell>
          <cell r="M293">
            <v>132.86791342645543</v>
          </cell>
          <cell r="N293">
            <v>101.53018694150863</v>
          </cell>
          <cell r="O293">
            <v>101.97475557487112</v>
          </cell>
          <cell r="P293">
            <v>109.21035905318168</v>
          </cell>
          <cell r="Q293">
            <v>199.33414947275278</v>
          </cell>
          <cell r="R293">
            <v>224.41871249347975</v>
          </cell>
          <cell r="S293">
            <v>277.41905715796867</v>
          </cell>
          <cell r="T293">
            <v>290.39968421403961</v>
          </cell>
          <cell r="U293">
            <v>220.47751232809304</v>
          </cell>
          <cell r="V293">
            <v>255.86049742132269</v>
          </cell>
          <cell r="W293">
            <v>282.5992886447446</v>
          </cell>
          <cell r="X293">
            <v>242.73939126975347</v>
          </cell>
          <cell r="Y293">
            <v>269.71076113376063</v>
          </cell>
          <cell r="Z293">
            <v>287.07780594962924</v>
          </cell>
          <cell r="AA293">
            <v>364.28315306887629</v>
          </cell>
          <cell r="AB293">
            <v>207.96049438608401</v>
          </cell>
          <cell r="AC293">
            <v>164.89630460944264</v>
          </cell>
          <cell r="AD293">
            <v>179.67703481992353</v>
          </cell>
          <cell r="AE293">
            <v>777.13744979530316</v>
          </cell>
          <cell r="AF293">
            <v>807.95653980853365</v>
          </cell>
          <cell r="AG293">
            <v>580.32643079112074</v>
          </cell>
          <cell r="AH293">
            <v>486.16620987321801</v>
          </cell>
          <cell r="AI293">
            <v>308.87623536960763</v>
          </cell>
          <cell r="AJ293">
            <v>338.72654984919609</v>
          </cell>
          <cell r="AK293">
            <v>296.32151183797623</v>
          </cell>
          <cell r="AL293">
            <v>244.70750560707083</v>
          </cell>
          <cell r="AM293">
            <v>91.87049757740256</v>
          </cell>
          <cell r="AN293">
            <v>95.787911534818164</v>
          </cell>
          <cell r="AO293">
            <v>151.4159818855357</v>
          </cell>
          <cell r="AP293">
            <v>97.799840328031479</v>
          </cell>
          <cell r="AQ293">
            <v>57.597236682174049</v>
          </cell>
          <cell r="AR293">
            <v>106.03234685533862</v>
          </cell>
        </row>
        <row r="294">
          <cell r="B294">
            <v>1292</v>
          </cell>
          <cell r="C294">
            <v>481.72400732932715</v>
          </cell>
          <cell r="D294">
            <v>508.13584043082705</v>
          </cell>
          <cell r="E294">
            <v>413.34803496236157</v>
          </cell>
          <cell r="F294">
            <v>335.87703445819625</v>
          </cell>
          <cell r="G294">
            <v>367.9028431957741</v>
          </cell>
          <cell r="H294">
            <v>382.95351534794935</v>
          </cell>
          <cell r="I294">
            <v>561.26704428371613</v>
          </cell>
          <cell r="J294">
            <v>472.51647010715214</v>
          </cell>
          <cell r="K294">
            <v>324.69228043408981</v>
          </cell>
          <cell r="L294">
            <v>294.51859939823504</v>
          </cell>
          <cell r="M294">
            <v>274.7887291925561</v>
          </cell>
          <cell r="N294">
            <v>392.72459042471951</v>
          </cell>
          <cell r="O294">
            <v>231.86059325773138</v>
          </cell>
          <cell r="P294">
            <v>463.9376496706206</v>
          </cell>
          <cell r="Q294">
            <v>623.93451263843417</v>
          </cell>
          <cell r="R294">
            <v>763.24429875994326</v>
          </cell>
          <cell r="S294">
            <v>679.10687402755991</v>
          </cell>
          <cell r="T294">
            <v>554.55780747607048</v>
          </cell>
          <cell r="U294">
            <v>446.72846631669768</v>
          </cell>
          <cell r="V294">
            <v>548.78548345043055</v>
          </cell>
          <cell r="W294">
            <v>923.27451053961795</v>
          </cell>
          <cell r="X294">
            <v>1018.1366220370554</v>
          </cell>
          <cell r="Y294">
            <v>699.21318475227361</v>
          </cell>
          <cell r="Z294">
            <v>705.23179416660287</v>
          </cell>
          <cell r="AA294">
            <v>753.38659362225474</v>
          </cell>
          <cell r="AB294">
            <v>804.40312819819485</v>
          </cell>
          <cell r="AC294">
            <v>374.92568427567215</v>
          </cell>
          <cell r="AD294">
            <v>763.28785984073795</v>
          </cell>
          <cell r="AE294">
            <v>2432.5128297065185</v>
          </cell>
          <cell r="AF294">
            <v>2747.8467183194057</v>
          </cell>
          <cell r="AG294">
            <v>1420.6077706684641</v>
          </cell>
          <cell r="AH294">
            <v>928.40069074430653</v>
          </cell>
          <cell r="AI294">
            <v>625.84072838687587</v>
          </cell>
          <cell r="AJ294">
            <v>726.52173856438412</v>
          </cell>
          <cell r="AK294">
            <v>968.10611278109786</v>
          </cell>
          <cell r="AL294">
            <v>1026.3916039445953</v>
          </cell>
          <cell r="AM294">
            <v>238.17018989469943</v>
          </cell>
          <cell r="AN294">
            <v>235.31140099010116</v>
          </cell>
          <cell r="AO294">
            <v>313.14863136463589</v>
          </cell>
          <cell r="AP294">
            <v>378.29539562018289</v>
          </cell>
          <cell r="AQ294">
            <v>130.9591711384862</v>
          </cell>
          <cell r="AR294">
            <v>450.43710336279383</v>
          </cell>
        </row>
        <row r="295">
          <cell r="B295">
            <v>1293</v>
          </cell>
          <cell r="C295">
            <v>497.67365195209732</v>
          </cell>
          <cell r="D295">
            <v>534.19151098520695</v>
          </cell>
          <cell r="E295">
            <v>557.93433059310928</v>
          </cell>
          <cell r="F295">
            <v>479.93757484413021</v>
          </cell>
          <cell r="G295">
            <v>425.87697748819119</v>
          </cell>
          <cell r="H295">
            <v>425.00097817849098</v>
          </cell>
          <cell r="I295">
            <v>412.68364898147723</v>
          </cell>
          <cell r="J295">
            <v>284.20610518292688</v>
          </cell>
          <cell r="K295">
            <v>306.0984886597218</v>
          </cell>
          <cell r="L295">
            <v>432.66782959038431</v>
          </cell>
          <cell r="M295">
            <v>409.61943665056526</v>
          </cell>
          <cell r="N295">
            <v>398.98902454795916</v>
          </cell>
          <cell r="O295">
            <v>400.44058551340743</v>
          </cell>
          <cell r="P295">
            <v>513.17658966069575</v>
          </cell>
          <cell r="Q295">
            <v>644.59267705011769</v>
          </cell>
          <cell r="R295">
            <v>802.38116024197666</v>
          </cell>
          <cell r="S295">
            <v>916.65378110784332</v>
          </cell>
          <cell r="T295">
            <v>792.41240670198067</v>
          </cell>
          <cell r="U295">
            <v>517.12394321359193</v>
          </cell>
          <cell r="V295">
            <v>609.0409355941639</v>
          </cell>
          <cell r="W295">
            <v>678.8574135994952</v>
          </cell>
          <cell r="X295">
            <v>612.38213310878905</v>
          </cell>
          <cell r="Y295">
            <v>659.17212080768252</v>
          </cell>
          <cell r="Z295">
            <v>1036.033413046393</v>
          </cell>
          <cell r="AA295">
            <v>1123.051127193015</v>
          </cell>
          <cell r="AB295">
            <v>817.23433492165395</v>
          </cell>
          <cell r="AC295">
            <v>647.52469760343297</v>
          </cell>
          <cell r="AD295">
            <v>844.29763594434576</v>
          </cell>
          <cell r="AE295">
            <v>2513.0521314308448</v>
          </cell>
          <cell r="AF295">
            <v>2888.7479953593415</v>
          </cell>
          <cell r="AG295">
            <v>1917.5265841906125</v>
          </cell>
          <cell r="AH295">
            <v>1326.5997084861563</v>
          </cell>
          <cell r="AI295">
            <v>724.46071761554754</v>
          </cell>
          <cell r="AJ295">
            <v>806.29224483617088</v>
          </cell>
          <cell r="AK295">
            <v>711.82081202298764</v>
          </cell>
          <cell r="AL295">
            <v>617.34728544679206</v>
          </cell>
          <cell r="AM295">
            <v>224.53116246896835</v>
          </cell>
          <cell r="AN295">
            <v>345.68843309822489</v>
          </cell>
          <cell r="AO295">
            <v>466.80140901118335</v>
          </cell>
          <cell r="AP295">
            <v>384.32966656416585</v>
          </cell>
          <cell r="AQ295">
            <v>226.17628305105399</v>
          </cell>
          <cell r="AR295">
            <v>498.24319436991567</v>
          </cell>
        </row>
        <row r="296">
          <cell r="B296">
            <v>1294</v>
          </cell>
          <cell r="C296">
            <v>194.98241602164967</v>
          </cell>
          <cell r="D296">
            <v>196.07162504690928</v>
          </cell>
          <cell r="E296">
            <v>216.92990116264772</v>
          </cell>
          <cell r="F296">
            <v>226.84478022880549</v>
          </cell>
          <cell r="G296">
            <v>230.36755393670674</v>
          </cell>
          <cell r="H296">
            <v>226.32827758564494</v>
          </cell>
          <cell r="I296">
            <v>217.27823523447998</v>
          </cell>
          <cell r="J296">
            <v>146.94772269897237</v>
          </cell>
          <cell r="K296">
            <v>157.7742189456776</v>
          </cell>
          <cell r="L296">
            <v>148.67987373610902</v>
          </cell>
          <cell r="M296">
            <v>165.07322512514787</v>
          </cell>
          <cell r="N296">
            <v>128.68067518774279</v>
          </cell>
          <cell r="O296">
            <v>124.01643404221822</v>
          </cell>
          <cell r="P296">
            <v>134.05546902153341</v>
          </cell>
          <cell r="Q296">
            <v>252.54348312012399</v>
          </cell>
          <cell r="R296">
            <v>294.50894437748843</v>
          </cell>
          <cell r="S296">
            <v>356.40325972539745</v>
          </cell>
          <cell r="T296">
            <v>374.53749752198235</v>
          </cell>
          <cell r="U296">
            <v>279.72532956074809</v>
          </cell>
          <cell r="V296">
            <v>324.33616158475229</v>
          </cell>
          <cell r="W296">
            <v>357.41891196024147</v>
          </cell>
          <cell r="X296">
            <v>316.62993243567166</v>
          </cell>
          <cell r="Y296">
            <v>339.76112383492125</v>
          </cell>
          <cell r="Z296">
            <v>356.01749541665282</v>
          </cell>
          <cell r="AA296">
            <v>452.58026099071787</v>
          </cell>
          <cell r="AB296">
            <v>263.57182662723511</v>
          </cell>
          <cell r="AC296">
            <v>200.53837412130827</v>
          </cell>
          <cell r="AD296">
            <v>220.55315433450639</v>
          </cell>
          <cell r="AE296">
            <v>984.58291744548012</v>
          </cell>
          <cell r="AF296">
            <v>1060.2967328262027</v>
          </cell>
          <cell r="AG296">
            <v>745.55163498009779</v>
          </cell>
          <cell r="AH296">
            <v>627.0236695280081</v>
          </cell>
          <cell r="AI296">
            <v>391.87899854237253</v>
          </cell>
          <cell r="AJ296">
            <v>429.37956469312712</v>
          </cell>
          <cell r="AK296">
            <v>374.77416471732101</v>
          </cell>
          <cell r="AL296">
            <v>319.19714621333981</v>
          </cell>
          <cell r="AM296">
            <v>115.73147238530606</v>
          </cell>
          <cell r="AN296">
            <v>118.79069593349702</v>
          </cell>
          <cell r="AO296">
            <v>188.11708425880667</v>
          </cell>
          <cell r="AP296">
            <v>123.95278552884665</v>
          </cell>
          <cell r="AQ296">
            <v>70.046786224110036</v>
          </cell>
          <cell r="AR296">
            <v>130.1544662281029</v>
          </cell>
        </row>
        <row r="297">
          <cell r="B297">
            <v>1295</v>
          </cell>
          <cell r="C297">
            <v>121.1593367768037</v>
          </cell>
          <cell r="D297">
            <v>112.91412755267719</v>
          </cell>
          <cell r="E297">
            <v>120.28162790338784</v>
          </cell>
          <cell r="F297">
            <v>125.7265122097883</v>
          </cell>
          <cell r="G297">
            <v>123.94686732131126</v>
          </cell>
          <cell r="H297">
            <v>121.82103126484144</v>
          </cell>
          <cell r="I297">
            <v>119.66976449893576</v>
          </cell>
          <cell r="J297">
            <v>75.194326107529392</v>
          </cell>
          <cell r="K297">
            <v>84.447590791911523</v>
          </cell>
          <cell r="L297">
            <v>73.254578758884591</v>
          </cell>
          <cell r="M297">
            <v>81.541991743084026</v>
          </cell>
          <cell r="N297">
            <v>63.83009191069344</v>
          </cell>
          <cell r="O297">
            <v>65.790785899498275</v>
          </cell>
          <cell r="P297">
            <v>71.303251063299655</v>
          </cell>
          <cell r="Q297">
            <v>156.92697601377921</v>
          </cell>
          <cell r="R297">
            <v>169.60241188845211</v>
          </cell>
          <cell r="S297">
            <v>197.61574610087061</v>
          </cell>
          <cell r="T297">
            <v>207.58376369835247</v>
          </cell>
          <cell r="U297">
            <v>150.50330533527281</v>
          </cell>
          <cell r="V297">
            <v>174.57370374668903</v>
          </cell>
          <cell r="W297">
            <v>196.8546779459501</v>
          </cell>
          <cell r="X297">
            <v>162.02207123512906</v>
          </cell>
          <cell r="Y297">
            <v>181.85485907865717</v>
          </cell>
          <cell r="Z297">
            <v>175.40983189042186</v>
          </cell>
          <cell r="AA297">
            <v>223.56318462191231</v>
          </cell>
          <cell r="AB297">
            <v>130.74079611519082</v>
          </cell>
          <cell r="AC297">
            <v>106.38571684747089</v>
          </cell>
          <cell r="AD297">
            <v>117.31081955179232</v>
          </cell>
          <cell r="AE297">
            <v>611.80600647711447</v>
          </cell>
          <cell r="AF297">
            <v>610.60584623288378</v>
          </cell>
          <cell r="AG297">
            <v>413.38775272940336</v>
          </cell>
          <cell r="AH297">
            <v>347.5217678062703</v>
          </cell>
          <cell r="AI297">
            <v>210.84642089695029</v>
          </cell>
          <cell r="AJ297">
            <v>231.11323928655693</v>
          </cell>
          <cell r="AK297">
            <v>206.41338504801169</v>
          </cell>
          <cell r="AL297">
            <v>163.33573507720962</v>
          </cell>
          <cell r="AM297">
            <v>61.944493131065421</v>
          </cell>
          <cell r="AN297">
            <v>58.528179856596651</v>
          </cell>
          <cell r="AO297">
            <v>92.925074431273018</v>
          </cell>
          <cell r="AP297">
            <v>61.484894148631156</v>
          </cell>
          <cell r="AQ297">
            <v>37.159858296276497</v>
          </cell>
          <cell r="AR297">
            <v>69.228332497061047</v>
          </cell>
        </row>
        <row r="298">
          <cell r="B298">
            <v>1296</v>
          </cell>
          <cell r="C298">
            <v>30.529838684321504</v>
          </cell>
          <cell r="D298">
            <v>26.968245031161789</v>
          </cell>
          <cell r="E298">
            <v>30.14963859870991</v>
          </cell>
          <cell r="F298">
            <v>33.047197756389757</v>
          </cell>
          <cell r="G298">
            <v>33.113818343832108</v>
          </cell>
          <cell r="H298">
            <v>29.767891757905215</v>
          </cell>
          <cell r="I298">
            <v>31.933155996922519</v>
          </cell>
          <cell r="J298">
            <v>20.208336140738037</v>
          </cell>
          <cell r="K298">
            <v>28.782339064594424</v>
          </cell>
          <cell r="L298">
            <v>26.965766031431439</v>
          </cell>
          <cell r="M298">
            <v>18.167961009092927</v>
          </cell>
          <cell r="N298">
            <v>20.623005692578911</v>
          </cell>
          <cell r="O298">
            <v>26.089462226909273</v>
          </cell>
          <cell r="P298">
            <v>29.434383220108302</v>
          </cell>
          <cell r="Q298">
            <v>39.542600598291756</v>
          </cell>
          <cell r="R298">
            <v>40.507591926882469</v>
          </cell>
          <cell r="S298">
            <v>49.534109491278784</v>
          </cell>
          <cell r="T298">
            <v>54.563365907330514</v>
          </cell>
          <cell r="U298">
            <v>40.208673447946218</v>
          </cell>
          <cell r="V298">
            <v>42.658406869092552</v>
          </cell>
          <cell r="W298">
            <v>52.529485337358324</v>
          </cell>
          <cell r="X298">
            <v>43.543132138133998</v>
          </cell>
          <cell r="Y298">
            <v>61.981735245042508</v>
          </cell>
          <cell r="Z298">
            <v>64.570168397783021</v>
          </cell>
          <cell r="AA298">
            <v>49.81098860175976</v>
          </cell>
          <cell r="AB298">
            <v>42.241333230544427</v>
          </cell>
          <cell r="AC298">
            <v>42.187459888603094</v>
          </cell>
          <cell r="AD298">
            <v>48.426566349506885</v>
          </cell>
          <cell r="AE298">
            <v>154.16342793501727</v>
          </cell>
          <cell r="AF298">
            <v>145.83620699709226</v>
          </cell>
          <cell r="AG298">
            <v>103.61924396247154</v>
          </cell>
          <cell r="AH298">
            <v>91.346052503076265</v>
          </cell>
          <cell r="AI298">
            <v>56.33002455745256</v>
          </cell>
          <cell r="AJ298">
            <v>56.474270653187531</v>
          </cell>
          <cell r="AK298">
            <v>55.080168764346574</v>
          </cell>
          <cell r="AL298">
            <v>43.896176867316548</v>
          </cell>
          <cell r="AM298">
            <v>21.112590516360047</v>
          </cell>
          <cell r="AN298">
            <v>21.544826698864973</v>
          </cell>
          <cell r="AO298">
            <v>20.704168403853295</v>
          </cell>
          <cell r="AP298">
            <v>19.865290556199312</v>
          </cell>
          <cell r="AQ298">
            <v>14.73581301884707</v>
          </cell>
          <cell r="AR298">
            <v>28.577845161626698</v>
          </cell>
        </row>
        <row r="299">
          <cell r="B299">
            <v>1297</v>
          </cell>
          <cell r="C299">
            <v>256.56350358110865</v>
          </cell>
          <cell r="D299">
            <v>246.80488925297166</v>
          </cell>
          <cell r="E299">
            <v>289.51723339301316</v>
          </cell>
          <cell r="F299">
            <v>308.30341284548894</v>
          </cell>
          <cell r="G299">
            <v>324.68095409221809</v>
          </cell>
          <cell r="H299">
            <v>316.18949943141405</v>
          </cell>
          <cell r="I299">
            <v>327.63150020814408</v>
          </cell>
          <cell r="J299">
            <v>227.64554983954014</v>
          </cell>
          <cell r="K299">
            <v>279.27851584483608</v>
          </cell>
          <cell r="L299">
            <v>259.31878894361972</v>
          </cell>
          <cell r="M299">
            <v>272.36370294241675</v>
          </cell>
          <cell r="N299">
            <v>240.86335945814855</v>
          </cell>
          <cell r="O299">
            <v>266.57755579524297</v>
          </cell>
          <cell r="P299">
            <v>270.94944328064037</v>
          </cell>
          <cell r="Q299">
            <v>332.30402083376237</v>
          </cell>
          <cell r="R299">
            <v>370.71273002254043</v>
          </cell>
          <cell r="S299">
            <v>475.66004121572695</v>
          </cell>
          <cell r="T299">
            <v>509.03172031627406</v>
          </cell>
          <cell r="U299">
            <v>394.24600093855622</v>
          </cell>
          <cell r="V299">
            <v>453.11036549634161</v>
          </cell>
          <cell r="W299">
            <v>538.94811048112535</v>
          </cell>
          <cell r="X299">
            <v>490.51046005409773</v>
          </cell>
          <cell r="Y299">
            <v>601.41627092485066</v>
          </cell>
          <cell r="Z299">
            <v>620.94501047296342</v>
          </cell>
          <cell r="AA299">
            <v>746.73791384777667</v>
          </cell>
          <cell r="AB299">
            <v>493.3514339067105</v>
          </cell>
          <cell r="AC299">
            <v>431.06407654175587</v>
          </cell>
          <cell r="AD299">
            <v>445.77632540396098</v>
          </cell>
          <cell r="AE299">
            <v>1295.5426854382283</v>
          </cell>
          <cell r="AF299">
            <v>1334.6470589910773</v>
          </cell>
          <cell r="AG299">
            <v>995.02210416459559</v>
          </cell>
          <cell r="AH299">
            <v>852.18419861987775</v>
          </cell>
          <cell r="AI299">
            <v>552.31583164006815</v>
          </cell>
          <cell r="AJ299">
            <v>599.86012828212904</v>
          </cell>
          <cell r="AK299">
            <v>565.11790834954616</v>
          </cell>
          <cell r="AL299">
            <v>494.48748522494782</v>
          </cell>
          <cell r="AM299">
            <v>204.85801837773184</v>
          </cell>
          <cell r="AN299">
            <v>207.18782329556731</v>
          </cell>
          <cell r="AO299">
            <v>310.38507678404636</v>
          </cell>
          <cell r="AP299">
            <v>232.01373705192705</v>
          </cell>
          <cell r="AQ299">
            <v>150.56795663531531</v>
          </cell>
          <cell r="AR299">
            <v>263.06483743180019</v>
          </cell>
        </row>
        <row r="300">
          <cell r="B300">
            <v>1298</v>
          </cell>
          <cell r="C300">
            <v>132.67110637154889</v>
          </cell>
          <cell r="D300">
            <v>124.64127315005155</v>
          </cell>
          <cell r="E300">
            <v>155.33670442158424</v>
          </cell>
          <cell r="F300">
            <v>170.88590896235334</v>
          </cell>
          <cell r="G300">
            <v>180.09237534174048</v>
          </cell>
          <cell r="H300">
            <v>170.63542713403598</v>
          </cell>
          <cell r="I300">
            <v>182.43956892236812</v>
          </cell>
          <cell r="J300">
            <v>121.74567833804369</v>
          </cell>
          <cell r="K300">
            <v>156.29332328616582</v>
          </cell>
          <cell r="L300">
            <v>144.3020635091525</v>
          </cell>
          <cell r="M300">
            <v>146.74444360718397</v>
          </cell>
          <cell r="N300">
            <v>119.24275412126198</v>
          </cell>
          <cell r="O300">
            <v>147.05811038837209</v>
          </cell>
          <cell r="P300">
            <v>152.87733426184641</v>
          </cell>
          <cell r="Q300">
            <v>171.83715329874263</v>
          </cell>
          <cell r="R300">
            <v>187.21714461491129</v>
          </cell>
          <cell r="S300">
            <v>255.2092058961664</v>
          </cell>
          <cell r="T300">
            <v>282.1452653218326</v>
          </cell>
          <cell r="U300">
            <v>218.67836065875471</v>
          </cell>
          <cell r="V300">
            <v>244.52640234530773</v>
          </cell>
          <cell r="W300">
            <v>300.10991276856851</v>
          </cell>
          <cell r="X300">
            <v>262.32680029671099</v>
          </cell>
          <cell r="Y300">
            <v>336.57206812657876</v>
          </cell>
          <cell r="Z300">
            <v>345.53472466062726</v>
          </cell>
          <cell r="AA300">
            <v>402.32835177435027</v>
          </cell>
          <cell r="AB300">
            <v>244.24048498307076</v>
          </cell>
          <cell r="AC300">
            <v>237.79747084645757</v>
          </cell>
          <cell r="AD300">
            <v>251.51960262273869</v>
          </cell>
          <cell r="AE300">
            <v>669.93582107175916</v>
          </cell>
          <cell r="AF300">
            <v>674.02274380436256</v>
          </cell>
          <cell r="AG300">
            <v>533.86616290900452</v>
          </cell>
          <cell r="AH300">
            <v>472.34725701040293</v>
          </cell>
          <cell r="AI300">
            <v>306.35572800077813</v>
          </cell>
          <cell r="AJ300">
            <v>323.72165867039331</v>
          </cell>
          <cell r="AK300">
            <v>314.68240240667416</v>
          </cell>
          <cell r="AL300">
            <v>264.45372800311196</v>
          </cell>
          <cell r="AM300">
            <v>114.64519709730531</v>
          </cell>
          <cell r="AN300">
            <v>115.29295874515392</v>
          </cell>
          <cell r="AO300">
            <v>167.22964515678362</v>
          </cell>
          <cell r="AP300">
            <v>114.86162553854604</v>
          </cell>
          <cell r="AQ300">
            <v>83.061153148373734</v>
          </cell>
          <cell r="AR300">
            <v>148.42861678421878</v>
          </cell>
        </row>
        <row r="301">
          <cell r="B301">
            <v>1299</v>
          </cell>
          <cell r="C301">
            <v>531.07414476353529</v>
          </cell>
          <cell r="D301">
            <v>542.88975294889758</v>
          </cell>
          <cell r="E301">
            <v>517.71759931373208</v>
          </cell>
          <cell r="F301">
            <v>497.54075961016673</v>
          </cell>
          <cell r="G301">
            <v>387.48103373457457</v>
          </cell>
          <cell r="H301">
            <v>453.29600351781301</v>
          </cell>
          <cell r="I301">
            <v>429.99461369638971</v>
          </cell>
          <cell r="J301">
            <v>261.16042157617289</v>
          </cell>
          <cell r="K301">
            <v>298.75447431262819</v>
          </cell>
          <cell r="L301">
            <v>295.8220093013523</v>
          </cell>
          <cell r="M301">
            <v>272.75624094708547</v>
          </cell>
          <cell r="N301">
            <v>273.11005945630018</v>
          </cell>
          <cell r="O301">
            <v>233.4258109747322</v>
          </cell>
          <cell r="P301">
            <v>262.67959399544327</v>
          </cell>
          <cell r="Q301">
            <v>687.85338211591511</v>
          </cell>
          <cell r="R301">
            <v>815.44633506293098</v>
          </cell>
          <cell r="S301">
            <v>850.58002158160946</v>
          </cell>
          <cell r="T301">
            <v>821.47656574517453</v>
          </cell>
          <cell r="U301">
            <v>470.50141396961993</v>
          </cell>
          <cell r="V301">
            <v>649.58867451744663</v>
          </cell>
          <cell r="W301">
            <v>707.33364899743583</v>
          </cell>
          <cell r="X301">
            <v>562.72533605662636</v>
          </cell>
          <cell r="Y301">
            <v>643.35704921548927</v>
          </cell>
          <cell r="Z301">
            <v>708.35284019353662</v>
          </cell>
          <cell r="AA301">
            <v>747.81413291641786</v>
          </cell>
          <cell r="AB301">
            <v>559.40114656801654</v>
          </cell>
          <cell r="AC301">
            <v>377.4566892875269</v>
          </cell>
          <cell r="AD301">
            <v>432.17045494575382</v>
          </cell>
          <cell r="AE301">
            <v>2681.7112101692624</v>
          </cell>
          <cell r="AF301">
            <v>2935.7854875677444</v>
          </cell>
          <cell r="AG301">
            <v>1779.3084335428873</v>
          </cell>
          <cell r="AH301">
            <v>1375.2568276680336</v>
          </cell>
          <cell r="AI301">
            <v>659.14525226841545</v>
          </cell>
          <cell r="AJ301">
            <v>859.97226128299644</v>
          </cell>
          <cell r="AK301">
            <v>741.67977297451148</v>
          </cell>
          <cell r="AL301">
            <v>567.28787448959963</v>
          </cell>
          <cell r="AM301">
            <v>219.14413790128157</v>
          </cell>
          <cell r="AN301">
            <v>236.35278584998292</v>
          </cell>
          <cell r="AO301">
            <v>310.83241223074327</v>
          </cell>
          <cell r="AP301">
            <v>263.07565278288121</v>
          </cell>
          <cell r="AQ301">
            <v>131.84323518744623</v>
          </cell>
          <cell r="AR301">
            <v>255.03564006030916</v>
          </cell>
        </row>
        <row r="302">
          <cell r="B302">
            <v>1300</v>
          </cell>
          <cell r="C302">
            <v>351.87426284656493</v>
          </cell>
          <cell r="D302">
            <v>340.10158488499081</v>
          </cell>
          <cell r="E302">
            <v>376.51125874481033</v>
          </cell>
          <cell r="F302">
            <v>566.3277926749131</v>
          </cell>
          <cell r="G302">
            <v>446.15353955349627</v>
          </cell>
          <cell r="H302">
            <v>455.66046022252266</v>
          </cell>
          <cell r="I302">
            <v>462.36871970040471</v>
          </cell>
          <cell r="J302">
            <v>341.20051053001276</v>
          </cell>
          <cell r="K302">
            <v>366.74034570981786</v>
          </cell>
          <cell r="L302">
            <v>347.60116030235031</v>
          </cell>
          <cell r="M302">
            <v>338.17894384933754</v>
          </cell>
          <cell r="N302">
            <v>308.82026119946448</v>
          </cell>
          <cell r="O302">
            <v>326.46786997371322</v>
          </cell>
          <cell r="P302">
            <v>320.26184153678298</v>
          </cell>
          <cell r="Q302">
            <v>455.75161992931027</v>
          </cell>
          <cell r="R302">
            <v>510.84882232003685</v>
          </cell>
          <cell r="S302">
            <v>618.5861848494153</v>
          </cell>
          <cell r="T302">
            <v>935.04904116226828</v>
          </cell>
          <cell r="U302">
            <v>541.7448931223397</v>
          </cell>
          <cell r="V302">
            <v>652.9770218332111</v>
          </cell>
          <cell r="W302">
            <v>760.58848941508427</v>
          </cell>
          <cell r="X302">
            <v>735.18862770977876</v>
          </cell>
          <cell r="Y302">
            <v>789.76218577812779</v>
          </cell>
          <cell r="Z302">
            <v>832.33924932174773</v>
          </cell>
          <cell r="AA302">
            <v>927.1831610054478</v>
          </cell>
          <cell r="AB302">
            <v>632.54502064965834</v>
          </cell>
          <cell r="AC302">
            <v>527.90854980629251</v>
          </cell>
          <cell r="AD302">
            <v>526.90695783973752</v>
          </cell>
          <cell r="AE302">
            <v>1776.823753424929</v>
          </cell>
          <cell r="AF302">
            <v>1839.1676980098223</v>
          </cell>
          <cell r="AG302">
            <v>1294.0059578745711</v>
          </cell>
          <cell r="AH302">
            <v>1565.3916760198351</v>
          </cell>
          <cell r="AI302">
            <v>758.95324358219091</v>
          </cell>
          <cell r="AJ302">
            <v>864.45799943924521</v>
          </cell>
          <cell r="AK302">
            <v>797.5205180129235</v>
          </cell>
          <cell r="AL302">
            <v>741.14948668392196</v>
          </cell>
          <cell r="AM302">
            <v>269.0135338696042</v>
          </cell>
          <cell r="AN302">
            <v>277.72275225963523</v>
          </cell>
          <cell r="AO302">
            <v>385.3879805548695</v>
          </cell>
          <cell r="AP302">
            <v>297.47381685378218</v>
          </cell>
          <cell r="AQ302">
            <v>184.39511887032981</v>
          </cell>
          <cell r="AR302">
            <v>310.94224907566905</v>
          </cell>
        </row>
        <row r="303">
          <cell r="B303">
            <v>1301</v>
          </cell>
          <cell r="C303">
            <v>85.322166383032851</v>
          </cell>
          <cell r="D303">
            <v>82.416331972767225</v>
          </cell>
          <cell r="E303">
            <v>91.263658890006255</v>
          </cell>
          <cell r="F303">
            <v>96.860316592623491</v>
          </cell>
          <cell r="G303">
            <v>106.0104549028471</v>
          </cell>
          <cell r="H303">
            <v>117.49459246155465</v>
          </cell>
          <cell r="I303">
            <v>117.78222790449352</v>
          </cell>
          <cell r="J303">
            <v>81.898656082808927</v>
          </cell>
          <cell r="K303">
            <v>105.96627955695607</v>
          </cell>
          <cell r="L303">
            <v>88.744952625550056</v>
          </cell>
          <cell r="M303">
            <v>72.759264886257242</v>
          </cell>
          <cell r="N303">
            <v>72.16351170939798</v>
          </cell>
          <cell r="O303">
            <v>53.797042350679064</v>
          </cell>
          <cell r="P303">
            <v>52.023727841370693</v>
          </cell>
          <cell r="Q303">
            <v>110.51025792671149</v>
          </cell>
          <cell r="R303">
            <v>123.79326648084484</v>
          </cell>
          <cell r="S303">
            <v>149.94090417474274</v>
          </cell>
          <cell r="T303">
            <v>159.92354132723156</v>
          </cell>
          <cell r="U303">
            <v>128.72389764893316</v>
          </cell>
          <cell r="V303">
            <v>168.37376898927289</v>
          </cell>
          <cell r="W303">
            <v>193.74971312909847</v>
          </cell>
          <cell r="X303">
            <v>176.46796742263123</v>
          </cell>
          <cell r="Y303">
            <v>228.19458382660673</v>
          </cell>
          <cell r="Z303">
            <v>212.50190069904934</v>
          </cell>
          <cell r="AA303">
            <v>199.48363562140449</v>
          </cell>
          <cell r="AB303">
            <v>147.80982901536436</v>
          </cell>
          <cell r="AC303">
            <v>86.991466000931112</v>
          </cell>
          <cell r="AD303">
            <v>85.591414952351656</v>
          </cell>
          <cell r="AE303">
            <v>430.84268424926864</v>
          </cell>
          <cell r="AF303">
            <v>445.68288502397093</v>
          </cell>
          <cell r="AG303">
            <v>313.65786705768306</v>
          </cell>
          <cell r="AH303">
            <v>267.732460408799</v>
          </cell>
          <cell r="AI303">
            <v>180.33473113910406</v>
          </cell>
          <cell r="AJ303">
            <v>222.90531922529209</v>
          </cell>
          <cell r="AK303">
            <v>203.15765191030437</v>
          </cell>
          <cell r="AL303">
            <v>177.89875760029867</v>
          </cell>
          <cell r="AM303">
            <v>77.729008188225677</v>
          </cell>
          <cell r="AN303">
            <v>70.904517323476981</v>
          </cell>
          <cell r="AO303">
            <v>82.916298223652475</v>
          </cell>
          <cell r="AP303">
            <v>69.512133635241042</v>
          </cell>
          <cell r="AQ303">
            <v>30.385569091146309</v>
          </cell>
          <cell r="AR303">
            <v>50.50984176782859</v>
          </cell>
        </row>
        <row r="304">
          <cell r="B304">
            <v>1302</v>
          </cell>
          <cell r="C304">
            <v>165.1006991135589</v>
          </cell>
          <cell r="D304">
            <v>174.28464593591175</v>
          </cell>
          <cell r="E304">
            <v>144.46947132393282</v>
          </cell>
          <cell r="F304">
            <v>144.00650345786619</v>
          </cell>
          <cell r="G304">
            <v>162.07931481107332</v>
          </cell>
          <cell r="H304">
            <v>179.05499886798998</v>
          </cell>
          <cell r="I304">
            <v>154.24649644355571</v>
          </cell>
          <cell r="J304">
            <v>102.75037120361051</v>
          </cell>
          <cell r="K304">
            <v>110.14305554452707</v>
          </cell>
          <cell r="L304">
            <v>121.16241653432647</v>
          </cell>
          <cell r="M304">
            <v>105.91156420429427</v>
          </cell>
          <cell r="N304">
            <v>97.624233561993492</v>
          </cell>
          <cell r="O304">
            <v>90.687245956800311</v>
          </cell>
          <cell r="P304">
            <v>88.508098975026883</v>
          </cell>
          <cell r="Q304">
            <v>213.84033735163155</v>
          </cell>
          <cell r="R304">
            <v>261.78386129818443</v>
          </cell>
          <cell r="S304">
            <v>237.35497151242996</v>
          </cell>
          <cell r="T304">
            <v>237.76538026397557</v>
          </cell>
          <cell r="U304">
            <v>196.80588249404346</v>
          </cell>
          <cell r="V304">
            <v>256.59193656625706</v>
          </cell>
          <cell r="W304">
            <v>253.73279966601203</v>
          </cell>
          <cell r="X304">
            <v>221.39739557982881</v>
          </cell>
          <cell r="Y304">
            <v>237.18912116627465</v>
          </cell>
          <cell r="Z304">
            <v>290.12628938427719</v>
          </cell>
          <cell r="AA304">
            <v>290.37709376050901</v>
          </cell>
          <cell r="AB304">
            <v>199.96007578820519</v>
          </cell>
          <cell r="AC304">
            <v>146.6440556702741</v>
          </cell>
          <cell r="AD304">
            <v>145.61688945310578</v>
          </cell>
          <cell r="AE304">
            <v>833.69224426610378</v>
          </cell>
          <cell r="AF304">
            <v>942.47926299079631</v>
          </cell>
          <cell r="AG304">
            <v>496.51730800131173</v>
          </cell>
          <cell r="AH304">
            <v>398.04965378957849</v>
          </cell>
          <cell r="AI304">
            <v>275.71365188887739</v>
          </cell>
          <cell r="AJ304">
            <v>339.69488165690098</v>
          </cell>
          <cell r="AK304">
            <v>266.05334769413355</v>
          </cell>
          <cell r="AL304">
            <v>223.19247047972905</v>
          </cell>
          <cell r="AM304">
            <v>80.792781459266962</v>
          </cell>
          <cell r="AN304">
            <v>96.805084773228145</v>
          </cell>
          <cell r="AO304">
            <v>120.69658560494179</v>
          </cell>
          <cell r="AP304">
            <v>94.037396582454761</v>
          </cell>
          <cell r="AQ304">
            <v>51.221841523251555</v>
          </cell>
          <cell r="AR304">
            <v>85.932520791884372</v>
          </cell>
        </row>
        <row r="305">
          <cell r="B305">
            <v>1303</v>
          </cell>
          <cell r="C305">
            <v>150.0534905390609</v>
          </cell>
          <cell r="D305">
            <v>159.21528939182284</v>
          </cell>
          <cell r="E305">
            <v>151.61608092686566</v>
          </cell>
          <cell r="F305">
            <v>160.22436577394555</v>
          </cell>
          <cell r="G305">
            <v>156.84834147874301</v>
          </cell>
          <cell r="H305">
            <v>157.63674396415382</v>
          </cell>
          <cell r="I305">
            <v>143.28453851646029</v>
          </cell>
          <cell r="J305">
            <v>101.11716331860707</v>
          </cell>
          <cell r="K305">
            <v>112.86799285166366</v>
          </cell>
          <cell r="L305">
            <v>111.7711908393684</v>
          </cell>
          <cell r="M305">
            <v>108.35043651507603</v>
          </cell>
          <cell r="N305">
            <v>106.71955547960104</v>
          </cell>
          <cell r="O305">
            <v>125.39852950570886</v>
          </cell>
          <cell r="P305">
            <v>110.69230741066536</v>
          </cell>
          <cell r="Q305">
            <v>194.35101855984482</v>
          </cell>
          <cell r="R305">
            <v>239.14896811980719</v>
          </cell>
          <cell r="S305">
            <v>249.09643704954078</v>
          </cell>
          <cell r="T305">
            <v>264.5422695575873</v>
          </cell>
          <cell r="U305">
            <v>190.45413844717297</v>
          </cell>
          <cell r="V305">
            <v>225.8988448436582</v>
          </cell>
          <cell r="W305">
            <v>235.70056983393428</v>
          </cell>
          <cell r="X305">
            <v>217.87830394108744</v>
          </cell>
          <cell r="Y305">
            <v>243.05717596026608</v>
          </cell>
          <cell r="Z305">
            <v>267.63877599866765</v>
          </cell>
          <cell r="AA305">
            <v>297.06373519554387</v>
          </cell>
          <cell r="AB305">
            <v>218.58968437620004</v>
          </cell>
          <cell r="AC305">
            <v>202.77326483776363</v>
          </cell>
          <cell r="AD305">
            <v>182.11519260035223</v>
          </cell>
          <cell r="AE305">
            <v>757.7098822666253</v>
          </cell>
          <cell r="AF305">
            <v>860.98868777029736</v>
          </cell>
          <cell r="AG305">
            <v>521.07900486962922</v>
          </cell>
          <cell r="AH305">
            <v>442.87759089737176</v>
          </cell>
          <cell r="AI305">
            <v>266.81522606525346</v>
          </cell>
          <cell r="AJ305">
            <v>299.06115676313232</v>
          </cell>
          <cell r="AK305">
            <v>247.14552371737807</v>
          </cell>
          <cell r="AL305">
            <v>219.64484628732049</v>
          </cell>
          <cell r="AM305">
            <v>82.791593488380229</v>
          </cell>
          <cell r="AN305">
            <v>89.301781145511427</v>
          </cell>
          <cell r="AO305">
            <v>123.47591912578366</v>
          </cell>
          <cell r="AP305">
            <v>102.79854494699498</v>
          </cell>
          <cell r="AQ305">
            <v>70.827419421799675</v>
          </cell>
          <cell r="AR305">
            <v>107.47117064114717</v>
          </cell>
        </row>
        <row r="306">
          <cell r="B306">
            <v>1304</v>
          </cell>
          <cell r="C306">
            <v>122.81383826814549</v>
          </cell>
          <cell r="D306">
            <v>115.11640848944897</v>
          </cell>
          <cell r="E306">
            <v>117.40648670094237</v>
          </cell>
          <cell r="F306">
            <v>123.95285241297638</v>
          </cell>
          <cell r="G306">
            <v>144.69260578854926</v>
          </cell>
          <cell r="H306">
            <v>140.39156803889395</v>
          </cell>
          <cell r="I306">
            <v>161.94767764849226</v>
          </cell>
          <cell r="J306">
            <v>87.826368688719981</v>
          </cell>
          <cell r="K306">
            <v>101.20616547365326</v>
          </cell>
          <cell r="L306">
            <v>115.57798613916397</v>
          </cell>
          <cell r="M306">
            <v>73.468716506033672</v>
          </cell>
          <cell r="N306">
            <v>112.14752100306518</v>
          </cell>
          <cell r="O306">
            <v>117.90021710423929</v>
          </cell>
          <cell r="P306">
            <v>75.155446791532626</v>
          </cell>
          <cell r="Q306">
            <v>159.06990550442879</v>
          </cell>
          <cell r="R306">
            <v>172.91034302716812</v>
          </cell>
          <cell r="S306">
            <v>192.89205567723434</v>
          </cell>
          <cell r="T306">
            <v>204.65532028835543</v>
          </cell>
          <cell r="U306">
            <v>175.69395580041444</v>
          </cell>
          <cell r="V306">
            <v>201.18591800518118</v>
          </cell>
          <cell r="W306">
            <v>266.40110859307333</v>
          </cell>
          <cell r="X306">
            <v>189.24047731550363</v>
          </cell>
          <cell r="Y306">
            <v>217.94384881214762</v>
          </cell>
          <cell r="Z306">
            <v>276.75423792462124</v>
          </cell>
          <cell r="AA306">
            <v>201.42873482810677</v>
          </cell>
          <cell r="AB306">
            <v>229.70758367072736</v>
          </cell>
          <cell r="AC306">
            <v>190.64826391141494</v>
          </cell>
          <cell r="AD306">
            <v>123.64859842181528</v>
          </cell>
          <cell r="AE306">
            <v>620.16057474281047</v>
          </cell>
          <cell r="AF306">
            <v>622.51512316913568</v>
          </cell>
          <cell r="AG306">
            <v>403.50637532226267</v>
          </cell>
          <cell r="AH306">
            <v>342.61917902653482</v>
          </cell>
          <cell r="AI306">
            <v>246.1370643735784</v>
          </cell>
          <cell r="AJ306">
            <v>266.34440474772214</v>
          </cell>
          <cell r="AK306">
            <v>279.33679391828991</v>
          </cell>
          <cell r="AL306">
            <v>190.7748261274422</v>
          </cell>
          <cell r="AM306">
            <v>74.237341328684181</v>
          </cell>
          <cell r="AN306">
            <v>92.343294778632369</v>
          </cell>
          <cell r="AO306">
            <v>83.724787729045318</v>
          </cell>
          <cell r="AP306">
            <v>108.02708019835509</v>
          </cell>
          <cell r="AQ306">
            <v>66.592233255678082</v>
          </cell>
          <cell r="AR306">
            <v>72.968429655900579</v>
          </cell>
        </row>
        <row r="307">
          <cell r="B307">
            <v>1305</v>
          </cell>
          <cell r="C307">
            <v>192.71967510349089</v>
          </cell>
          <cell r="D307">
            <v>188.02248468027375</v>
          </cell>
          <cell r="E307">
            <v>205.3939579339706</v>
          </cell>
          <cell r="F307">
            <v>220.85364381632945</v>
          </cell>
          <cell r="G307">
            <v>247.55268679150646</v>
          </cell>
          <cell r="H307">
            <v>252.47952787094962</v>
          </cell>
          <cell r="I307">
            <v>256.88688335079246</v>
          </cell>
          <cell r="J307">
            <v>173.02483593399043</v>
          </cell>
          <cell r="K307">
            <v>197.44716168858872</v>
          </cell>
          <cell r="L307">
            <v>193.5875182261621</v>
          </cell>
          <cell r="M307">
            <v>213.02345703017926</v>
          </cell>
          <cell r="N307">
            <v>176.51503231321425</v>
          </cell>
          <cell r="O307">
            <v>188.89385605025237</v>
          </cell>
          <cell r="P307">
            <v>196.50308994716963</v>
          </cell>
          <cell r="Q307">
            <v>249.61275488047184</v>
          </cell>
          <cell r="R307">
            <v>282.41875115367594</v>
          </cell>
          <cell r="S307">
            <v>337.45037333826446</v>
          </cell>
          <cell r="T307">
            <v>364.64568851946393</v>
          </cell>
          <cell r="U307">
            <v>300.59249105639356</v>
          </cell>
          <cell r="V307">
            <v>361.81179754441837</v>
          </cell>
          <cell r="W307">
            <v>422.57444812644235</v>
          </cell>
          <cell r="X307">
            <v>372.81858544824991</v>
          </cell>
          <cell r="Y307">
            <v>425.19538364140431</v>
          </cell>
          <cell r="Z307">
            <v>463.54991870070131</v>
          </cell>
          <cell r="AA307">
            <v>584.04512122890617</v>
          </cell>
          <cell r="AB307">
            <v>361.54915589369637</v>
          </cell>
          <cell r="AC307">
            <v>305.44715356778136</v>
          </cell>
          <cell r="AD307">
            <v>323.2943544986133</v>
          </cell>
          <cell r="AE307">
            <v>973.15698427632356</v>
          </cell>
          <cell r="AF307">
            <v>1016.7693880063631</v>
          </cell>
          <cell r="AG307">
            <v>705.90453566791325</v>
          </cell>
          <cell r="AH307">
            <v>610.46351621875181</v>
          </cell>
          <cell r="AI307">
            <v>421.11268418026765</v>
          </cell>
          <cell r="AJ307">
            <v>478.99251002840919</v>
          </cell>
          <cell r="AK307">
            <v>443.09346967372306</v>
          </cell>
          <cell r="AL307">
            <v>375.8413729711192</v>
          </cell>
          <cell r="AM307">
            <v>144.83260252036249</v>
          </cell>
          <cell r="AN307">
            <v>154.67053768784129</v>
          </cell>
          <cell r="AO307">
            <v>242.76106306681461</v>
          </cell>
          <cell r="AP307">
            <v>170.02964828258357</v>
          </cell>
          <cell r="AQ307">
            <v>106.69075962380558</v>
          </cell>
          <cell r="AR307">
            <v>190.78486667439518</v>
          </cell>
        </row>
        <row r="308">
          <cell r="B308">
            <v>1306</v>
          </cell>
          <cell r="C308">
            <v>172.81986255269288</v>
          </cell>
          <cell r="D308">
            <v>171.10644260649917</v>
          </cell>
          <cell r="E308">
            <v>192.73700903008344</v>
          </cell>
          <cell r="F308">
            <v>207.59212429875893</v>
          </cell>
          <cell r="G308">
            <v>217.48969347411884</v>
          </cell>
          <cell r="H308">
            <v>215.1915816708761</v>
          </cell>
          <cell r="I308">
            <v>206.76689128307171</v>
          </cell>
          <cell r="J308">
            <v>130.62572245184555</v>
          </cell>
          <cell r="K308">
            <v>149.34031452962844</v>
          </cell>
          <cell r="L308">
            <v>138.16218439830604</v>
          </cell>
          <cell r="M308">
            <v>149.3693595763794</v>
          </cell>
          <cell r="N308">
            <v>113.84004875522248</v>
          </cell>
          <cell r="O308">
            <v>114.66778765318838</v>
          </cell>
          <cell r="P308">
            <v>124.02090186354155</v>
          </cell>
          <cell r="Q308">
            <v>223.83828722561375</v>
          </cell>
          <cell r="R308">
            <v>257.01004811976867</v>
          </cell>
          <cell r="S308">
            <v>316.65573957248881</v>
          </cell>
          <cell r="T308">
            <v>342.74993967992742</v>
          </cell>
          <cell r="U308">
            <v>264.08830212187337</v>
          </cell>
          <cell r="V308">
            <v>308.37689549452239</v>
          </cell>
          <cell r="W308">
            <v>340.12793426844542</v>
          </cell>
          <cell r="X308">
            <v>281.46073252877909</v>
          </cell>
          <cell r="Y308">
            <v>321.59901305496049</v>
          </cell>
          <cell r="Z308">
            <v>330.83263803467042</v>
          </cell>
          <cell r="AA308">
            <v>409.52506798024319</v>
          </cell>
          <cell r="AB308">
            <v>233.17432512668046</v>
          </cell>
          <cell r="AC308">
            <v>185.42132643670166</v>
          </cell>
          <cell r="AD308">
            <v>204.04390293857085</v>
          </cell>
          <cell r="AE308">
            <v>872.67092046784444</v>
          </cell>
          <cell r="AF308">
            <v>925.29248950622252</v>
          </cell>
          <cell r="AG308">
            <v>662.40472813295548</v>
          </cell>
          <cell r="AH308">
            <v>573.80723246808645</v>
          </cell>
          <cell r="AI308">
            <v>369.97242804141604</v>
          </cell>
          <cell r="AJ308">
            <v>408.25153908795875</v>
          </cell>
          <cell r="AK308">
            <v>356.64358599095095</v>
          </cell>
          <cell r="AL308">
            <v>283.74279684551027</v>
          </cell>
          <cell r="AM308">
            <v>109.54498524850479</v>
          </cell>
          <cell r="AN308">
            <v>110.38738212474642</v>
          </cell>
          <cell r="AO308">
            <v>170.22099362153344</v>
          </cell>
          <cell r="AP308">
            <v>109.65742235469429</v>
          </cell>
          <cell r="AQ308">
            <v>64.766497041837269</v>
          </cell>
          <cell r="AR308">
            <v>120.41190412443603</v>
          </cell>
        </row>
        <row r="309">
          <cell r="B309">
            <v>1307</v>
          </cell>
          <cell r="C309">
            <v>500.30458516911682</v>
          </cell>
          <cell r="D309">
            <v>520.57944911872573</v>
          </cell>
          <cell r="E309">
            <v>474.53410385903902</v>
          </cell>
          <cell r="F309">
            <v>422.94520487508299</v>
          </cell>
          <cell r="G309">
            <v>384.20466973050031</v>
          </cell>
          <cell r="H309">
            <v>376.55207022217195</v>
          </cell>
          <cell r="I309">
            <v>376.9746505614043</v>
          </cell>
          <cell r="J309">
            <v>261.95609991058461</v>
          </cell>
          <cell r="K309">
            <v>286.63841571079274</v>
          </cell>
          <cell r="L309">
            <v>278.55383328171712</v>
          </cell>
          <cell r="M309">
            <v>281.40675562728666</v>
          </cell>
          <cell r="N309">
            <v>259.76561532777919</v>
          </cell>
          <cell r="O309">
            <v>375.54659580282265</v>
          </cell>
          <cell r="P309">
            <v>350.78658193222327</v>
          </cell>
          <cell r="Q309">
            <v>648.00029221890691</v>
          </cell>
          <cell r="R309">
            <v>781.9351932636373</v>
          </cell>
          <cell r="S309">
            <v>779.63204039551215</v>
          </cell>
          <cell r="T309">
            <v>698.31379176129894</v>
          </cell>
          <cell r="U309">
            <v>466.52306725742426</v>
          </cell>
          <cell r="V309">
            <v>539.6119936733769</v>
          </cell>
          <cell r="W309">
            <v>620.11673325146626</v>
          </cell>
          <cell r="X309">
            <v>564.43979322981704</v>
          </cell>
          <cell r="Y309">
            <v>617.26555141237384</v>
          </cell>
          <cell r="Z309">
            <v>667.00378182780173</v>
          </cell>
          <cell r="AA309">
            <v>771.53119659346976</v>
          </cell>
          <cell r="AB309">
            <v>532.06821946650894</v>
          </cell>
          <cell r="AC309">
            <v>607.27035340697125</v>
          </cell>
          <cell r="AD309">
            <v>577.12742126875935</v>
          </cell>
          <cell r="AE309">
            <v>2526.3372878837713</v>
          </cell>
          <cell r="AF309">
            <v>2815.1380340984747</v>
          </cell>
          <cell r="AG309">
            <v>1630.8940127191634</v>
          </cell>
          <cell r="AH309">
            <v>1169.0665930358234</v>
          </cell>
          <cell r="AI309">
            <v>653.57181875820106</v>
          </cell>
          <cell r="AJ309">
            <v>714.37721225580947</v>
          </cell>
          <cell r="AK309">
            <v>650.22785016312798</v>
          </cell>
          <cell r="AL309">
            <v>569.01623236397302</v>
          </cell>
          <cell r="AM309">
            <v>210.25669538458081</v>
          </cell>
          <cell r="AN309">
            <v>222.5560385476854</v>
          </cell>
          <cell r="AO309">
            <v>320.69051973269416</v>
          </cell>
          <cell r="AP309">
            <v>250.22150029533043</v>
          </cell>
          <cell r="AQ309">
            <v>212.11569512180486</v>
          </cell>
          <cell r="AR309">
            <v>340.57872211118371</v>
          </cell>
        </row>
        <row r="310">
          <cell r="B310">
            <v>1308</v>
          </cell>
          <cell r="C310">
            <v>364.61238546867344</v>
          </cell>
          <cell r="D310">
            <v>358.70985533472714</v>
          </cell>
          <cell r="E310">
            <v>415.19731696589997</v>
          </cell>
          <cell r="F310">
            <v>447.7477881688601</v>
          </cell>
          <cell r="G310">
            <v>30.895275659458921</v>
          </cell>
          <cell r="H310">
            <v>41.725068972190364</v>
          </cell>
          <cell r="I310">
            <v>53.428350527472617</v>
          </cell>
          <cell r="J310">
            <v>51.378962839279005</v>
          </cell>
          <cell r="K310">
            <v>53.057819824906232</v>
          </cell>
          <cell r="L310">
            <v>56.027086273206642</v>
          </cell>
          <cell r="M310">
            <v>52.347115121956804</v>
          </cell>
          <cell r="N310">
            <v>56.043311934365043</v>
          </cell>
          <cell r="O310">
            <v>40.222477316696917</v>
          </cell>
          <cell r="P310">
            <v>41.64235146581013</v>
          </cell>
          <cell r="Q310">
            <v>472.25018385643563</v>
          </cell>
          <cell r="R310">
            <v>538.79933318835617</v>
          </cell>
          <cell r="S310">
            <v>682.14513722078573</v>
          </cell>
          <cell r="T310">
            <v>739.26468985805934</v>
          </cell>
          <cell r="U310">
            <v>37.514793285892765</v>
          </cell>
          <cell r="V310">
            <v>59.793450719732789</v>
          </cell>
          <cell r="W310">
            <v>87.888705892477049</v>
          </cell>
          <cell r="X310">
            <v>110.70683664653733</v>
          </cell>
          <cell r="Y310">
            <v>114.25811271578965</v>
          </cell>
          <cell r="Z310">
            <v>134.15819121479007</v>
          </cell>
          <cell r="AA310">
            <v>143.51976830915598</v>
          </cell>
          <cell r="AB310">
            <v>114.79142517110093</v>
          </cell>
          <cell r="AC310">
            <v>65.040978371267215</v>
          </cell>
          <cell r="AD310">
            <v>68.511579846214957</v>
          </cell>
          <cell r="AE310">
            <v>1841.1461584394474</v>
          </cell>
          <cell r="AF310">
            <v>1939.7956616770869</v>
          </cell>
          <cell r="AG310">
            <v>1426.9634423111834</v>
          </cell>
          <cell r="AH310">
            <v>1237.6236335590918</v>
          </cell>
          <cell r="AI310">
            <v>52.556054349762043</v>
          </cell>
          <cell r="AJ310">
            <v>79.158875520051808</v>
          </cell>
          <cell r="AK310">
            <v>92.156333189787645</v>
          </cell>
          <cell r="AL310">
            <v>111.60444008577876</v>
          </cell>
          <cell r="AM310">
            <v>38.919283840694341</v>
          </cell>
          <cell r="AN310">
            <v>44.763937460244918</v>
          </cell>
          <cell r="AO310">
            <v>59.654657250665267</v>
          </cell>
          <cell r="AP310">
            <v>53.984210250618105</v>
          </cell>
          <cell r="AQ310">
            <v>22.718402538873633</v>
          </cell>
          <cell r="AR310">
            <v>40.430562565447964</v>
          </cell>
        </row>
        <row r="311">
          <cell r="B311">
            <v>1309</v>
          </cell>
          <cell r="C311">
            <v>124.90055640039037</v>
          </cell>
          <cell r="D311">
            <v>75.697545064902513</v>
          </cell>
          <cell r="E311">
            <v>36.129109299585807</v>
          </cell>
          <cell r="F311">
            <v>12.350209253022232</v>
          </cell>
          <cell r="G311">
            <v>34.216528591072098</v>
          </cell>
          <cell r="H311">
            <v>16.320549707962471</v>
          </cell>
          <cell r="I311">
            <v>34.58638525345939</v>
          </cell>
          <cell r="J311">
            <v>23.60908217983372</v>
          </cell>
          <cell r="K311">
            <v>16.203465455884466</v>
          </cell>
          <cell r="L311">
            <v>16.583350335103638</v>
          </cell>
          <cell r="M311">
            <v>49.832226321211365</v>
          </cell>
          <cell r="N311">
            <v>55.999278126246224</v>
          </cell>
          <cell r="O311">
            <v>22.804942195367868</v>
          </cell>
          <cell r="P311">
            <v>34.052090821342055</v>
          </cell>
          <cell r="Q311">
            <v>161.77264699342811</v>
          </cell>
          <cell r="R311">
            <v>113.70132768419785</v>
          </cell>
          <cell r="S311">
            <v>59.358033430776807</v>
          </cell>
          <cell r="T311">
            <v>20.391108240772301</v>
          </cell>
          <cell r="U311">
            <v>41.547646675938083</v>
          </cell>
          <cell r="V311">
            <v>23.387905849416629</v>
          </cell>
          <cell r="W311">
            <v>56.894001244941485</v>
          </cell>
          <cell r="X311">
            <v>50.87075837699421</v>
          </cell>
          <cell r="Y311">
            <v>34.893581917886927</v>
          </cell>
          <cell r="Z311">
            <v>39.709226969074614</v>
          </cell>
          <cell r="AA311">
            <v>136.6247129242436</v>
          </cell>
          <cell r="AB311">
            <v>114.70123236458748</v>
          </cell>
          <cell r="AC311">
            <v>36.876290349008414</v>
          </cell>
          <cell r="AD311">
            <v>56.023794457245899</v>
          </cell>
          <cell r="AE311">
            <v>630.69766351446629</v>
          </cell>
          <cell r="AF311">
            <v>409.34969400125124</v>
          </cell>
          <cell r="AG311">
            <v>124.16968045583046</v>
          </cell>
          <cell r="AH311">
            <v>34.137322963561047</v>
          </cell>
          <cell r="AI311">
            <v>58.205848561251074</v>
          </cell>
          <cell r="AJ311">
            <v>30.962593821294277</v>
          </cell>
          <cell r="AK311">
            <v>59.656613235874403</v>
          </cell>
          <cell r="AL311">
            <v>51.283214997191926</v>
          </cell>
          <cell r="AM311">
            <v>11.885661215661674</v>
          </cell>
          <cell r="AN311">
            <v>13.24959241431964</v>
          </cell>
          <cell r="AO311">
            <v>56.788695505066052</v>
          </cell>
          <cell r="AP311">
            <v>53.941794299926151</v>
          </cell>
          <cell r="AQ311">
            <v>12.880655077280496</v>
          </cell>
          <cell r="AR311">
            <v>33.061177862804968</v>
          </cell>
        </row>
        <row r="312">
          <cell r="B312">
            <v>1310</v>
          </cell>
          <cell r="C312">
            <v>62.427400866296757</v>
          </cell>
          <cell r="D312">
            <v>60.112952948926704</v>
          </cell>
          <cell r="E312">
            <v>55.36158109551188</v>
          </cell>
          <cell r="F312">
            <v>61.456881788791613</v>
          </cell>
          <cell r="G312">
            <v>44.984813069652148</v>
          </cell>
          <cell r="H312">
            <v>66.51615138925952</v>
          </cell>
          <cell r="I312">
            <v>59.337295354785837</v>
          </cell>
          <cell r="J312">
            <v>34.940957977954618</v>
          </cell>
          <cell r="K312">
            <v>42.474508065010788</v>
          </cell>
          <cell r="L312">
            <v>41.902665807765445</v>
          </cell>
          <cell r="M312">
            <v>36.480537838481681</v>
          </cell>
          <cell r="N312">
            <v>37.777392291304047</v>
          </cell>
          <cell r="O312">
            <v>36.958526087757981</v>
          </cell>
          <cell r="P312">
            <v>34.740581832676533</v>
          </cell>
          <cell r="Q312">
            <v>80.85669250893018</v>
          </cell>
          <cell r="R312">
            <v>90.292526071360328</v>
          </cell>
          <cell r="S312">
            <v>90.955870353707525</v>
          </cell>
          <cell r="T312">
            <v>101.46985391271265</v>
          </cell>
          <cell r="U312">
            <v>54.623107491059137</v>
          </cell>
          <cell r="V312">
            <v>95.319919610217696</v>
          </cell>
          <cell r="W312">
            <v>97.608817199218009</v>
          </cell>
          <cell r="X312">
            <v>75.287680275665707</v>
          </cell>
          <cell r="Y312">
            <v>91.467330283360255</v>
          </cell>
          <cell r="Z312">
            <v>100.33693032750135</v>
          </cell>
          <cell r="AA312">
            <v>100.01846952166045</v>
          </cell>
          <cell r="AB312">
            <v>77.378023366021935</v>
          </cell>
          <cell r="AC312">
            <v>59.763069215777101</v>
          </cell>
          <cell r="AD312">
            <v>57.156526045066329</v>
          </cell>
          <cell r="AE312">
            <v>315.23331040606382</v>
          </cell>
          <cell r="AF312">
            <v>325.07287883717652</v>
          </cell>
          <cell r="AG312">
            <v>190.26845575288129</v>
          </cell>
          <cell r="AH312">
            <v>169.873512179073</v>
          </cell>
          <cell r="AI312">
            <v>76.523812464469515</v>
          </cell>
          <cell r="AJ312">
            <v>126.19137313840396</v>
          </cell>
          <cell r="AK312">
            <v>102.3484256450085</v>
          </cell>
          <cell r="AL312">
            <v>75.898107624102281</v>
          </cell>
          <cell r="AM312">
            <v>31.156150796079892</v>
          </cell>
          <cell r="AN312">
            <v>33.478955205517607</v>
          </cell>
          <cell r="AO312">
            <v>41.573140678419847</v>
          </cell>
          <cell r="AP312">
            <v>36.389403441435697</v>
          </cell>
          <cell r="AQ312">
            <v>20.874862239193867</v>
          </cell>
          <cell r="AR312">
            <v>33.729633844027873</v>
          </cell>
        </row>
        <row r="313">
          <cell r="B313">
            <v>1311</v>
          </cell>
          <cell r="C313">
            <v>137.03428970244278</v>
          </cell>
          <cell r="D313">
            <v>138.32599942947036</v>
          </cell>
          <cell r="E313">
            <v>155.963629013451</v>
          </cell>
          <cell r="F313">
            <v>158.19907316715873</v>
          </cell>
          <cell r="G313">
            <v>144.79524637084828</v>
          </cell>
          <cell r="H313">
            <v>140.22568101078861</v>
          </cell>
          <cell r="I313">
            <v>154.159214294723</v>
          </cell>
          <cell r="J313">
            <v>99.346140731204002</v>
          </cell>
          <cell r="K313">
            <v>118.57448153959534</v>
          </cell>
          <cell r="L313">
            <v>98.830682194431972</v>
          </cell>
          <cell r="M313">
            <v>122.25478760197861</v>
          </cell>
          <cell r="N313">
            <v>88.962629502279668</v>
          </cell>
          <cell r="O313">
            <v>85.480667259862841</v>
          </cell>
          <cell r="P313">
            <v>93.639795225018446</v>
          </cell>
          <cell r="Q313">
            <v>177.48839887441167</v>
          </cell>
          <cell r="R313">
            <v>207.77225701163005</v>
          </cell>
          <cell r="S313">
            <v>256.23920667957981</v>
          </cell>
          <cell r="T313">
            <v>261.19836178095431</v>
          </cell>
          <cell r="U313">
            <v>175.81858780791407</v>
          </cell>
          <cell r="V313">
            <v>200.94819622102617</v>
          </cell>
          <cell r="W313">
            <v>253.58922205164271</v>
          </cell>
          <cell r="X313">
            <v>214.06226139281179</v>
          </cell>
          <cell r="Y313">
            <v>255.34589475551158</v>
          </cell>
          <cell r="Z313">
            <v>236.65242013610589</v>
          </cell>
          <cell r="AA313">
            <v>335.18521031088198</v>
          </cell>
          <cell r="AB313">
            <v>182.21883530893462</v>
          </cell>
          <cell r="AC313">
            <v>138.22485837047881</v>
          </cell>
          <cell r="AD313">
            <v>154.05975122728967</v>
          </cell>
          <cell r="AE313">
            <v>691.96814511888761</v>
          </cell>
          <cell r="AF313">
            <v>748.02565248743815</v>
          </cell>
          <cell r="AG313">
            <v>536.02079743366141</v>
          </cell>
          <cell r="AH313">
            <v>437.27946163517521</v>
          </cell>
          <cell r="AI313">
            <v>246.31166660342282</v>
          </cell>
          <cell r="AJ313">
            <v>266.02969153258192</v>
          </cell>
          <cell r="AK313">
            <v>265.90279835637676</v>
          </cell>
          <cell r="AL313">
            <v>215.79786352776813</v>
          </cell>
          <cell r="AM313">
            <v>86.977450610143649</v>
          </cell>
          <cell r="AN313">
            <v>78.962708418063301</v>
          </cell>
          <cell r="AO313">
            <v>139.32128704051283</v>
          </cell>
          <cell r="AP313">
            <v>85.694030736859915</v>
          </cell>
          <cell r="AQ313">
            <v>48.281069134817692</v>
          </cell>
          <cell r="AR313">
            <v>90.914885115678729</v>
          </cell>
        </row>
        <row r="314">
          <cell r="B314">
            <v>1312</v>
          </cell>
          <cell r="C314">
            <v>82.418721552216638</v>
          </cell>
          <cell r="D314">
            <v>81.763404908522517</v>
          </cell>
          <cell r="E314">
            <v>82.590619136387289</v>
          </cell>
          <cell r="F314">
            <v>85.378612429072376</v>
          </cell>
          <cell r="G314">
            <v>79.898791828943573</v>
          </cell>
          <cell r="H314">
            <v>76.291878421199982</v>
          </cell>
          <cell r="I314">
            <v>70.643588739323675</v>
          </cell>
          <cell r="J314">
            <v>45.88910835174525</v>
          </cell>
          <cell r="K314">
            <v>50.435203377236476</v>
          </cell>
          <cell r="L314">
            <v>47.930845978322644</v>
          </cell>
          <cell r="M314">
            <v>54.053423703699586</v>
          </cell>
          <cell r="N314">
            <v>41.046459649298448</v>
          </cell>
          <cell r="O314">
            <v>36.68103868520172</v>
          </cell>
          <cell r="P314">
            <v>39.753824710369365</v>
          </cell>
          <cell r="Q314">
            <v>106.74968256005877</v>
          </cell>
          <cell r="R314">
            <v>122.81253884929596</v>
          </cell>
          <cell r="S314">
            <v>135.69160233414433</v>
          </cell>
          <cell r="T314">
            <v>140.96639917757904</v>
          </cell>
          <cell r="U314">
            <v>97.017637657416842</v>
          </cell>
          <cell r="V314">
            <v>109.32887074996241</v>
          </cell>
          <cell r="W314">
            <v>116.20747286044325</v>
          </cell>
          <cell r="X314">
            <v>98.877784630329117</v>
          </cell>
          <cell r="Y314">
            <v>108.6104022241597</v>
          </cell>
          <cell r="Z314">
            <v>114.77155118312081</v>
          </cell>
          <cell r="AA314">
            <v>148.19794420758157</v>
          </cell>
          <cell r="AB314">
            <v>84.073932084692757</v>
          </cell>
          <cell r="AC314">
            <v>59.314363582708864</v>
          </cell>
          <cell r="AD314">
            <v>65.404503827625476</v>
          </cell>
          <cell r="AE314">
            <v>416.18145355731934</v>
          </cell>
          <cell r="AF314">
            <v>442.15205065246596</v>
          </cell>
          <cell r="AG314">
            <v>283.85008613904517</v>
          </cell>
          <cell r="AH314">
            <v>235.99578006815693</v>
          </cell>
          <cell r="AI314">
            <v>135.91609578523577</v>
          </cell>
          <cell r="AJ314">
            <v>144.73743137871844</v>
          </cell>
          <cell r="AK314">
            <v>121.85017948918149</v>
          </cell>
          <cell r="AL314">
            <v>99.679478927061012</v>
          </cell>
          <cell r="AM314">
            <v>36.995526809799166</v>
          </cell>
          <cell r="AN314">
            <v>38.295287770771075</v>
          </cell>
          <cell r="AO314">
            <v>61.599162757235931</v>
          </cell>
          <cell r="AP314">
            <v>39.538361157997556</v>
          </cell>
          <cell r="AQ314">
            <v>20.718132198398422</v>
          </cell>
          <cell r="AR314">
            <v>38.596991778623888</v>
          </cell>
        </row>
        <row r="315">
          <cell r="B315">
            <v>1313</v>
          </cell>
          <cell r="C315">
            <v>331.05698095136978</v>
          </cell>
          <cell r="D315">
            <v>322.86805599846429</v>
          </cell>
          <cell r="E315">
            <v>367.80138224560523</v>
          </cell>
          <cell r="F315">
            <v>387.10186566985413</v>
          </cell>
          <cell r="G315">
            <v>401.56449365467228</v>
          </cell>
          <cell r="H315">
            <v>393.82695925694162</v>
          </cell>
          <cell r="I315">
            <v>392.61984050666268</v>
          </cell>
          <cell r="J315">
            <v>263.74571812667921</v>
          </cell>
          <cell r="K315">
            <v>312.63383905260281</v>
          </cell>
          <cell r="L315">
            <v>291.41505187484324</v>
          </cell>
          <cell r="M315">
            <v>308.26616170743932</v>
          </cell>
          <cell r="N315">
            <v>259.45256976192519</v>
          </cell>
          <cell r="O315">
            <v>281.18790378657877</v>
          </cell>
          <cell r="P315">
            <v>281.69498778611973</v>
          </cell>
          <cell r="Q315">
            <v>428.7888353553293</v>
          </cell>
          <cell r="R315">
            <v>484.96323893153988</v>
          </cell>
          <cell r="S315">
            <v>604.27636236996432</v>
          </cell>
          <cell r="T315">
            <v>639.13378966816163</v>
          </cell>
          <cell r="U315">
            <v>487.60234854214775</v>
          </cell>
          <cell r="V315">
            <v>564.36750041388814</v>
          </cell>
          <cell r="W315">
            <v>645.85279817122682</v>
          </cell>
          <cell r="X315">
            <v>568.29590399111464</v>
          </cell>
          <cell r="Y315">
            <v>673.24576356743387</v>
          </cell>
          <cell r="Z315">
            <v>697.8002757746408</v>
          </cell>
          <cell r="AA315">
            <v>845.17146747686263</v>
          </cell>
          <cell r="AB315">
            <v>531.42701991195793</v>
          </cell>
          <cell r="AC315">
            <v>454.68945695328722</v>
          </cell>
          <cell r="AD315">
            <v>463.45530376287155</v>
          </cell>
          <cell r="AE315">
            <v>1671.704837781888</v>
          </cell>
          <cell r="AF315">
            <v>1745.9739257387025</v>
          </cell>
          <cell r="AG315">
            <v>1264.0715752484141</v>
          </cell>
          <cell r="AH315">
            <v>1069.9917011474986</v>
          </cell>
          <cell r="AI315">
            <v>683.10267194486789</v>
          </cell>
          <cell r="AJ315">
            <v>747.1503346115195</v>
          </cell>
          <cell r="AK315">
            <v>677.21358569826054</v>
          </cell>
          <cell r="AL315">
            <v>572.90360820687067</v>
          </cell>
          <cell r="AM315">
            <v>229.3250111001089</v>
          </cell>
          <cell r="AN315">
            <v>232.83176093592178</v>
          </cell>
          <cell r="AO315">
            <v>351.29943982189053</v>
          </cell>
          <cell r="AP315">
            <v>249.91995641682303</v>
          </cell>
          <cell r="AQ315">
            <v>158.82015264718061</v>
          </cell>
          <cell r="AR315">
            <v>273.49768750236564</v>
          </cell>
        </row>
        <row r="316">
          <cell r="B316">
            <v>1314</v>
          </cell>
          <cell r="C316">
            <v>178.42659670117575</v>
          </cell>
          <cell r="D316">
            <v>184.00414779055774</v>
          </cell>
          <cell r="E316">
            <v>123.97203502037608</v>
          </cell>
          <cell r="F316">
            <v>114.01725557049241</v>
          </cell>
          <cell r="G316">
            <v>162.17031776713793</v>
          </cell>
          <cell r="H316">
            <v>141.99292057056402</v>
          </cell>
          <cell r="I316">
            <v>148.94594721151284</v>
          </cell>
          <cell r="J316">
            <v>133.12120515518765</v>
          </cell>
          <cell r="K316">
            <v>116.95785357721408</v>
          </cell>
          <cell r="L316">
            <v>145.91258745770048</v>
          </cell>
          <cell r="M316">
            <v>196.586328281883</v>
          </cell>
          <cell r="N316">
            <v>174.97227701229022</v>
          </cell>
          <cell r="O316">
            <v>131.05001338862678</v>
          </cell>
          <cell r="P316">
            <v>148.00777384811727</v>
          </cell>
          <cell r="Q316">
            <v>231.10019422049476</v>
          </cell>
          <cell r="R316">
            <v>276.38301724643543</v>
          </cell>
          <cell r="S316">
            <v>203.67887118947826</v>
          </cell>
          <cell r="T316">
            <v>188.25091559357762</v>
          </cell>
          <cell r="U316">
            <v>196.91638343673768</v>
          </cell>
          <cell r="V316">
            <v>203.4807109449161</v>
          </cell>
          <cell r="W316">
            <v>245.01348851520137</v>
          </cell>
          <cell r="X316">
            <v>286.83777754343532</v>
          </cell>
          <cell r="Y316">
            <v>251.86454439933749</v>
          </cell>
          <cell r="Z316">
            <v>349.39116257695383</v>
          </cell>
          <cell r="AA316">
            <v>538.97954494782186</v>
          </cell>
          <cell r="AB316">
            <v>358.3891877624277</v>
          </cell>
          <cell r="AC316">
            <v>211.91188745666042</v>
          </cell>
          <cell r="AD316">
            <v>243.50801669260485</v>
          </cell>
          <cell r="AE316">
            <v>900.98267687074781</v>
          </cell>
          <cell r="AF316">
            <v>995.03942338480408</v>
          </cell>
          <cell r="AG316">
            <v>426.07106215363018</v>
          </cell>
          <cell r="AH316">
            <v>315.15610764864596</v>
          </cell>
          <cell r="AI316">
            <v>275.86845731471777</v>
          </cell>
          <cell r="AJ316">
            <v>269.38241687905446</v>
          </cell>
          <cell r="AK316">
            <v>256.91065142343649</v>
          </cell>
          <cell r="AL316">
            <v>289.16343857238684</v>
          </cell>
          <cell r="AM316">
            <v>85.791612165587267</v>
          </cell>
          <cell r="AN316">
            <v>116.57971838422347</v>
          </cell>
          <cell r="AO316">
            <v>224.02934730023969</v>
          </cell>
          <cell r="AP316">
            <v>168.54357574947068</v>
          </cell>
          <cell r="AQ316">
            <v>74.019482525799205</v>
          </cell>
          <cell r="AR316">
            <v>143.70076016605566</v>
          </cell>
        </row>
        <row r="317">
          <cell r="B317">
            <v>1315</v>
          </cell>
          <cell r="C317">
            <v>57.756520597567253</v>
          </cell>
          <cell r="D317">
            <v>38.323673491446129</v>
          </cell>
          <cell r="E317">
            <v>24.794454960009201</v>
          </cell>
          <cell r="F317">
            <v>19.262248467904652</v>
          </cell>
          <cell r="G317">
            <v>49.138241103918283</v>
          </cell>
          <cell r="H317">
            <v>76.835970580035834</v>
          </cell>
          <cell r="I317">
            <v>92.9199079256028</v>
          </cell>
          <cell r="J317">
            <v>88.990746881118667</v>
          </cell>
          <cell r="K317">
            <v>77.245704065390655</v>
          </cell>
          <cell r="L317">
            <v>99.668469146847698</v>
          </cell>
          <cell r="M317">
            <v>143.98802532368077</v>
          </cell>
          <cell r="N317">
            <v>164.17836085766663</v>
          </cell>
          <cell r="O317">
            <v>149.0883485865543</v>
          </cell>
          <cell r="P317">
            <v>143.03945055046157</v>
          </cell>
          <cell r="Q317">
            <v>74.806914296257744</v>
          </cell>
          <cell r="R317">
            <v>57.563987761783764</v>
          </cell>
          <cell r="S317">
            <v>40.735853026716846</v>
          </cell>
          <cell r="T317">
            <v>31.803395831012082</v>
          </cell>
          <cell r="U317">
            <v>59.666435016302344</v>
          </cell>
          <cell r="V317">
            <v>110.10857342002937</v>
          </cell>
          <cell r="W317">
            <v>152.85162986699575</v>
          </cell>
          <cell r="X317">
            <v>191.74937627369985</v>
          </cell>
          <cell r="Y317">
            <v>166.34585422167848</v>
          </cell>
          <cell r="Z317">
            <v>238.65852092834359</v>
          </cell>
          <cell r="AA317">
            <v>394.77109647021661</v>
          </cell>
          <cell r="AB317">
            <v>336.28041196385044</v>
          </cell>
          <cell r="AC317">
            <v>241.08042822615312</v>
          </cell>
          <cell r="AD317">
            <v>235.33394231093556</v>
          </cell>
          <cell r="AE317">
            <v>291.64724036006743</v>
          </cell>
          <cell r="AF317">
            <v>207.24296941567593</v>
          </cell>
          <cell r="AG317">
            <v>85.21437724721649</v>
          </cell>
          <cell r="AH317">
            <v>53.24295187891714</v>
          </cell>
          <cell r="AI317">
            <v>83.589222461544125</v>
          </cell>
          <cell r="AJ317">
            <v>145.76965791623309</v>
          </cell>
          <cell r="AK317">
            <v>160.27367325055454</v>
          </cell>
          <cell r="AL317">
            <v>193.30406706633087</v>
          </cell>
          <cell r="AM317">
            <v>56.661722850963905</v>
          </cell>
          <cell r="AN317">
            <v>79.632074705649146</v>
          </cell>
          <cell r="AO317">
            <v>164.08843694390001</v>
          </cell>
          <cell r="AP317">
            <v>158.14624163400705</v>
          </cell>
          <cell r="AQ317">
            <v>84.207869405379455</v>
          </cell>
          <cell r="AR317">
            <v>138.8770146555226</v>
          </cell>
        </row>
      </sheetData>
      <sheetData sheetId="2">
        <row r="3">
          <cell r="B3">
            <v>1001</v>
          </cell>
          <cell r="C3">
            <v>138.7687101862881</v>
          </cell>
          <cell r="D3">
            <v>132.19685821082174</v>
          </cell>
          <cell r="E3">
            <v>150.27557443129007</v>
          </cell>
          <cell r="F3">
            <v>209.9539530181961</v>
          </cell>
          <cell r="G3">
            <v>220.64790824203072</v>
          </cell>
          <cell r="H3">
            <v>246.7668161963023</v>
          </cell>
          <cell r="I3">
            <v>255.67078537100662</v>
          </cell>
          <cell r="J3">
            <v>252.65419968698271</v>
          </cell>
          <cell r="K3">
            <v>275.84551276383138</v>
          </cell>
          <cell r="L3">
            <v>270.4557728236731</v>
          </cell>
          <cell r="M3">
            <v>287.99187733244679</v>
          </cell>
          <cell r="N3">
            <v>289.00659294531869</v>
          </cell>
          <cell r="O3">
            <v>288.14698398216581</v>
          </cell>
          <cell r="P3">
            <v>291.15857785053032</v>
          </cell>
          <cell r="Q3">
            <v>3.274720240290621</v>
          </cell>
          <cell r="R3">
            <v>12.878704131703216</v>
          </cell>
          <cell r="S3">
            <v>19.829743270494468</v>
          </cell>
          <cell r="T3">
            <v>26.349138841689072</v>
          </cell>
          <cell r="U3">
            <v>33.780313673931552</v>
          </cell>
          <cell r="V3">
            <v>41.296310629313567</v>
          </cell>
          <cell r="W3">
            <v>66.549956036907489</v>
          </cell>
          <cell r="X3">
            <v>87.705230053646545</v>
          </cell>
          <cell r="Y3">
            <v>132.10504839944565</v>
          </cell>
          <cell r="Z3">
            <v>140.32526314188834</v>
          </cell>
          <cell r="AA3">
            <v>195.38585234691203</v>
          </cell>
          <cell r="AB3">
            <v>220.90994638062625</v>
          </cell>
          <cell r="AC3">
            <v>282.10271195510938</v>
          </cell>
          <cell r="AD3">
            <v>293.7507878617792</v>
          </cell>
        </row>
        <row r="4">
          <cell r="B4">
            <v>1002</v>
          </cell>
          <cell r="C4">
            <v>15.995632714196224</v>
          </cell>
          <cell r="D4">
            <v>21.145866937064671</v>
          </cell>
          <cell r="E4">
            <v>14.106048512450995</v>
          </cell>
          <cell r="F4">
            <v>16.134063316024953</v>
          </cell>
          <cell r="G4">
            <v>16.342425314917119</v>
          </cell>
          <cell r="H4">
            <v>26.197308350367567</v>
          </cell>
          <cell r="I4">
            <v>35.176186798748375</v>
          </cell>
          <cell r="J4">
            <v>39.97022953863258</v>
          </cell>
          <cell r="K4">
            <v>33.843630822708469</v>
          </cell>
          <cell r="L4">
            <v>39.932334658742171</v>
          </cell>
          <cell r="M4">
            <v>58.314085321874998</v>
          </cell>
          <cell r="N4">
            <v>61.454012019046104</v>
          </cell>
          <cell r="O4">
            <v>46.003783417669673</v>
          </cell>
          <cell r="P4">
            <v>58.420906441771081</v>
          </cell>
          <cell r="Q4">
            <v>0.37747142086364222</v>
          </cell>
          <cell r="R4">
            <v>2.0600441461060988</v>
          </cell>
          <cell r="S4">
            <v>1.8613758198671118</v>
          </cell>
          <cell r="T4">
            <v>2.0248186246710014</v>
          </cell>
          <cell r="U4">
            <v>2.5019600581264005</v>
          </cell>
          <cell r="V4">
            <v>4.384107231128187</v>
          </cell>
          <cell r="W4">
            <v>9.1562032854310615</v>
          </cell>
          <cell r="X4">
            <v>13.87508373629241</v>
          </cell>
          <cell r="Y4">
            <v>16.208037763785207</v>
          </cell>
          <cell r="Z4">
            <v>20.718786330034167</v>
          </cell>
          <cell r="AA4">
            <v>39.562738261859337</v>
          </cell>
          <cell r="AB4">
            <v>46.974023539215388</v>
          </cell>
          <cell r="AC4">
            <v>45.038791949053795</v>
          </cell>
          <cell r="AD4">
            <v>58.941032826721113</v>
          </cell>
        </row>
        <row r="5">
          <cell r="B5">
            <v>1003</v>
          </cell>
          <cell r="C5">
            <v>63.824022141755769</v>
          </cell>
          <cell r="D5">
            <v>62.187175708010315</v>
          </cell>
          <cell r="E5">
            <v>72.583475585015094</v>
          </cell>
          <cell r="F5">
            <v>104.23555491548765</v>
          </cell>
          <cell r="G5">
            <v>108.77070527891775</v>
          </cell>
          <cell r="H5">
            <v>114.24405298404945</v>
          </cell>
          <cell r="I5">
            <v>120.47156692416438</v>
          </cell>
          <cell r="J5">
            <v>119.36150620903513</v>
          </cell>
          <cell r="K5">
            <v>132.01169112429392</v>
          </cell>
          <cell r="L5">
            <v>133.32233655841569</v>
          </cell>
          <cell r="M5">
            <v>135.37096867941708</v>
          </cell>
          <cell r="N5">
            <v>132.15149750003363</v>
          </cell>
          <cell r="O5">
            <v>140.2531071760485</v>
          </cell>
          <cell r="P5">
            <v>143.27012923796556</v>
          </cell>
          <cell r="Q5">
            <v>1.5061451305830207</v>
          </cell>
          <cell r="R5">
            <v>6.0583152093711767</v>
          </cell>
          <cell r="S5">
            <v>9.5778152369608378</v>
          </cell>
          <cell r="T5">
            <v>13.081521301342956</v>
          </cell>
          <cell r="U5">
            <v>16.652360641580259</v>
          </cell>
          <cell r="V5">
            <v>19.118688534798856</v>
          </cell>
          <cell r="W5">
            <v>31.358207277637913</v>
          </cell>
          <cell r="X5">
            <v>41.434610525306681</v>
          </cell>
          <cell r="Y5">
            <v>63.221658639770908</v>
          </cell>
          <cell r="Z5">
            <v>69.173942064266114</v>
          </cell>
          <cell r="AA5">
            <v>91.841382275940546</v>
          </cell>
          <cell r="AB5">
            <v>101.01354411792069</v>
          </cell>
          <cell r="AC5">
            <v>137.31110889206022</v>
          </cell>
          <cell r="AD5">
            <v>144.54567559509272</v>
          </cell>
        </row>
        <row r="6">
          <cell r="B6">
            <v>1004</v>
          </cell>
          <cell r="C6">
            <v>62.029629526201404</v>
          </cell>
          <cell r="D6">
            <v>57.010365213588472</v>
          </cell>
          <cell r="E6">
            <v>67.825230126255391</v>
          </cell>
          <cell r="F6">
            <v>91.42562262617534</v>
          </cell>
          <cell r="G6">
            <v>122.30306776522558</v>
          </cell>
          <cell r="H6">
            <v>137.8946960185294</v>
          </cell>
          <cell r="I6">
            <v>124.68808066442404</v>
          </cell>
          <cell r="J6">
            <v>105.10893233864955</v>
          </cell>
          <cell r="K6">
            <v>104.04729228529453</v>
          </cell>
          <cell r="L6">
            <v>130.52319237129277</v>
          </cell>
          <cell r="M6">
            <v>124.47778096445819</v>
          </cell>
          <cell r="N6">
            <v>87.055149005524953</v>
          </cell>
          <cell r="O6">
            <v>108.76735236089141</v>
          </cell>
          <cell r="P6">
            <v>119.68368797805512</v>
          </cell>
          <cell r="Q6">
            <v>1.4638003267054354</v>
          </cell>
          <cell r="R6">
            <v>5.5539869552364864</v>
          </cell>
          <cell r="S6">
            <v>8.9499368460627746</v>
          </cell>
          <cell r="T6">
            <v>11.473879818096039</v>
          </cell>
          <cell r="U6">
            <v>18.724111301620027</v>
          </cell>
          <cell r="V6">
            <v>23.076612523079135</v>
          </cell>
          <cell r="W6">
            <v>32.455746848442217</v>
          </cell>
          <cell r="X6">
            <v>36.487036838791916</v>
          </cell>
          <cell r="Y6">
            <v>49.829241177282462</v>
          </cell>
          <cell r="Z6">
            <v>67.721613498566782</v>
          </cell>
          <cell r="AA6">
            <v>84.450983677978613</v>
          </cell>
          <cell r="AB6">
            <v>66.542939740501382</v>
          </cell>
          <cell r="AC6">
            <v>106.48581029424734</v>
          </cell>
          <cell r="AD6">
            <v>120.74924220781634</v>
          </cell>
        </row>
        <row r="7">
          <cell r="B7">
            <v>1005</v>
          </cell>
          <cell r="C7">
            <v>62.41019710953222</v>
          </cell>
          <cell r="D7">
            <v>63.443799667464319</v>
          </cell>
          <cell r="E7">
            <v>72.773208008452713</v>
          </cell>
          <cell r="F7">
            <v>105.77724111383228</v>
          </cell>
          <cell r="G7">
            <v>107.14351098847798</v>
          </cell>
          <cell r="H7">
            <v>111.82249351364894</v>
          </cell>
          <cell r="I7">
            <v>120.81637046414581</v>
          </cell>
          <cell r="J7">
            <v>120.74014801526342</v>
          </cell>
          <cell r="K7">
            <v>130.7997459898159</v>
          </cell>
          <cell r="L7">
            <v>134.66850847281114</v>
          </cell>
          <cell r="M7">
            <v>139.96449156894582</v>
          </cell>
          <cell r="N7">
            <v>132.65905193508218</v>
          </cell>
          <cell r="O7">
            <v>138.56978449734441</v>
          </cell>
          <cell r="P7">
            <v>144.67280255892484</v>
          </cell>
          <cell r="Q7">
            <v>1.4727811147105907</v>
          </cell>
          <cell r="R7">
            <v>6.1807363349383868</v>
          </cell>
          <cell r="S7">
            <v>9.602851542834868</v>
          </cell>
          <cell r="T7">
            <v>13.275002315186869</v>
          </cell>
          <cell r="U7">
            <v>16.403243693328054</v>
          </cell>
          <cell r="V7">
            <v>18.713441696352543</v>
          </cell>
          <cell r="W7">
            <v>31.447958088994145</v>
          </cell>
          <cell r="X7">
            <v>41.913185973198004</v>
          </cell>
          <cell r="Y7">
            <v>62.641246549526869</v>
          </cell>
          <cell r="Z7">
            <v>69.872399805247383</v>
          </cell>
          <cell r="AA7">
            <v>94.95782220250689</v>
          </cell>
          <cell r="AB7">
            <v>101.40150697333225</v>
          </cell>
          <cell r="AC7">
            <v>135.6630961792589</v>
          </cell>
          <cell r="AD7">
            <v>145.9608370379955</v>
          </cell>
        </row>
        <row r="8">
          <cell r="B8">
            <v>1006</v>
          </cell>
          <cell r="C8">
            <v>209.45047864906471</v>
          </cell>
          <cell r="D8">
            <v>202.59179803039473</v>
          </cell>
          <cell r="E8">
            <v>230.8582391510636</v>
          </cell>
          <cell r="F8">
            <v>318.63425631622044</v>
          </cell>
          <cell r="G8">
            <v>439.60299537921128</v>
          </cell>
          <cell r="H8">
            <v>396.55508368096315</v>
          </cell>
          <cell r="I8">
            <v>447.18072661384269</v>
          </cell>
          <cell r="J8">
            <v>454.30903598730885</v>
          </cell>
          <cell r="K8">
            <v>459.62993520295447</v>
          </cell>
          <cell r="L8">
            <v>533.19905223076319</v>
          </cell>
          <cell r="M8">
            <v>455.68914384789031</v>
          </cell>
          <cell r="N8">
            <v>462.71393117546671</v>
          </cell>
          <cell r="O8">
            <v>510.69752452743785</v>
          </cell>
          <cell r="P8">
            <v>442.8078441821097</v>
          </cell>
          <cell r="Q8">
            <v>4.9426972467344026</v>
          </cell>
          <cell r="R8">
            <v>19.736625073058228</v>
          </cell>
          <cell r="S8">
            <v>30.463098421474506</v>
          </cell>
          <cell r="T8">
            <v>39.988474323542768</v>
          </cell>
          <cell r="U8">
            <v>67.301463196381704</v>
          </cell>
          <cell r="V8">
            <v>66.363306743380022</v>
          </cell>
          <cell r="W8">
            <v>116.39913278914025</v>
          </cell>
          <cell r="X8">
            <v>157.70677299677686</v>
          </cell>
          <cell r="Y8">
            <v>220.12116212238723</v>
          </cell>
          <cell r="Z8">
            <v>276.64891945223138</v>
          </cell>
          <cell r="AA8">
            <v>309.15876031175617</v>
          </cell>
          <cell r="AB8">
            <v>353.68781273748067</v>
          </cell>
          <cell r="AC8">
            <v>499.98495443862788</v>
          </cell>
          <cell r="AD8">
            <v>446.75020073303926</v>
          </cell>
        </row>
        <row r="9">
          <cell r="B9">
            <v>1007</v>
          </cell>
          <cell r="C9">
            <v>34.437101103244906</v>
          </cell>
          <cell r="D9">
            <v>33.467285059079806</v>
          </cell>
          <cell r="E9">
            <v>36.83290391464859</v>
          </cell>
          <cell r="F9">
            <v>48.955747184089986</v>
          </cell>
          <cell r="G9">
            <v>47.637291760274103</v>
          </cell>
          <cell r="H9">
            <v>46.201208648144878</v>
          </cell>
          <cell r="I9">
            <v>46.446659324875711</v>
          </cell>
          <cell r="J9">
            <v>42.074108122592349</v>
          </cell>
          <cell r="K9">
            <v>42.583034453502314</v>
          </cell>
          <cell r="L9">
            <v>45.707183014064931</v>
          </cell>
          <cell r="M9">
            <v>34.616760753833766</v>
          </cell>
          <cell r="N9">
            <v>31.50921091450973</v>
          </cell>
          <cell r="O9">
            <v>39.310579960598055</v>
          </cell>
          <cell r="P9">
            <v>40.421623807885027</v>
          </cell>
          <cell r="Q9">
            <v>0.81266066282767579</v>
          </cell>
          <cell r="R9">
            <v>3.2604047342781488</v>
          </cell>
          <cell r="S9">
            <v>4.8603176617250243</v>
          </cell>
          <cell r="T9">
            <v>6.1439270902435483</v>
          </cell>
          <cell r="U9">
            <v>7.2930791461367717</v>
          </cell>
          <cell r="V9">
            <v>7.7317505375834594</v>
          </cell>
          <cell r="W9">
            <v>12.089856616375945</v>
          </cell>
          <cell r="X9">
            <v>14.605414581533605</v>
          </cell>
          <cell r="Y9">
            <v>20.3934215608991</v>
          </cell>
          <cell r="Z9">
            <v>23.715051141114714</v>
          </cell>
          <cell r="AA9">
            <v>23.485472465493437</v>
          </cell>
          <cell r="AB9">
            <v>24.08491108345471</v>
          </cell>
          <cell r="AC9">
            <v>38.485987471238829</v>
          </cell>
          <cell r="AD9">
            <v>40.781501022148397</v>
          </cell>
        </row>
        <row r="10">
          <cell r="B10">
            <v>1008</v>
          </cell>
          <cell r="C10">
            <v>143.76064767427454</v>
          </cell>
          <cell r="D10">
            <v>152.74461650481328</v>
          </cell>
          <cell r="E10">
            <v>123.72761130904721</v>
          </cell>
          <cell r="F10">
            <v>156.8938436651998</v>
          </cell>
          <cell r="G10">
            <v>114.71205881617324</v>
          </cell>
          <cell r="H10">
            <v>174.63135491658798</v>
          </cell>
          <cell r="I10">
            <v>148.48581555000774</v>
          </cell>
          <cell r="J10">
            <v>155.16430695966648</v>
          </cell>
          <cell r="K10">
            <v>167.1523639091958</v>
          </cell>
          <cell r="L10">
            <v>237.72968947707923</v>
          </cell>
          <cell r="M10">
            <v>269.11264608802259</v>
          </cell>
          <cell r="N10">
            <v>230.25314763453159</v>
          </cell>
          <cell r="O10">
            <v>131.98013542950062</v>
          </cell>
          <cell r="P10">
            <v>136.50163306134257</v>
          </cell>
          <cell r="Q10">
            <v>3.3925220034419068</v>
          </cell>
          <cell r="R10">
            <v>14.880480143777948</v>
          </cell>
          <cell r="S10">
            <v>16.32658385778943</v>
          </cell>
          <cell r="T10">
            <v>19.690115907378626</v>
          </cell>
          <cell r="U10">
            <v>17.561958143479359</v>
          </cell>
          <cell r="V10">
            <v>29.224475111420535</v>
          </cell>
          <cell r="W10">
            <v>38.65019025391539</v>
          </cell>
          <cell r="X10">
            <v>53.863031981547273</v>
          </cell>
          <cell r="Y10">
            <v>80.050862176654547</v>
          </cell>
          <cell r="Z10">
            <v>123.34542126508676</v>
          </cell>
          <cell r="AA10">
            <v>182.5773845438838</v>
          </cell>
          <cell r="AB10">
            <v>176.00017348925576</v>
          </cell>
          <cell r="AC10">
            <v>129.21167389754501</v>
          </cell>
          <cell r="AD10">
            <v>137.71691891136166</v>
          </cell>
        </row>
        <row r="11">
          <cell r="B11">
            <v>1009</v>
          </cell>
          <cell r="C11">
            <v>35.595435260595401</v>
          </cell>
          <cell r="D11">
            <v>35.350678657719044</v>
          </cell>
          <cell r="E11">
            <v>41.022022723737237</v>
          </cell>
          <cell r="F11">
            <v>28.661099254958526</v>
          </cell>
          <cell r="G11">
            <v>58.01593130977713</v>
          </cell>
          <cell r="H11">
            <v>59.049080569069098</v>
          </cell>
          <cell r="I11">
            <v>47.918344165723823</v>
          </cell>
          <cell r="J11">
            <v>33.984387437733602</v>
          </cell>
          <cell r="K11">
            <v>53.559972738141084</v>
          </cell>
          <cell r="L11">
            <v>36.677712717380189</v>
          </cell>
          <cell r="M11">
            <v>34.731599142269829</v>
          </cell>
          <cell r="N11">
            <v>43.718558776138757</v>
          </cell>
          <cell r="O11">
            <v>54.165791486748212</v>
          </cell>
          <cell r="P11">
            <v>54.522968661233818</v>
          </cell>
          <cell r="Q11">
            <v>0.83999550153161329</v>
          </cell>
          <cell r="R11">
            <v>3.4438861668076326</v>
          </cell>
          <cell r="S11">
            <v>5.4130964538088211</v>
          </cell>
          <cell r="T11">
            <v>3.5969567267870537</v>
          </cell>
          <cell r="U11">
            <v>8.8820074178080102</v>
          </cell>
          <cell r="V11">
            <v>9.8818358608469197</v>
          </cell>
          <cell r="W11">
            <v>12.472929564333228</v>
          </cell>
          <cell r="X11">
            <v>11.797185727177323</v>
          </cell>
          <cell r="Y11">
            <v>25.65038205607112</v>
          </cell>
          <cell r="Z11">
            <v>19.030134334993416</v>
          </cell>
          <cell r="AA11">
            <v>23.563383678179559</v>
          </cell>
          <cell r="AB11">
            <v>33.417453825706957</v>
          </cell>
          <cell r="AC11">
            <v>53.029590879050758</v>
          </cell>
          <cell r="AD11">
            <v>55.008391368852649</v>
          </cell>
        </row>
        <row r="12">
          <cell r="B12">
            <v>1010</v>
          </cell>
          <cell r="C12">
            <v>50.918548185068616</v>
          </cell>
          <cell r="D12">
            <v>51.834787887892688</v>
          </cell>
          <cell r="E12">
            <v>59.003535309486885</v>
          </cell>
          <cell r="F12">
            <v>84.568798949410933</v>
          </cell>
          <cell r="G12">
            <v>89.715618248347582</v>
          </cell>
          <cell r="H12">
            <v>96.195369843872172</v>
          </cell>
          <cell r="I12">
            <v>103.96178658471602</v>
          </cell>
          <cell r="J12">
            <v>100.70306004280111</v>
          </cell>
          <cell r="K12">
            <v>114.46032964136327</v>
          </cell>
          <cell r="L12">
            <v>118.74047309417203</v>
          </cell>
          <cell r="M12">
            <v>125.29276959345093</v>
          </cell>
          <cell r="N12">
            <v>121.92715158429417</v>
          </cell>
          <cell r="O12">
            <v>128.31985719228391</v>
          </cell>
          <cell r="P12">
            <v>130.21263421113593</v>
          </cell>
          <cell r="Q12">
            <v>1.2015965279493788</v>
          </cell>
          <cell r="R12">
            <v>5.0497788372032266</v>
          </cell>
          <cell r="S12">
            <v>7.7858624840835109</v>
          </cell>
          <cell r="T12">
            <v>10.613351133235371</v>
          </cell>
          <cell r="U12">
            <v>13.735102906824581</v>
          </cell>
          <cell r="V12">
            <v>16.098249900076205</v>
          </cell>
          <cell r="W12">
            <v>27.060785676750204</v>
          </cell>
          <cell r="X12">
            <v>34.957602363635289</v>
          </cell>
          <cell r="Y12">
            <v>54.816144136572007</v>
          </cell>
          <cell r="Z12">
            <v>61.608180733473134</v>
          </cell>
          <cell r="AA12">
            <v>85.00390638331227</v>
          </cell>
          <cell r="AB12">
            <v>93.198290891326209</v>
          </cell>
          <cell r="AC12">
            <v>125.62817493823256</v>
          </cell>
          <cell r="AD12">
            <v>131.37192856023276</v>
          </cell>
        </row>
        <row r="13">
          <cell r="B13">
            <v>1011</v>
          </cell>
          <cell r="C13">
            <v>86.639563555507138</v>
          </cell>
          <cell r="D13">
            <v>87.801033310222977</v>
          </cell>
          <cell r="E13">
            <v>100.78340720307411</v>
          </cell>
          <cell r="F13">
            <v>145.39290995615019</v>
          </cell>
          <cell r="G13">
            <v>152.41723802660854</v>
          </cell>
          <cell r="H13">
            <v>167.70512905419812</v>
          </cell>
          <cell r="I13">
            <v>183.04502588579507</v>
          </cell>
          <cell r="J13">
            <v>181.66797932979622</v>
          </cell>
          <cell r="K13">
            <v>200.60861736323997</v>
          </cell>
          <cell r="L13">
            <v>214.15362190883712</v>
          </cell>
          <cell r="M13">
            <v>225.8324025491236</v>
          </cell>
          <cell r="N13">
            <v>214.35581442999575</v>
          </cell>
          <cell r="O13">
            <v>224.19430094955274</v>
          </cell>
          <cell r="P13">
            <v>227.74806026228595</v>
          </cell>
          <cell r="Q13">
            <v>2.0445555197874827</v>
          </cell>
          <cell r="R13">
            <v>8.5536339196268045</v>
          </cell>
          <cell r="S13">
            <v>13.298961579923517</v>
          </cell>
          <cell r="T13">
            <v>18.246753233075726</v>
          </cell>
          <cell r="U13">
            <v>23.334470518548791</v>
          </cell>
          <cell r="V13">
            <v>28.065374470941777</v>
          </cell>
          <cell r="W13">
            <v>47.645797339720893</v>
          </cell>
          <cell r="X13">
            <v>63.063396295176631</v>
          </cell>
          <cell r="Y13">
            <v>96.073381221924066</v>
          </cell>
          <cell r="Z13">
            <v>111.11304089906876</v>
          </cell>
          <cell r="AA13">
            <v>153.21423947202462</v>
          </cell>
          <cell r="AB13">
            <v>163.84862016301929</v>
          </cell>
          <cell r="AC13">
            <v>219.49152279401696</v>
          </cell>
          <cell r="AD13">
            <v>229.77572094881896</v>
          </cell>
        </row>
        <row r="14">
          <cell r="B14">
            <v>1012</v>
          </cell>
          <cell r="C14">
            <v>37.770957428517754</v>
          </cell>
          <cell r="D14">
            <v>36.826333680274239</v>
          </cell>
          <cell r="E14">
            <v>47.023899326439349</v>
          </cell>
          <cell r="F14">
            <v>61.816817299233705</v>
          </cell>
          <cell r="G14">
            <v>69.947821750098583</v>
          </cell>
          <cell r="H14">
            <v>91.973744287103315</v>
          </cell>
          <cell r="I14">
            <v>88.946341705960108</v>
          </cell>
          <cell r="J14">
            <v>86.516564541590228</v>
          </cell>
          <cell r="K14">
            <v>83.400588163988033</v>
          </cell>
          <cell r="L14">
            <v>91.893109105757446</v>
          </cell>
          <cell r="M14">
            <v>86.383238221937788</v>
          </cell>
          <cell r="N14">
            <v>94.04132570010205</v>
          </cell>
          <cell r="O14">
            <v>75.234664039969289</v>
          </cell>
          <cell r="P14">
            <v>90.795695423402947</v>
          </cell>
          <cell r="Q14">
            <v>0.89133435498735591</v>
          </cell>
          <cell r="R14">
            <v>3.5876454413710452</v>
          </cell>
          <cell r="S14">
            <v>6.2050792668719499</v>
          </cell>
          <cell r="T14">
            <v>7.757986350595985</v>
          </cell>
          <cell r="U14">
            <v>10.708732198515746</v>
          </cell>
          <cell r="V14">
            <v>15.391762848696128</v>
          </cell>
          <cell r="W14">
            <v>23.152332878337003</v>
          </cell>
          <cell r="X14">
            <v>30.03296682173567</v>
          </cell>
          <cell r="Y14">
            <v>39.941337546348883</v>
          </cell>
          <cell r="Z14">
            <v>47.678496863140261</v>
          </cell>
          <cell r="AA14">
            <v>58.606037034149651</v>
          </cell>
          <cell r="AB14">
            <v>71.883011409027674</v>
          </cell>
          <cell r="AC14">
            <v>73.656515384594428</v>
          </cell>
          <cell r="AD14">
            <v>91.604057355901688</v>
          </cell>
        </row>
        <row r="15">
          <cell r="B15">
            <v>1013</v>
          </cell>
          <cell r="C15">
            <v>128.38147408809184</v>
          </cell>
          <cell r="D15">
            <v>133.55998258338619</v>
          </cell>
          <cell r="E15">
            <v>114.36052177332463</v>
          </cell>
          <cell r="F15">
            <v>147.52082529137448</v>
          </cell>
          <cell r="G15">
            <v>96.221182068199695</v>
          </cell>
          <cell r="H15">
            <v>170.29651912381172</v>
          </cell>
          <cell r="I15">
            <v>217.1553755035099</v>
          </cell>
          <cell r="J15">
            <v>246.40342992259815</v>
          </cell>
          <cell r="K15">
            <v>240.65008947524072</v>
          </cell>
          <cell r="L15">
            <v>266.55114950294563</v>
          </cell>
          <cell r="M15">
            <v>261.79147086132963</v>
          </cell>
          <cell r="N15">
            <v>272.49042216728782</v>
          </cell>
          <cell r="O15">
            <v>307.63361921317795</v>
          </cell>
          <cell r="P15">
            <v>265.56825304070799</v>
          </cell>
          <cell r="Q15">
            <v>3.0295980348180942</v>
          </cell>
          <cell r="R15">
            <v>13.011500596963943</v>
          </cell>
          <cell r="S15">
            <v>15.090541464419365</v>
          </cell>
          <cell r="T15">
            <v>18.513805773907503</v>
          </cell>
          <cell r="U15">
            <v>14.731078750018741</v>
          </cell>
          <cell r="V15">
            <v>28.499042380290454</v>
          </cell>
          <cell r="W15">
            <v>56.524567998513128</v>
          </cell>
          <cell r="X15">
            <v>85.535366260062531</v>
          </cell>
          <cell r="Y15">
            <v>115.24962432387272</v>
          </cell>
          <cell r="Z15">
            <v>138.29935964857211</v>
          </cell>
          <cell r="AA15">
            <v>177.61039007480983</v>
          </cell>
          <cell r="AB15">
            <v>208.28536794521878</v>
          </cell>
          <cell r="AC15">
            <v>301.18058870251525</v>
          </cell>
          <cell r="AD15">
            <v>267.93263017595899</v>
          </cell>
        </row>
        <row r="16">
          <cell r="B16">
            <v>1014</v>
          </cell>
          <cell r="C16">
            <v>71.208027561935367</v>
          </cell>
          <cell r="D16">
            <v>69.538527068752998</v>
          </cell>
          <cell r="E16">
            <v>80.827205952269708</v>
          </cell>
          <cell r="F16">
            <v>116.02822547789344</v>
          </cell>
          <cell r="G16">
            <v>124.06023628467165</v>
          </cell>
          <cell r="H16">
            <v>131.74502155343285</v>
          </cell>
          <cell r="I16">
            <v>139.15281984316564</v>
          </cell>
          <cell r="J16">
            <v>135.5732163153717</v>
          </cell>
          <cell r="K16">
            <v>150.16475289004131</v>
          </cell>
          <cell r="L16">
            <v>155.29030149944919</v>
          </cell>
          <cell r="M16">
            <v>181.65303927792701</v>
          </cell>
          <cell r="N16">
            <v>165.66269003245961</v>
          </cell>
          <cell r="O16">
            <v>179.06552149006569</v>
          </cell>
          <cell r="P16">
            <v>186.55859434988449</v>
          </cell>
          <cell r="Q16">
            <v>1.6803958818612947</v>
          </cell>
          <cell r="R16">
            <v>6.7744886527083397</v>
          </cell>
          <cell r="S16">
            <v>10.665623800611227</v>
          </cell>
          <cell r="T16">
            <v>14.561496836436593</v>
          </cell>
          <cell r="U16">
            <v>18.993126785327842</v>
          </cell>
          <cell r="V16">
            <v>22.047467393704203</v>
          </cell>
          <cell r="W16">
            <v>36.220853428897662</v>
          </cell>
          <cell r="X16">
            <v>47.062269856522342</v>
          </cell>
          <cell r="Y16">
            <v>71.915333150312478</v>
          </cell>
          <cell r="Z16">
            <v>80.571962631022828</v>
          </cell>
          <cell r="AA16">
            <v>123.24109360123983</v>
          </cell>
          <cell r="AB16">
            <v>126.62872358508859</v>
          </cell>
          <cell r="AC16">
            <v>175.30938041374731</v>
          </cell>
          <cell r="AD16">
            <v>188.21954165745973</v>
          </cell>
        </row>
        <row r="17">
          <cell r="B17">
            <v>1015</v>
          </cell>
          <cell r="C17">
            <v>34.067616381418659</v>
          </cell>
          <cell r="D17">
            <v>33.209054487529023</v>
          </cell>
          <cell r="E17">
            <v>42.795532130729292</v>
          </cell>
          <cell r="F17">
            <v>60.514181963320318</v>
          </cell>
          <cell r="G17">
            <v>66.206251646733548</v>
          </cell>
          <cell r="H17">
            <v>70.238142560778911</v>
          </cell>
          <cell r="I17">
            <v>70.335308242178613</v>
          </cell>
          <cell r="J17">
            <v>67.799761870411785</v>
          </cell>
          <cell r="K17">
            <v>75.046289316703792</v>
          </cell>
          <cell r="L17">
            <v>73.680138175515268</v>
          </cell>
          <cell r="M17">
            <v>77.687731993712333</v>
          </cell>
          <cell r="N17">
            <v>56.531345728658032</v>
          </cell>
          <cell r="O17">
            <v>64.734983656250989</v>
          </cell>
          <cell r="P17">
            <v>66.100978036574247</v>
          </cell>
          <cell r="Q17">
            <v>0.80394141267814068</v>
          </cell>
          <cell r="R17">
            <v>3.2352477436070126</v>
          </cell>
          <cell r="S17">
            <v>5.6471214200187445</v>
          </cell>
          <cell r="T17">
            <v>7.5945061263246307</v>
          </cell>
          <cell r="U17">
            <v>10.135912756302698</v>
          </cell>
          <cell r="V17">
            <v>11.754320122639726</v>
          </cell>
          <cell r="W17">
            <v>18.307964535591925</v>
          </cell>
          <cell r="X17">
            <v>23.535701048286548</v>
          </cell>
          <cell r="Y17">
            <v>35.940384105033267</v>
          </cell>
          <cell r="Z17">
            <v>38.228745017584195</v>
          </cell>
          <cell r="AA17">
            <v>52.706638371497526</v>
          </cell>
          <cell r="AB17">
            <v>43.211251433649288</v>
          </cell>
          <cell r="AC17">
            <v>63.377079972936201</v>
          </cell>
          <cell r="AD17">
            <v>66.689480763454938</v>
          </cell>
        </row>
        <row r="18">
          <cell r="B18">
            <v>1016</v>
          </cell>
          <cell r="C18">
            <v>170.59698678610991</v>
          </cell>
          <cell r="D18">
            <v>104.31583902274434</v>
          </cell>
          <cell r="E18">
            <v>167.80157549311204</v>
          </cell>
          <cell r="F18">
            <v>224.82126091573474</v>
          </cell>
          <cell r="G18">
            <v>195.96220593785858</v>
          </cell>
          <cell r="H18">
            <v>225.16042418786523</v>
          </cell>
          <cell r="I18">
            <v>230.78152979313805</v>
          </cell>
          <cell r="J18">
            <v>217.03473224044293</v>
          </cell>
          <cell r="K18">
            <v>217.87721134759681</v>
          </cell>
          <cell r="L18">
            <v>253.51002670161512</v>
          </cell>
          <cell r="M18">
            <v>240.49078801131665</v>
          </cell>
          <cell r="N18">
            <v>241.56145708527291</v>
          </cell>
          <cell r="O18">
            <v>272.42926974220489</v>
          </cell>
          <cell r="P18">
            <v>249.59326956451926</v>
          </cell>
          <cell r="Q18">
            <v>4.02581680561204</v>
          </cell>
          <cell r="R18">
            <v>10.162517061349716</v>
          </cell>
          <cell r="S18">
            <v>22.142401884042123</v>
          </cell>
          <cell r="T18">
            <v>28.214980157667711</v>
          </cell>
          <cell r="U18">
            <v>30.001031224620835</v>
          </cell>
          <cell r="V18">
            <v>37.680491088774758</v>
          </cell>
          <cell r="W18">
            <v>60.071394702279768</v>
          </cell>
          <cell r="X18">
            <v>75.340450086966641</v>
          </cell>
          <cell r="Y18">
            <v>104.34347567166404</v>
          </cell>
          <cell r="Z18">
            <v>131.53300753984678</v>
          </cell>
          <cell r="AA18">
            <v>163.15910723735411</v>
          </cell>
          <cell r="AB18">
            <v>184.64398333788247</v>
          </cell>
          <cell r="AC18">
            <v>266.71469799240606</v>
          </cell>
          <cell r="AD18">
            <v>251.81542003963807</v>
          </cell>
        </row>
        <row r="19">
          <cell r="B19">
            <v>1017</v>
          </cell>
          <cell r="C19">
            <v>36.987562286779564</v>
          </cell>
          <cell r="D19">
            <v>34.004281378280609</v>
          </cell>
          <cell r="E19">
            <v>38.307779976507703</v>
          </cell>
          <cell r="F19">
            <v>55.016532225378512</v>
          </cell>
          <cell r="G19">
            <v>61.282751135852138</v>
          </cell>
          <cell r="H19">
            <v>58.878918209945269</v>
          </cell>
          <cell r="I19">
            <v>61.689432950041706</v>
          </cell>
          <cell r="J19">
            <v>59.925241815409038</v>
          </cell>
          <cell r="K19">
            <v>62.473424849284044</v>
          </cell>
          <cell r="L19">
            <v>64.211424240661131</v>
          </cell>
          <cell r="M19">
            <v>76.606974827856035</v>
          </cell>
          <cell r="N19">
            <v>74.530497310474118</v>
          </cell>
          <cell r="O19">
            <v>72.69707680389682</v>
          </cell>
          <cell r="P19">
            <v>73.258626652421086</v>
          </cell>
          <cell r="Q19">
            <v>0.87284747906733406</v>
          </cell>
          <cell r="R19">
            <v>3.3127192658668787</v>
          </cell>
          <cell r="S19">
            <v>5.054936206842191</v>
          </cell>
          <cell r="T19">
            <v>6.9045532382480239</v>
          </cell>
          <cell r="U19">
            <v>9.3821444883121394</v>
          </cell>
          <cell r="V19">
            <v>9.8533592700795261</v>
          </cell>
          <cell r="W19">
            <v>16.057482065499176</v>
          </cell>
          <cell r="X19">
            <v>20.802175962055205</v>
          </cell>
          <cell r="Y19">
            <v>29.919119331332968</v>
          </cell>
          <cell r="Z19">
            <v>33.315927810351077</v>
          </cell>
          <cell r="AA19">
            <v>51.973407066549612</v>
          </cell>
          <cell r="AB19">
            <v>56.969386050280924</v>
          </cell>
          <cell r="AC19">
            <v>71.172157466890084</v>
          </cell>
          <cell r="AD19">
            <v>73.910854544247883</v>
          </cell>
        </row>
        <row r="20">
          <cell r="B20">
            <v>1018</v>
          </cell>
          <cell r="C20">
            <v>133.56935093937446</v>
          </cell>
          <cell r="D20">
            <v>131.70122682263948</v>
          </cell>
          <cell r="E20">
            <v>156.35370976481926</v>
          </cell>
          <cell r="F20">
            <v>281.71751470468007</v>
          </cell>
          <cell r="G20">
            <v>226.47197586038044</v>
          </cell>
          <cell r="H20">
            <v>237.20478215419411</v>
          </cell>
          <cell r="I20">
            <v>219.3896739929622</v>
          </cell>
          <cell r="J20">
            <v>224.27401427257342</v>
          </cell>
          <cell r="K20">
            <v>210.88062954913545</v>
          </cell>
          <cell r="L20">
            <v>231.23283828210938</v>
          </cell>
          <cell r="M20">
            <v>215.35541477125363</v>
          </cell>
          <cell r="N20">
            <v>244.7482960793067</v>
          </cell>
          <cell r="O20">
            <v>244.84624102413952</v>
          </cell>
          <cell r="P20">
            <v>221.00254356770634</v>
          </cell>
          <cell r="Q20">
            <v>3.15202365444246</v>
          </cell>
          <cell r="R20">
            <v>12.830419398668145</v>
          </cell>
          <cell r="S20">
            <v>20.631788870275653</v>
          </cell>
          <cell r="T20">
            <v>35.355437715649337</v>
          </cell>
          <cell r="U20">
            <v>34.671955169985232</v>
          </cell>
          <cell r="V20">
            <v>39.696108729651144</v>
          </cell>
          <cell r="W20">
            <v>57.106145850791471</v>
          </cell>
          <cell r="X20">
            <v>77.853461534383115</v>
          </cell>
          <cell r="Y20">
            <v>100.99274588144354</v>
          </cell>
          <cell r="Z20">
            <v>119.97454718830298</v>
          </cell>
          <cell r="AA20">
            <v>146.10620848876101</v>
          </cell>
          <cell r="AB20">
            <v>187.07992925911927</v>
          </cell>
          <cell r="AC20">
            <v>239.71026054258181</v>
          </cell>
          <cell r="AD20">
            <v>222.97014833544821</v>
          </cell>
        </row>
        <row r="21">
          <cell r="B21">
            <v>1019</v>
          </cell>
          <cell r="C21">
            <v>26.304066670133892</v>
          </cell>
          <cell r="D21">
            <v>26.925392177338946</v>
          </cell>
          <cell r="E21">
            <v>26.986692301527608</v>
          </cell>
          <cell r="F21">
            <v>45.074927998798429</v>
          </cell>
          <cell r="G21">
            <v>46.717519614334698</v>
          </cell>
          <cell r="H21">
            <v>49.581614934456965</v>
          </cell>
          <cell r="I21">
            <v>49.089312121680081</v>
          </cell>
          <cell r="J21">
            <v>47.683654035199503</v>
          </cell>
          <cell r="K21">
            <v>51.598074451352588</v>
          </cell>
          <cell r="L21">
            <v>52.816649459786113</v>
          </cell>
          <cell r="M21">
            <v>51.385199193811893</v>
          </cell>
          <cell r="N21">
            <v>48.597137855963183</v>
          </cell>
          <cell r="O21">
            <v>51.243657215883005</v>
          </cell>
          <cell r="P21">
            <v>54.084768871725899</v>
          </cell>
          <cell r="Q21">
            <v>0.62073402145920331</v>
          </cell>
          <cell r="R21">
            <v>2.6230892638085264</v>
          </cell>
          <cell r="S21">
            <v>3.5610523006438535</v>
          </cell>
          <cell r="T21">
            <v>5.6568858030338918</v>
          </cell>
          <cell r="U21">
            <v>7.1522657033721249</v>
          </cell>
          <cell r="V21">
            <v>8.2974599397008753</v>
          </cell>
          <cell r="W21">
            <v>12.777727259057849</v>
          </cell>
          <cell r="X21">
            <v>16.55268684287433</v>
          </cell>
          <cell r="Y21">
            <v>24.710810244537317</v>
          </cell>
          <cell r="Z21">
            <v>27.403779022122727</v>
          </cell>
          <cell r="AA21">
            <v>34.861889284846278</v>
          </cell>
          <cell r="AB21">
            <v>37.146526688558808</v>
          </cell>
          <cell r="AC21">
            <v>50.168752319799829</v>
          </cell>
          <cell r="AD21">
            <v>54.566290248703289</v>
          </cell>
        </row>
        <row r="22">
          <cell r="B22">
            <v>1020</v>
          </cell>
          <cell r="C22">
            <v>113.54876375605593</v>
          </cell>
          <cell r="D22">
            <v>110.03465812982296</v>
          </cell>
          <cell r="E22">
            <v>122.04828978940738</v>
          </cell>
          <cell r="F22">
            <v>174.51336133028548</v>
          </cell>
          <cell r="G22">
            <v>187.52503239528733</v>
          </cell>
          <cell r="H22">
            <v>205.69973191863477</v>
          </cell>
          <cell r="I22">
            <v>73.606093828912208</v>
          </cell>
          <cell r="J22">
            <v>62.364829632490647</v>
          </cell>
          <cell r="K22">
            <v>27.197797763022827</v>
          </cell>
          <cell r="L22">
            <v>26.902713165785389</v>
          </cell>
          <cell r="M22">
            <v>22.652882312999523</v>
          </cell>
          <cell r="N22">
            <v>43.295297798103043</v>
          </cell>
          <cell r="O22">
            <v>25.735537688389051</v>
          </cell>
          <cell r="P22">
            <v>25.309137230548412</v>
          </cell>
          <cell r="Q22">
            <v>2.6795697274462111</v>
          </cell>
          <cell r="R22">
            <v>10.719648147970103</v>
          </cell>
          <cell r="S22">
            <v>16.104987535638628</v>
          </cell>
          <cell r="T22">
            <v>21.901358470840638</v>
          </cell>
          <cell r="U22">
            <v>28.709333646065843</v>
          </cell>
          <cell r="V22">
            <v>34.423753390411299</v>
          </cell>
          <cell r="W22">
            <v>19.159335319654744</v>
          </cell>
          <cell r="X22">
            <v>21.649043384003075</v>
          </cell>
          <cell r="Y22">
            <v>13.025284891687294</v>
          </cell>
          <cell r="Z22">
            <v>13.958401644770293</v>
          </cell>
          <cell r="AA22">
            <v>15.368672060602714</v>
          </cell>
          <cell r="AB22">
            <v>33.093922936636304</v>
          </cell>
          <cell r="AC22">
            <v>25.195700038862185</v>
          </cell>
          <cell r="AD22">
            <v>25.534466669198082</v>
          </cell>
        </row>
        <row r="23">
          <cell r="B23">
            <v>1021</v>
          </cell>
          <cell r="C23">
            <v>78.794677933787611</v>
          </cell>
          <cell r="D23">
            <v>78.085261790218539</v>
          </cell>
          <cell r="E23">
            <v>93.12231951228209</v>
          </cell>
          <cell r="F23">
            <v>129.16724792392677</v>
          </cell>
          <cell r="G23">
            <v>159.92506453965922</v>
          </cell>
          <cell r="H23">
            <v>143.62286621243507</v>
          </cell>
          <cell r="I23">
            <v>152.22773433045924</v>
          </cell>
          <cell r="J23">
            <v>166.41525495361211</v>
          </cell>
          <cell r="K23">
            <v>175.52038809212965</v>
          </cell>
          <cell r="L23">
            <v>178.18669106798552</v>
          </cell>
          <cell r="M23">
            <v>165.59478547861818</v>
          </cell>
          <cell r="N23">
            <v>178.10480143568165</v>
          </cell>
          <cell r="O23">
            <v>189.76781540322395</v>
          </cell>
          <cell r="P23">
            <v>190.86010393041914</v>
          </cell>
          <cell r="Q23">
            <v>1.8594287308036921</v>
          </cell>
          <cell r="R23">
            <v>7.6071171225496803</v>
          </cell>
          <cell r="S23">
            <v>12.288036134081272</v>
          </cell>
          <cell r="T23">
            <v>16.210439005411125</v>
          </cell>
          <cell r="U23">
            <v>24.483888777896691</v>
          </cell>
          <cell r="V23">
            <v>24.035219110915197</v>
          </cell>
          <cell r="W23">
            <v>39.624194890273664</v>
          </cell>
          <cell r="X23">
            <v>57.768634909791224</v>
          </cell>
          <cell r="Y23">
            <v>84.058388812190799</v>
          </cell>
          <cell r="Z23">
            <v>92.451693862712091</v>
          </cell>
          <cell r="AA23">
            <v>112.34649603535388</v>
          </cell>
          <cell r="AB23">
            <v>136.13918538783233</v>
          </cell>
          <cell r="AC23">
            <v>185.78717926250931</v>
          </cell>
          <cell r="AD23">
            <v>192.55934794998021</v>
          </cell>
        </row>
        <row r="24">
          <cell r="B24">
            <v>1022</v>
          </cell>
          <cell r="C24">
            <v>382.71808997314912</v>
          </cell>
          <cell r="D24">
            <v>296.45223512271497</v>
          </cell>
          <cell r="E24">
            <v>241.07083407878838</v>
          </cell>
          <cell r="F24">
            <v>306.95656444633318</v>
          </cell>
          <cell r="G24">
            <v>316.77122916689802</v>
          </cell>
          <cell r="H24">
            <v>253.74027012947673</v>
          </cell>
          <cell r="I24">
            <v>132.84502822264207</v>
          </cell>
          <cell r="J24">
            <v>118.62960215801513</v>
          </cell>
          <cell r="K24">
            <v>68.538584693012467</v>
          </cell>
          <cell r="L24">
            <v>85.609611174419939</v>
          </cell>
          <cell r="M24">
            <v>108.95727150197665</v>
          </cell>
          <cell r="N24">
            <v>121.27346144517257</v>
          </cell>
          <cell r="O24">
            <v>148.20084487919448</v>
          </cell>
          <cell r="P24">
            <v>172.55676496517296</v>
          </cell>
          <cell r="Q24">
            <v>9.0315365321041732</v>
          </cell>
          <cell r="R24">
            <v>28.88057006043903</v>
          </cell>
          <cell r="S24">
            <v>31.810710209409692</v>
          </cell>
          <cell r="T24">
            <v>38.522928569310359</v>
          </cell>
          <cell r="U24">
            <v>48.496410273679324</v>
          </cell>
          <cell r="V24">
            <v>42.463314865225463</v>
          </cell>
          <cell r="W24">
            <v>34.578963627422432</v>
          </cell>
          <cell r="X24">
            <v>41.180540681023722</v>
          </cell>
          <cell r="Y24">
            <v>32.823782259064224</v>
          </cell>
          <cell r="Z24">
            <v>44.418320563478488</v>
          </cell>
          <cell r="AA24">
            <v>73.921214580759639</v>
          </cell>
          <cell r="AB24">
            <v>92.698625288160486</v>
          </cell>
          <cell r="AC24">
            <v>145.09213206634448</v>
          </cell>
          <cell r="AD24">
            <v>174.09305277422061</v>
          </cell>
        </row>
        <row r="25">
          <cell r="B25">
            <v>1023</v>
          </cell>
          <cell r="C25">
            <v>28.338350685512477</v>
          </cell>
          <cell r="D25">
            <v>27.859891062532274</v>
          </cell>
          <cell r="E25">
            <v>30.055747350503321</v>
          </cell>
          <cell r="F25">
            <v>43.154220434311561</v>
          </cell>
          <cell r="G25">
            <v>49.182540475848619</v>
          </cell>
          <cell r="H25">
            <v>54.162133676682082</v>
          </cell>
          <cell r="I25">
            <v>67.011678841855399</v>
          </cell>
          <cell r="J25">
            <v>64.181657921928618</v>
          </cell>
          <cell r="K25">
            <v>69.485238223865665</v>
          </cell>
          <cell r="L25">
            <v>64.062247631823155</v>
          </cell>
          <cell r="M25">
            <v>68.176735551726352</v>
          </cell>
          <cell r="N25">
            <v>66.20179112049567</v>
          </cell>
          <cell r="O25">
            <v>70.319570383407893</v>
          </cell>
          <cell r="P25">
            <v>69.953734419927216</v>
          </cell>
          <cell r="Q25">
            <v>0.66873987977349481</v>
          </cell>
          <cell r="R25">
            <v>2.7141287545853663</v>
          </cell>
          <cell r="S25">
            <v>3.9660321114648691</v>
          </cell>
          <cell r="T25">
            <v>5.4158377562435502</v>
          </cell>
          <cell r="U25">
            <v>7.5296505540972314</v>
          </cell>
          <cell r="V25">
            <v>9.0640075968698408</v>
          </cell>
          <cell r="W25">
            <v>17.442838744416704</v>
          </cell>
          <cell r="X25">
            <v>22.27972889522967</v>
          </cell>
          <cell r="Y25">
            <v>33.277143668709257</v>
          </cell>
          <cell r="Z25">
            <v>33.238527921004099</v>
          </cell>
          <cell r="AA25">
            <v>46.253976707221788</v>
          </cell>
          <cell r="AB25">
            <v>50.603115927868032</v>
          </cell>
          <cell r="AC25">
            <v>68.844522453531354</v>
          </cell>
          <cell r="AD25">
            <v>70.576538570250648</v>
          </cell>
        </row>
        <row r="26">
          <cell r="B26">
            <v>1024</v>
          </cell>
          <cell r="C26">
            <v>78.768717100148436</v>
          </cell>
          <cell r="D26">
            <v>64.537805989904768</v>
          </cell>
          <cell r="E26">
            <v>47.837010202134131</v>
          </cell>
          <cell r="F26">
            <v>44.484459554451924</v>
          </cell>
          <cell r="G26">
            <v>59.325161610783404</v>
          </cell>
          <cell r="H26">
            <v>47.504973313523259</v>
          </cell>
          <cell r="I26">
            <v>27.602361190083723</v>
          </cell>
          <cell r="J26">
            <v>35.716103289146936</v>
          </cell>
          <cell r="K26">
            <v>36.530128000392892</v>
          </cell>
          <cell r="L26">
            <v>39.112661609171276</v>
          </cell>
          <cell r="M26">
            <v>44.39403735787419</v>
          </cell>
          <cell r="N26">
            <v>65.88912590288966</v>
          </cell>
          <cell r="O26">
            <v>32.255905831557897</v>
          </cell>
          <cell r="P26">
            <v>33.221896543462158</v>
          </cell>
          <cell r="Q26">
            <v>1.8588160965343454</v>
          </cell>
          <cell r="R26">
            <v>6.2873151442657145</v>
          </cell>
          <cell r="S26">
            <v>6.3123740150470544</v>
          </cell>
          <cell r="T26">
            <v>5.5827822446199473</v>
          </cell>
          <cell r="U26">
            <v>9.0824453489525716</v>
          </cell>
          <cell r="V26">
            <v>7.9499349411385873</v>
          </cell>
          <cell r="W26">
            <v>7.1847705284329466</v>
          </cell>
          <cell r="X26">
            <v>12.398325693676668</v>
          </cell>
          <cell r="Y26">
            <v>17.494626898866876</v>
          </cell>
          <cell r="Z26">
            <v>20.293501133972406</v>
          </cell>
          <cell r="AA26">
            <v>30.118789837520335</v>
          </cell>
          <cell r="AB26">
            <v>50.364121876720191</v>
          </cell>
          <cell r="AC26">
            <v>31.579294656834939</v>
          </cell>
          <cell r="AD26">
            <v>33.517673962930267</v>
          </cell>
        </row>
        <row r="27">
          <cell r="B27">
            <v>1025</v>
          </cell>
          <cell r="C27">
            <v>110.42359503089156</v>
          </cell>
          <cell r="D27">
            <v>108.20347305376826</v>
          </cell>
          <cell r="E27">
            <v>121.00295321060165</v>
          </cell>
          <cell r="F27">
            <v>174.85145653501937</v>
          </cell>
          <cell r="G27">
            <v>184.23302305739034</v>
          </cell>
          <cell r="H27">
            <v>195.9570348635948</v>
          </cell>
          <cell r="I27">
            <v>246.10986749832551</v>
          </cell>
          <cell r="J27">
            <v>257.69331031055515</v>
          </cell>
          <cell r="K27">
            <v>275.80831992918127</v>
          </cell>
          <cell r="L27">
            <v>271.28111424635227</v>
          </cell>
          <cell r="M27">
            <v>296.50511523276151</v>
          </cell>
          <cell r="N27">
            <v>262.57394038122277</v>
          </cell>
          <cell r="O27">
            <v>326.31832307910827</v>
          </cell>
          <cell r="P27">
            <v>317.34668968807387</v>
          </cell>
          <cell r="Q27">
            <v>2.6058207298164118</v>
          </cell>
          <cell r="R27">
            <v>10.541252903755678</v>
          </cell>
          <cell r="S27">
            <v>15.967049244153653</v>
          </cell>
          <cell r="T27">
            <v>21.943789286565597</v>
          </cell>
          <cell r="U27">
            <v>28.205340161887008</v>
          </cell>
          <cell r="V27">
            <v>32.793317620505476</v>
          </cell>
          <cell r="W27">
            <v>64.061292096770188</v>
          </cell>
          <cell r="X27">
            <v>89.454484002536901</v>
          </cell>
          <cell r="Y27">
            <v>132.08723639600817</v>
          </cell>
          <cell r="Z27">
            <v>140.75348935836058</v>
          </cell>
          <cell r="AA27">
            <v>201.16159247816887</v>
          </cell>
          <cell r="AB27">
            <v>200.70543892934825</v>
          </cell>
          <cell r="AC27">
            <v>319.47335567793948</v>
          </cell>
          <cell r="AD27">
            <v>320.17205472495226</v>
          </cell>
        </row>
        <row r="28">
          <cell r="B28">
            <v>1026</v>
          </cell>
          <cell r="C28">
            <v>61.378868790250777</v>
          </cell>
          <cell r="D28">
            <v>60.107550370974735</v>
          </cell>
          <cell r="E28">
            <v>67.466820631386568</v>
          </cell>
          <cell r="F28">
            <v>97.584363809631782</v>
          </cell>
          <cell r="G28">
            <v>106.60705797481953</v>
          </cell>
          <cell r="H28">
            <v>112.42441428996527</v>
          </cell>
          <cell r="I28">
            <v>115.16065453985958</v>
          </cell>
          <cell r="J28">
            <v>111.41055504258102</v>
          </cell>
          <cell r="K28">
            <v>121.89826122042494</v>
          </cell>
          <cell r="L28">
            <v>123.42922919321845</v>
          </cell>
          <cell r="M28">
            <v>128.87494571671746</v>
          </cell>
          <cell r="N28">
            <v>121.22433553336168</v>
          </cell>
          <cell r="O28">
            <v>127.82601137347682</v>
          </cell>
          <cell r="P28">
            <v>129.46205873907209</v>
          </cell>
          <cell r="Q28">
            <v>1.448443411225403</v>
          </cell>
          <cell r="R28">
            <v>5.8557167529255416</v>
          </cell>
          <cell r="S28">
            <v>8.9026426114817205</v>
          </cell>
          <cell r="T28">
            <v>12.246799423562376</v>
          </cell>
          <cell r="U28">
            <v>16.321114879068777</v>
          </cell>
          <cell r="V28">
            <v>18.814172855169389</v>
          </cell>
          <cell r="W28">
            <v>29.975800659773956</v>
          </cell>
          <cell r="X28">
            <v>38.674553490580493</v>
          </cell>
          <cell r="Y28">
            <v>58.378240548431947</v>
          </cell>
          <cell r="Z28">
            <v>64.04092944701523</v>
          </cell>
          <cell r="AA28">
            <v>87.434205951425611</v>
          </cell>
          <cell r="AB28">
            <v>92.661074578906963</v>
          </cell>
          <cell r="AC28">
            <v>125.14468820223472</v>
          </cell>
          <cell r="AD28">
            <v>130.6146706497972</v>
          </cell>
        </row>
        <row r="29">
          <cell r="B29">
            <v>1027</v>
          </cell>
          <cell r="C29">
            <v>93.110002446182293</v>
          </cell>
          <cell r="D29">
            <v>87.058678545671725</v>
          </cell>
          <cell r="E29">
            <v>104.37407953541326</v>
          </cell>
          <cell r="F29">
            <v>143.61352184117609</v>
          </cell>
          <cell r="G29">
            <v>162.89593154091168</v>
          </cell>
          <cell r="H29">
            <v>162.64778939499496</v>
          </cell>
          <cell r="I29">
            <v>168.32103893241108</v>
          </cell>
          <cell r="J29">
            <v>189.56045278857226</v>
          </cell>
          <cell r="K29">
            <v>202.12394615506275</v>
          </cell>
          <cell r="L29">
            <v>209.92718208989376</v>
          </cell>
          <cell r="M29">
            <v>198.44708366457797</v>
          </cell>
          <cell r="N29">
            <v>210.0995141696971</v>
          </cell>
          <cell r="O29">
            <v>230.55796711313334</v>
          </cell>
          <cell r="P29">
            <v>218.47311564446773</v>
          </cell>
          <cell r="Q29">
            <v>2.1972475580028168</v>
          </cell>
          <cell r="R29">
            <v>8.4813132343789857</v>
          </cell>
          <cell r="S29">
            <v>13.772771850076955</v>
          </cell>
          <cell r="T29">
            <v>18.023440721828841</v>
          </cell>
          <cell r="U29">
            <v>24.938716652701476</v>
          </cell>
          <cell r="V29">
            <v>27.219031057578366</v>
          </cell>
          <cell r="W29">
            <v>43.813209729001947</v>
          </cell>
          <cell r="X29">
            <v>65.803153644359185</v>
          </cell>
          <cell r="Y29">
            <v>96.79908664079818</v>
          </cell>
          <cell r="Z29">
            <v>108.92016376594412</v>
          </cell>
          <cell r="AA29">
            <v>134.63488257623172</v>
          </cell>
          <cell r="AB29">
            <v>160.5952028181066</v>
          </cell>
          <cell r="AC29">
            <v>225.72170246799249</v>
          </cell>
          <cell r="AD29">
            <v>220.41820069654898</v>
          </cell>
        </row>
        <row r="30">
          <cell r="B30">
            <v>1028</v>
          </cell>
          <cell r="C30">
            <v>52.44236741753209</v>
          </cell>
          <cell r="D30">
            <v>43.778962623613943</v>
          </cell>
          <cell r="E30">
            <v>32.13460176320757</v>
          </cell>
          <cell r="F30">
            <v>28.083359929679165</v>
          </cell>
          <cell r="G30">
            <v>36.200628083291683</v>
          </cell>
          <cell r="H30">
            <v>30.763374468647065</v>
          </cell>
          <cell r="I30">
            <v>42.946187674027556</v>
          </cell>
          <cell r="J30">
            <v>55.813047996519295</v>
          </cell>
          <cell r="K30">
            <v>34.655023727866279</v>
          </cell>
          <cell r="L30">
            <v>34.881199622967337</v>
          </cell>
          <cell r="M30">
            <v>38.50551550672246</v>
          </cell>
          <cell r="N30">
            <v>26.008793325790787</v>
          </cell>
          <cell r="O30">
            <v>11.098962892728061</v>
          </cell>
          <cell r="P30">
            <v>11.618839710140705</v>
          </cell>
          <cell r="Q30">
            <v>1.2375562315193938</v>
          </cell>
          <cell r="R30">
            <v>4.2649750868002325</v>
          </cell>
          <cell r="S30">
            <v>4.2403491417385304</v>
          </cell>
          <cell r="T30">
            <v>3.524450667828638</v>
          </cell>
          <cell r="U30">
            <v>5.5421716053865913</v>
          </cell>
          <cell r="V30">
            <v>5.1482362484773159</v>
          </cell>
          <cell r="W30">
            <v>11.17869958240219</v>
          </cell>
          <cell r="X30">
            <v>19.374687698025809</v>
          </cell>
          <cell r="Y30">
            <v>16.596621569020463</v>
          </cell>
          <cell r="Z30">
            <v>18.098018262634003</v>
          </cell>
          <cell r="AA30">
            <v>26.123767923681541</v>
          </cell>
          <cell r="AB30">
            <v>19.880519265912824</v>
          </cell>
          <cell r="AC30">
            <v>10.866147160927774</v>
          </cell>
          <cell r="AD30">
            <v>11.722283245406164</v>
          </cell>
        </row>
        <row r="31">
          <cell r="B31">
            <v>1029</v>
          </cell>
          <cell r="C31">
            <v>31.958107008334206</v>
          </cell>
          <cell r="D31">
            <v>31.795370674145182</v>
          </cell>
          <cell r="E31">
            <v>36.573885623852313</v>
          </cell>
          <cell r="F31">
            <v>52.712730802234582</v>
          </cell>
          <cell r="G31">
            <v>56.680496865960492</v>
          </cell>
          <cell r="H31">
            <v>60.741698929113205</v>
          </cell>
          <cell r="I31">
            <v>64.84269112176095</v>
          </cell>
          <cell r="J31">
            <v>63.819110945817876</v>
          </cell>
          <cell r="K31">
            <v>73.982991915545483</v>
          </cell>
          <cell r="L31">
            <v>77.693455799485335</v>
          </cell>
          <cell r="M31">
            <v>79.787186452224859</v>
          </cell>
          <cell r="N31">
            <v>77.608039797260247</v>
          </cell>
          <cell r="O31">
            <v>80.650582893967282</v>
          </cell>
          <cell r="P31">
            <v>84.380612699861558</v>
          </cell>
          <cell r="Q31">
            <v>0.75416035589776997</v>
          </cell>
          <cell r="R31">
            <v>3.0975257446521387</v>
          </cell>
          <cell r="S31">
            <v>4.8261386793568608</v>
          </cell>
          <cell r="T31">
            <v>6.6154270622962938</v>
          </cell>
          <cell r="U31">
            <v>8.6775577370359844</v>
          </cell>
          <cell r="V31">
            <v>10.165094747315903</v>
          </cell>
          <cell r="W31">
            <v>16.878260991790743</v>
          </cell>
          <cell r="X31">
            <v>22.153875986453798</v>
          </cell>
          <cell r="Y31">
            <v>35.431160832790717</v>
          </cell>
          <cell r="Z31">
            <v>40.311044262950055</v>
          </cell>
          <cell r="AA31">
            <v>54.130996942438976</v>
          </cell>
          <cell r="AB31">
            <v>59.321788252637084</v>
          </cell>
          <cell r="AC31">
            <v>78.958828028395033</v>
          </cell>
          <cell r="AD31">
            <v>85.131860595804298</v>
          </cell>
        </row>
        <row r="32">
          <cell r="B32">
            <v>1030</v>
          </cell>
          <cell r="C32">
            <v>136.70551995707601</v>
          </cell>
          <cell r="D32">
            <v>134.47729202912416</v>
          </cell>
          <cell r="E32">
            <v>147.1311336680742</v>
          </cell>
          <cell r="F32">
            <v>208.22141735850053</v>
          </cell>
          <cell r="G32">
            <v>231.8493542753782</v>
          </cell>
          <cell r="H32">
            <v>240.14081929834833</v>
          </cell>
          <cell r="I32">
            <v>279.02064213068672</v>
          </cell>
          <cell r="J32">
            <v>235.40250346612746</v>
          </cell>
          <cell r="K32">
            <v>218.21405449955367</v>
          </cell>
          <cell r="L32">
            <v>227.22760369019727</v>
          </cell>
          <cell r="M32">
            <v>241.15427732347919</v>
          </cell>
          <cell r="N32">
            <v>228.68037035994945</v>
          </cell>
          <cell r="O32">
            <v>258.3127848466961</v>
          </cell>
          <cell r="P32">
            <v>294.65108618228959</v>
          </cell>
          <cell r="Q32">
            <v>3.226032241431938</v>
          </cell>
          <cell r="R32">
            <v>13.100865481339905</v>
          </cell>
          <cell r="S32">
            <v>19.414815872613477</v>
          </cell>
          <cell r="T32">
            <v>26.131706295222379</v>
          </cell>
          <cell r="U32">
            <v>35.495210332698129</v>
          </cell>
          <cell r="V32">
            <v>40.187453164827311</v>
          </cell>
          <cell r="W32">
            <v>72.627818779691609</v>
          </cell>
          <cell r="X32">
            <v>81.716554671482726</v>
          </cell>
          <cell r="Y32">
            <v>104.50479307156093</v>
          </cell>
          <cell r="Z32">
            <v>117.89644180276368</v>
          </cell>
          <cell r="AA32">
            <v>163.60924640787769</v>
          </cell>
          <cell r="AB32">
            <v>174.7979789654016</v>
          </cell>
          <cell r="AC32">
            <v>252.89432542677531</v>
          </cell>
          <cell r="AD32">
            <v>297.27439029740719</v>
          </cell>
        </row>
        <row r="33">
          <cell r="B33">
            <v>1031</v>
          </cell>
          <cell r="C33">
            <v>62.867739502174445</v>
          </cell>
          <cell r="D33">
            <v>61.428836408766806</v>
          </cell>
          <cell r="E33">
            <v>66.341919491528458</v>
          </cell>
          <cell r="F33">
            <v>96.848267500264626</v>
          </cell>
          <cell r="G33">
            <v>101.46523927965364</v>
          </cell>
          <cell r="H33">
            <v>105.70424008535134</v>
          </cell>
          <cell r="I33">
            <v>117.01012097886554</v>
          </cell>
          <cell r="J33">
            <v>108.80779197975301</v>
          </cell>
          <cell r="K33">
            <v>119.08127072601873</v>
          </cell>
          <cell r="L33">
            <v>119.91425041553057</v>
          </cell>
          <cell r="M33">
            <v>131.09973520039171</v>
          </cell>
          <cell r="N33">
            <v>123.63218859381068</v>
          </cell>
          <cell r="O33">
            <v>129.65030224090893</v>
          </cell>
          <cell r="P33">
            <v>136.10391592407046</v>
          </cell>
          <cell r="Q33">
            <v>1.4835783854495426</v>
          </cell>
          <cell r="R33">
            <v>5.9844373003302138</v>
          </cell>
          <cell r="S33">
            <v>8.7542053095948962</v>
          </cell>
          <cell r="T33">
            <v>12.15441962514682</v>
          </cell>
          <cell r="U33">
            <v>15.533922968839271</v>
          </cell>
          <cell r="V33">
            <v>17.689554862707741</v>
          </cell>
          <cell r="W33">
            <v>30.457208459374439</v>
          </cell>
          <cell r="X33">
            <v>37.771042155786617</v>
          </cell>
          <cell r="Y33">
            <v>57.029156918701418</v>
          </cell>
          <cell r="Z33">
            <v>62.217191995351456</v>
          </cell>
          <cell r="AA33">
            <v>88.943597096712466</v>
          </cell>
          <cell r="AB33">
            <v>94.501581693486358</v>
          </cell>
          <cell r="AC33">
            <v>126.93071210567908</v>
          </cell>
          <cell r="AD33">
            <v>137.31566086400372</v>
          </cell>
        </row>
        <row r="34">
          <cell r="B34">
            <v>1032</v>
          </cell>
          <cell r="C34">
            <v>89.795792231054961</v>
          </cell>
          <cell r="D34">
            <v>95.268921547843732</v>
          </cell>
          <cell r="E34">
            <v>88.56355531303565</v>
          </cell>
          <cell r="F34">
            <v>115.09510680401104</v>
          </cell>
          <cell r="G34">
            <v>110.31340612552643</v>
          </cell>
          <cell r="H34">
            <v>134.58205883070036</v>
          </cell>
          <cell r="I34">
            <v>136.07412426528239</v>
          </cell>
          <cell r="J34">
            <v>134.24124008770369</v>
          </cell>
          <cell r="K34">
            <v>149.04559723619505</v>
          </cell>
          <cell r="L34">
            <v>162.01674903139102</v>
          </cell>
          <cell r="M34">
            <v>148.18863557707991</v>
          </cell>
          <cell r="N34">
            <v>148.91785766023153</v>
          </cell>
          <cell r="O34">
            <v>155.92190427141929</v>
          </cell>
          <cell r="P34">
            <v>142.68832390032097</v>
          </cell>
          <cell r="Q34">
            <v>2.1190374827092899</v>
          </cell>
          <cell r="R34">
            <v>9.2811604615024503</v>
          </cell>
          <cell r="S34">
            <v>11.686480465145126</v>
          </cell>
          <cell r="T34">
            <v>14.444390808469745</v>
          </cell>
          <cell r="U34">
            <v>16.888541980976044</v>
          </cell>
          <cell r="V34">
            <v>22.522244247719215</v>
          </cell>
          <cell r="W34">
            <v>35.419482810577549</v>
          </cell>
          <cell r="X34">
            <v>46.599893685382717</v>
          </cell>
          <cell r="Y34">
            <v>71.379358827813917</v>
          </cell>
          <cell r="Z34">
            <v>84.061962160614044</v>
          </cell>
          <cell r="AA34">
            <v>100.53742882800246</v>
          </cell>
          <cell r="AB34">
            <v>113.82936152277962</v>
          </cell>
          <cell r="AC34">
            <v>152.65123181332606</v>
          </cell>
          <cell r="AD34">
            <v>143.95869039418605</v>
          </cell>
        </row>
        <row r="35">
          <cell r="B35">
            <v>1033</v>
          </cell>
          <cell r="C35">
            <v>139.9809766895311</v>
          </cell>
          <cell r="D35">
            <v>143.36584399040768</v>
          </cell>
          <cell r="E35">
            <v>138.80071875800877</v>
          </cell>
          <cell r="F35">
            <v>176.605260804789</v>
          </cell>
          <cell r="G35">
            <v>155.2920468455182</v>
          </cell>
          <cell r="H35">
            <v>189.68859537443129</v>
          </cell>
          <cell r="I35">
            <v>158.55380368805268</v>
          </cell>
          <cell r="J35">
            <v>145.6696251259026</v>
          </cell>
          <cell r="K35">
            <v>150.45845936789536</v>
          </cell>
          <cell r="L35">
            <v>176.4636323722064</v>
          </cell>
          <cell r="M35">
            <v>123.6669875821343</v>
          </cell>
          <cell r="N35">
            <v>119.19152431923001</v>
          </cell>
          <cell r="O35">
            <v>107.59558061157912</v>
          </cell>
          <cell r="P35">
            <v>126.8903257298403</v>
          </cell>
          <cell r="Q35">
            <v>3.3033277963417422</v>
          </cell>
          <cell r="R35">
            <v>13.966794009581365</v>
          </cell>
          <cell r="S35">
            <v>18.315568775216242</v>
          </cell>
          <cell r="T35">
            <v>22.163891035263333</v>
          </cell>
          <cell r="U35">
            <v>23.774592269210618</v>
          </cell>
          <cell r="V35">
            <v>31.744297220211354</v>
          </cell>
          <cell r="W35">
            <v>41.270842304538675</v>
          </cell>
          <cell r="X35">
            <v>50.567091302357582</v>
          </cell>
          <cell r="Y35">
            <v>72.05599198533713</v>
          </cell>
          <cell r="Z35">
            <v>91.55768941100547</v>
          </cell>
          <cell r="AA35">
            <v>83.900907205162952</v>
          </cell>
          <cell r="AB35">
            <v>91.107240765846768</v>
          </cell>
          <cell r="AC35">
            <v>105.33861803942976</v>
          </cell>
          <cell r="AD35">
            <v>128.02004127906372</v>
          </cell>
        </row>
        <row r="36">
          <cell r="B36">
            <v>1034</v>
          </cell>
          <cell r="C36">
            <v>26.930179452130268</v>
          </cell>
          <cell r="D36">
            <v>24.207584117837531</v>
          </cell>
          <cell r="E36">
            <v>20.180890220828267</v>
          </cell>
          <cell r="F36">
            <v>12.269601224756798</v>
          </cell>
          <cell r="G36">
            <v>19.438781476605268</v>
          </cell>
          <cell r="H36">
            <v>14.611717336129949</v>
          </cell>
          <cell r="I36">
            <v>23.909973904992736</v>
          </cell>
          <cell r="J36">
            <v>16.216726915918052</v>
          </cell>
          <cell r="K36">
            <v>7.3210417476626368</v>
          </cell>
          <cell r="L36">
            <v>8.242348594349469</v>
          </cell>
          <cell r="M36">
            <v>9.1757065870805459</v>
          </cell>
          <cell r="N36">
            <v>26.70701847321682</v>
          </cell>
          <cell r="O36">
            <v>13.850121269672309</v>
          </cell>
          <cell r="P36">
            <v>17.402314794676318</v>
          </cell>
          <cell r="Q36">
            <v>0.63550928453656252</v>
          </cell>
          <cell r="R36">
            <v>2.3583186303850163</v>
          </cell>
          <cell r="S36">
            <v>2.6629868064954949</v>
          </cell>
          <cell r="T36">
            <v>1.5398301463524062</v>
          </cell>
          <cell r="U36">
            <v>2.9759998222981232</v>
          </cell>
          <cell r="V36">
            <v>2.4452640239137233</v>
          </cell>
          <cell r="W36">
            <v>6.2236587176428984</v>
          </cell>
          <cell r="X36">
            <v>5.6294008436822134</v>
          </cell>
          <cell r="Y36">
            <v>3.5061167561473785</v>
          </cell>
          <cell r="Z36">
            <v>4.2765207905668499</v>
          </cell>
          <cell r="AA36">
            <v>6.2251868664072205</v>
          </cell>
          <cell r="AB36">
            <v>20.414226398015092</v>
          </cell>
          <cell r="AC36">
            <v>13.559596276473695</v>
          </cell>
          <cell r="AD36">
            <v>17.557249109037553</v>
          </cell>
        </row>
        <row r="37">
          <cell r="B37">
            <v>1035</v>
          </cell>
          <cell r="C37">
            <v>148.40082802092084</v>
          </cell>
          <cell r="D37">
            <v>145.00578028503813</v>
          </cell>
          <cell r="E37">
            <v>165.80415145813245</v>
          </cell>
          <cell r="F37">
            <v>312.05778167699071</v>
          </cell>
          <cell r="G37">
            <v>263.23826661723882</v>
          </cell>
          <cell r="H37">
            <v>264.45554161828954</v>
          </cell>
          <cell r="I37">
            <v>201.94697135100773</v>
          </cell>
          <cell r="J37">
            <v>204.59212145755822</v>
          </cell>
          <cell r="K37">
            <v>205.94270231144642</v>
          </cell>
          <cell r="L37">
            <v>243.83441712645651</v>
          </cell>
          <cell r="M37">
            <v>263.66743103196961</v>
          </cell>
          <cell r="N37">
            <v>264.1681129797015</v>
          </cell>
          <cell r="O37">
            <v>343.84908228939918</v>
          </cell>
          <cell r="P37">
            <v>327.5996773099626</v>
          </cell>
          <cell r="Q37">
            <v>3.502022859069684</v>
          </cell>
          <cell r="R37">
            <v>14.126557672797217</v>
          </cell>
          <cell r="S37">
            <v>21.878830069621475</v>
          </cell>
          <cell r="T37">
            <v>39.163129333049078</v>
          </cell>
          <cell r="U37">
            <v>40.300727471924809</v>
          </cell>
          <cell r="V37">
            <v>44.25651050919501</v>
          </cell>
          <cell r="W37">
            <v>52.565888768612695</v>
          </cell>
          <cell r="X37">
            <v>71.021178756694312</v>
          </cell>
          <cell r="Y37">
            <v>98.627925405692864</v>
          </cell>
          <cell r="Z37">
            <v>126.51284307629331</v>
          </cell>
          <cell r="AA37">
            <v>178.88312068202148</v>
          </cell>
          <cell r="AB37">
            <v>201.92398754328266</v>
          </cell>
          <cell r="AC37">
            <v>336.63638354486022</v>
          </cell>
          <cell r="AD37">
            <v>330.51632558278357</v>
          </cell>
        </row>
        <row r="38">
          <cell r="B38">
            <v>1036</v>
          </cell>
          <cell r="C38">
            <v>47.804162022605318</v>
          </cell>
          <cell r="D38">
            <v>47.054836218485633</v>
          </cell>
          <cell r="E38">
            <v>54.236259017432481</v>
          </cell>
          <cell r="F38">
            <v>77.75241194598442</v>
          </cell>
          <cell r="G38">
            <v>83.367846830759149</v>
          </cell>
          <cell r="H38">
            <v>79.818755670471191</v>
          </cell>
          <cell r="I38">
            <v>85.809609511348427</v>
          </cell>
          <cell r="J38">
            <v>81.668142119101972</v>
          </cell>
          <cell r="K38">
            <v>87.204349744896589</v>
          </cell>
          <cell r="L38">
            <v>88.337140823611477</v>
          </cell>
          <cell r="M38">
            <v>88.992142984350892</v>
          </cell>
          <cell r="N38">
            <v>81.92916720683165</v>
          </cell>
          <cell r="O38">
            <v>80.255751998095576</v>
          </cell>
          <cell r="P38">
            <v>81.21804044981198</v>
          </cell>
          <cell r="Q38">
            <v>1.1281019816023787</v>
          </cell>
          <cell r="R38">
            <v>4.5841128285908148</v>
          </cell>
          <cell r="S38">
            <v>7.1567924217749033</v>
          </cell>
          <cell r="T38">
            <v>9.757897235035113</v>
          </cell>
          <cell r="U38">
            <v>12.763284450329881</v>
          </cell>
          <cell r="V38">
            <v>13.357631220524107</v>
          </cell>
          <cell r="W38">
            <v>22.335855589592249</v>
          </cell>
          <cell r="X38">
            <v>28.34990750790508</v>
          </cell>
          <cell r="Y38">
            <v>41.762995265958388</v>
          </cell>
          <cell r="Z38">
            <v>45.833492115389241</v>
          </cell>
          <cell r="AA38">
            <v>60.376028206878374</v>
          </cell>
          <cell r="AB38">
            <v>62.624757969085337</v>
          </cell>
          <cell r="AC38">
            <v>78.572279243640196</v>
          </cell>
          <cell r="AD38">
            <v>81.941131691369321</v>
          </cell>
        </row>
        <row r="39">
          <cell r="B39">
            <v>1037</v>
          </cell>
          <cell r="C39">
            <v>45.074511927467434</v>
          </cell>
          <cell r="D39">
            <v>44.016443594336025</v>
          </cell>
          <cell r="E39">
            <v>51.087290436117669</v>
          </cell>
          <cell r="F39">
            <v>76.478471983732803</v>
          </cell>
          <cell r="G39">
            <v>84.496816373170986</v>
          </cell>
          <cell r="H39">
            <v>90.422789343638854</v>
          </cell>
          <cell r="I39">
            <v>95.363405077780214</v>
          </cell>
          <cell r="J39">
            <v>95.053495478241416</v>
          </cell>
          <cell r="K39">
            <v>107.22411986329691</v>
          </cell>
          <cell r="L39">
            <v>106.85232879723884</v>
          </cell>
          <cell r="M39">
            <v>110.91263672599196</v>
          </cell>
          <cell r="N39">
            <v>106.43364810906466</v>
          </cell>
          <cell r="O39">
            <v>110.81815149654554</v>
          </cell>
          <cell r="P39">
            <v>114.14286766052311</v>
          </cell>
          <cell r="Q39">
            <v>1.0636865928345542</v>
          </cell>
          <cell r="R39">
            <v>4.2881106378279421</v>
          </cell>
          <cell r="S39">
            <v>6.741267551744369</v>
          </cell>
          <cell r="T39">
            <v>9.5980182689151725</v>
          </cell>
          <cell r="U39">
            <v>12.936125179140024</v>
          </cell>
          <cell r="V39">
            <v>15.132211268363596</v>
          </cell>
          <cell r="W39">
            <v>24.822665625431949</v>
          </cell>
          <cell r="X39">
            <v>32.996438209421683</v>
          </cell>
          <cell r="Y39">
            <v>51.350654220198308</v>
          </cell>
          <cell r="Z39">
            <v>55.440048475399671</v>
          </cell>
          <cell r="AA39">
            <v>75.24781692969573</v>
          </cell>
          <cell r="AB39">
            <v>81.355415657650909</v>
          </cell>
          <cell r="AC39">
            <v>108.49359114917043</v>
          </cell>
          <cell r="AD39">
            <v>115.15909148757501</v>
          </cell>
        </row>
        <row r="40">
          <cell r="B40">
            <v>1038</v>
          </cell>
          <cell r="C40">
            <v>8.5774236209031685</v>
          </cell>
          <cell r="D40">
            <v>14.596471507928426</v>
          </cell>
          <cell r="E40">
            <v>9.1341252013038634</v>
          </cell>
          <cell r="F40">
            <v>14.402008373546227</v>
          </cell>
          <cell r="G40">
            <v>22.834921563047189</v>
          </cell>
          <cell r="H40">
            <v>17.528223453497443</v>
          </cell>
          <cell r="I40">
            <v>28.939557246854644</v>
          </cell>
          <cell r="J40">
            <v>42.152172694262404</v>
          </cell>
          <cell r="K40">
            <v>16.270091213259764</v>
          </cell>
          <cell r="L40">
            <v>21.924867914653834</v>
          </cell>
          <cell r="M40">
            <v>21.868779542299414</v>
          </cell>
          <cell r="N40">
            <v>40.962032184920197</v>
          </cell>
          <cell r="O40">
            <v>20.299085227950318</v>
          </cell>
          <cell r="P40">
            <v>19.554619045807584</v>
          </cell>
          <cell r="Q40">
            <v>0.20241351745080874</v>
          </cell>
          <cell r="R40">
            <v>1.4219977725768496</v>
          </cell>
          <cell r="S40">
            <v>1.2053013833277706</v>
          </cell>
          <cell r="T40">
            <v>1.8074464080266666</v>
          </cell>
          <cell r="U40">
            <v>3.4959353082705578</v>
          </cell>
          <cell r="V40">
            <v>2.9333399509431137</v>
          </cell>
          <cell r="W40">
            <v>7.5328366505035484</v>
          </cell>
          <cell r="X40">
            <v>14.632513561981362</v>
          </cell>
          <cell r="Y40">
            <v>7.7919019441555299</v>
          </cell>
          <cell r="Z40">
            <v>11.375659788488893</v>
          </cell>
          <cell r="AA40">
            <v>14.836703625937572</v>
          </cell>
          <cell r="AB40">
            <v>31.310428739334352</v>
          </cell>
          <cell r="AC40">
            <v>19.87328450873915</v>
          </cell>
          <cell r="AD40">
            <v>19.728715511145868</v>
          </cell>
        </row>
        <row r="41">
          <cell r="B41">
            <v>1039</v>
          </cell>
          <cell r="C41">
            <v>81.672181275154188</v>
          </cell>
          <cell r="D41">
            <v>82.131485131134284</v>
          </cell>
          <cell r="E41">
            <v>95.183633107090316</v>
          </cell>
          <cell r="F41">
            <v>127.52002583037773</v>
          </cell>
          <cell r="G41">
            <v>149.82205545024459</v>
          </cell>
          <cell r="H41">
            <v>155.19256553430421</v>
          </cell>
          <cell r="I41">
            <v>154.68423931166868</v>
          </cell>
          <cell r="J41">
            <v>154.29000615542955</v>
          </cell>
          <cell r="K41">
            <v>177.48931107177458</v>
          </cell>
          <cell r="L41">
            <v>175.85845873148759</v>
          </cell>
          <cell r="M41">
            <v>205.97247046523168</v>
          </cell>
          <cell r="N41">
            <v>191.75662662262127</v>
          </cell>
          <cell r="O41">
            <v>205.35664591555164</v>
          </cell>
          <cell r="P41">
            <v>215.27934544565863</v>
          </cell>
          <cell r="Q41">
            <v>1.9273332203736184</v>
          </cell>
          <cell r="R41">
            <v>8.0013028389404788</v>
          </cell>
          <cell r="S41">
            <v>12.560038550573223</v>
          </cell>
          <cell r="T41">
            <v>16.003713278069096</v>
          </cell>
          <cell r="U41">
            <v>22.93715842903406</v>
          </cell>
          <cell r="V41">
            <v>25.971402850886086</v>
          </cell>
          <cell r="W41">
            <v>40.263612093403474</v>
          </cell>
          <cell r="X41">
            <v>53.5595311758346</v>
          </cell>
          <cell r="Y41">
            <v>85.001324816168719</v>
          </cell>
          <cell r="Z41">
            <v>91.243696666484638</v>
          </cell>
          <cell r="AA41">
            <v>139.74042280155069</v>
          </cell>
          <cell r="AB41">
            <v>146.57432439040559</v>
          </cell>
          <cell r="AC41">
            <v>201.04901300777726</v>
          </cell>
          <cell r="AD41">
            <v>217.19599608531723</v>
          </cell>
        </row>
        <row r="42">
          <cell r="B42">
            <v>1040</v>
          </cell>
          <cell r="C42">
            <v>54.688821998954957</v>
          </cell>
          <cell r="D42">
            <v>52.088915890426854</v>
          </cell>
          <cell r="E42">
            <v>46.334258524620495</v>
          </cell>
          <cell r="F42">
            <v>61.298576012819339</v>
          </cell>
          <cell r="G42">
            <v>56.853810019585588</v>
          </cell>
          <cell r="H42">
            <v>57.76681368149594</v>
          </cell>
          <cell r="I42">
            <v>75.788485947642386</v>
          </cell>
          <cell r="J42">
            <v>81.356460826949217</v>
          </cell>
          <cell r="K42">
            <v>79.361916330201439</v>
          </cell>
          <cell r="L42">
            <v>91.799994863368184</v>
          </cell>
          <cell r="M42">
            <v>79.484385427657429</v>
          </cell>
          <cell r="N42">
            <v>80.711749309463045</v>
          </cell>
          <cell r="O42">
            <v>90.798661282891871</v>
          </cell>
          <cell r="P42">
            <v>105.0689685962068</v>
          </cell>
          <cell r="Q42">
            <v>1.290568976804721</v>
          </cell>
          <cell r="R42">
            <v>5.0745361529255035</v>
          </cell>
          <cell r="S42">
            <v>6.1140771189801191</v>
          </cell>
          <cell r="T42">
            <v>7.6929472722031882</v>
          </cell>
          <cell r="U42">
            <v>8.7040912887923518</v>
          </cell>
          <cell r="V42">
            <v>9.6672491002965018</v>
          </cell>
          <cell r="W42">
            <v>19.727402176984697</v>
          </cell>
          <cell r="X42">
            <v>28.241711881370698</v>
          </cell>
          <cell r="Y42">
            <v>38.007179064935954</v>
          </cell>
          <cell r="Z42">
            <v>47.630184784499413</v>
          </cell>
          <cell r="AA42">
            <v>53.925563939172953</v>
          </cell>
          <cell r="AB42">
            <v>61.694191923204869</v>
          </cell>
          <cell r="AC42">
            <v>88.894036771811372</v>
          </cell>
          <cell r="AD42">
            <v>106.00440671476528</v>
          </cell>
        </row>
        <row r="43">
          <cell r="B43">
            <v>1041</v>
          </cell>
          <cell r="C43">
            <v>45.597967857055195</v>
          </cell>
          <cell r="D43">
            <v>46.690802434778035</v>
          </cell>
          <cell r="E43">
            <v>53.180082516769929</v>
          </cell>
          <cell r="F43">
            <v>77.111620891230004</v>
          </cell>
          <cell r="G43">
            <v>83.475964979454488</v>
          </cell>
          <cell r="H43">
            <v>88.790149303894339</v>
          </cell>
          <cell r="I43">
            <v>97.969370894944674</v>
          </cell>
          <cell r="J43">
            <v>112.2472466146816</v>
          </cell>
          <cell r="K43">
            <v>92.900155726912445</v>
          </cell>
          <cell r="L43">
            <v>87.960248357175573</v>
          </cell>
          <cell r="M43">
            <v>104.73503809568253</v>
          </cell>
          <cell r="N43">
            <v>98.328225043483698</v>
          </cell>
          <cell r="O43">
            <v>117.27768544097347</v>
          </cell>
          <cell r="P43">
            <v>120.18078182003651</v>
          </cell>
          <cell r="Q43">
            <v>1.0760393179209233</v>
          </cell>
          <cell r="R43">
            <v>4.5486484199977006</v>
          </cell>
          <cell r="S43">
            <v>7.0174237390350251</v>
          </cell>
          <cell r="T43">
            <v>9.6774782087318858</v>
          </cell>
          <cell r="U43">
            <v>12.77983690716426</v>
          </cell>
          <cell r="V43">
            <v>14.858989725587318</v>
          </cell>
          <cell r="W43">
            <v>25.500986812243791</v>
          </cell>
          <cell r="X43">
            <v>38.964998798459568</v>
          </cell>
          <cell r="Y43">
            <v>44.490771104647749</v>
          </cell>
          <cell r="Z43">
            <v>45.637942454989542</v>
          </cell>
          <cell r="AA43">
            <v>71.056673120293127</v>
          </cell>
          <cell r="AB43">
            <v>75.159817984387573</v>
          </cell>
          <cell r="AC43">
            <v>114.8176276478554</v>
          </cell>
          <cell r="AD43">
            <v>121.25076171928418</v>
          </cell>
        </row>
        <row r="44">
          <cell r="B44">
            <v>1042</v>
          </cell>
          <cell r="C44">
            <v>94.489816243036572</v>
          </cell>
          <cell r="D44">
            <v>59.642588836660124</v>
          </cell>
          <cell r="E44">
            <v>93.552137261610028</v>
          </cell>
          <cell r="F44">
            <v>117.23741043344903</v>
          </cell>
          <cell r="G44">
            <v>104.30502704338699</v>
          </cell>
          <cell r="H44">
            <v>119.03684905719743</v>
          </cell>
          <cell r="I44">
            <v>95.453910394104142</v>
          </cell>
          <cell r="J44">
            <v>92.71447669649767</v>
          </cell>
          <cell r="K44">
            <v>88.570521795883224</v>
          </cell>
          <cell r="L44">
            <v>87.875105723173007</v>
          </cell>
          <cell r="M44">
            <v>81.738968692853447</v>
          </cell>
          <cell r="N44">
            <v>89.857226046538614</v>
          </cell>
          <cell r="O44">
            <v>88.196212356923368</v>
          </cell>
          <cell r="P44">
            <v>83.794398257669812</v>
          </cell>
          <cell r="Q44">
            <v>2.2298089629645355</v>
          </cell>
          <cell r="R44">
            <v>5.8104198970538921</v>
          </cell>
          <cell r="S44">
            <v>12.344753106580168</v>
          </cell>
          <cell r="T44">
            <v>14.713249074587853</v>
          </cell>
          <cell r="U44">
            <v>15.968683135797567</v>
          </cell>
          <cell r="V44">
            <v>19.920760703457976</v>
          </cell>
          <cell r="W44">
            <v>24.84622375239481</v>
          </cell>
          <cell r="X44">
            <v>32.184481865110797</v>
          </cell>
          <cell r="Y44">
            <v>42.417268098274036</v>
          </cell>
          <cell r="Z44">
            <v>45.59376642429784</v>
          </cell>
          <cell r="AA44">
            <v>55.455168444125334</v>
          </cell>
          <cell r="AB44">
            <v>68.68478253576879</v>
          </cell>
          <cell r="AC44">
            <v>86.346177725728793</v>
          </cell>
          <cell r="AD44">
            <v>84.540427035711204</v>
          </cell>
        </row>
        <row r="45">
          <cell r="B45">
            <v>1043</v>
          </cell>
          <cell r="C45">
            <v>52.361548796570119</v>
          </cell>
          <cell r="D45">
            <v>53.3526761450373</v>
          </cell>
          <cell r="E45">
            <v>55.47454458266197</v>
          </cell>
          <cell r="F45">
            <v>64.579341105696017</v>
          </cell>
          <cell r="G45">
            <v>60.374664911531049</v>
          </cell>
          <cell r="H45">
            <v>64.289635208252307</v>
          </cell>
          <cell r="I45">
            <v>53.114300878092109</v>
          </cell>
          <cell r="J45">
            <v>49.468940598760398</v>
          </cell>
          <cell r="K45">
            <v>45.318228786276606</v>
          </cell>
          <cell r="L45">
            <v>59.015380582828243</v>
          </cell>
          <cell r="M45">
            <v>39.300634141642533</v>
          </cell>
          <cell r="N45">
            <v>37.041123513283658</v>
          </cell>
          <cell r="O45">
            <v>32.256687792173899</v>
          </cell>
          <cell r="P45">
            <v>29.950561761779422</v>
          </cell>
          <cell r="Q45">
            <v>1.2356490409610816</v>
          </cell>
          <cell r="R45">
            <v>5.1976525010203893</v>
          </cell>
          <cell r="S45">
            <v>7.3201914634820238</v>
          </cell>
          <cell r="T45">
            <v>8.1046820059220757</v>
          </cell>
          <cell r="U45">
            <v>9.2431201134837355</v>
          </cell>
          <cell r="V45">
            <v>10.75884021493901</v>
          </cell>
          <cell r="W45">
            <v>13.82541373758753</v>
          </cell>
          <cell r="X45">
            <v>17.172423102801066</v>
          </cell>
          <cell r="Y45">
            <v>21.703332228260205</v>
          </cell>
          <cell r="Z45">
            <v>30.619974287267993</v>
          </cell>
          <cell r="AA45">
            <v>26.663209985866636</v>
          </cell>
          <cell r="AB45">
            <v>28.31337695727191</v>
          </cell>
          <cell r="AC45">
            <v>31.580060214771262</v>
          </cell>
          <cell r="AD45">
            <v>30.217214204632292</v>
          </cell>
        </row>
        <row r="46">
          <cell r="B46">
            <v>1044</v>
          </cell>
          <cell r="C46">
            <v>226.23971404011002</v>
          </cell>
          <cell r="D46">
            <v>217.521967828361</v>
          </cell>
          <cell r="E46">
            <v>362.72895479153664</v>
          </cell>
          <cell r="F46">
            <v>441.91863508116984</v>
          </cell>
          <cell r="G46">
            <v>398.7142309887405</v>
          </cell>
          <cell r="H46">
            <v>420.72714738047614</v>
          </cell>
          <cell r="I46">
            <v>416.30441517390335</v>
          </cell>
          <cell r="J46">
            <v>394.57705378664474</v>
          </cell>
          <cell r="K46">
            <v>410.22239947550105</v>
          </cell>
          <cell r="L46">
            <v>470.65457348791608</v>
          </cell>
          <cell r="M46">
            <v>436.91665776928824</v>
          </cell>
          <cell r="N46">
            <v>439.30907390960385</v>
          </cell>
          <cell r="O46">
            <v>452.78979294911022</v>
          </cell>
          <cell r="P46">
            <v>424.38467281545906</v>
          </cell>
          <cell r="Q46">
            <v>5.3388964250668423</v>
          </cell>
          <cell r="R46">
            <v>21.191131950653286</v>
          </cell>
          <cell r="S46">
            <v>47.864212647410085</v>
          </cell>
          <cell r="T46">
            <v>55.460615554470195</v>
          </cell>
          <cell r="U46">
            <v>61.041556642749235</v>
          </cell>
          <cell r="V46">
            <v>70.408490234715273</v>
          </cell>
          <cell r="W46">
            <v>108.36216772906096</v>
          </cell>
          <cell r="X46">
            <v>136.97168429862731</v>
          </cell>
          <cell r="Y46">
            <v>196.45942177658461</v>
          </cell>
          <cell r="Z46">
            <v>244.19788190908284</v>
          </cell>
          <cell r="AA46">
            <v>296.42271293739179</v>
          </cell>
          <cell r="AB46">
            <v>335.79768188975214</v>
          </cell>
          <cell r="AC46">
            <v>443.29191571355204</v>
          </cell>
          <cell r="AD46">
            <v>428.16300627763695</v>
          </cell>
        </row>
        <row r="47">
          <cell r="B47">
            <v>1045</v>
          </cell>
          <cell r="C47">
            <v>181.41071102016414</v>
          </cell>
          <cell r="D47">
            <v>184.87963805058862</v>
          </cell>
          <cell r="E47">
            <v>165.35553821149446</v>
          </cell>
          <cell r="F47">
            <v>198.67794484659899</v>
          </cell>
          <cell r="G47">
            <v>164.28869255265786</v>
          </cell>
          <cell r="H47">
            <v>187.5826785527214</v>
          </cell>
          <cell r="I47">
            <v>161.76588069260092</v>
          </cell>
          <cell r="J47">
            <v>166.34093026463782</v>
          </cell>
          <cell r="K47">
            <v>152.55170979969375</v>
          </cell>
          <cell r="L47">
            <v>174.81240880209444</v>
          </cell>
          <cell r="M47">
            <v>217.03161395435572</v>
          </cell>
          <cell r="N47">
            <v>208.3103661380336</v>
          </cell>
          <cell r="O47">
            <v>214.36440806977865</v>
          </cell>
          <cell r="P47">
            <v>180.79962398310843</v>
          </cell>
          <cell r="Q47">
            <v>4.2810034508913724</v>
          </cell>
          <cell r="R47">
            <v>18.011094897828659</v>
          </cell>
          <cell r="S47">
            <v>21.819632921034678</v>
          </cell>
          <cell r="T47">
            <v>24.934004234208341</v>
          </cell>
          <cell r="U47">
            <v>25.151942802110511</v>
          </cell>
          <cell r="V47">
            <v>31.391873030568103</v>
          </cell>
          <cell r="W47">
            <v>42.106931508589319</v>
          </cell>
          <cell r="X47">
            <v>57.742834175217112</v>
          </cell>
          <cell r="Y47">
            <v>73.058469592582597</v>
          </cell>
          <cell r="Z47">
            <v>90.700956424451263</v>
          </cell>
          <cell r="AA47">
            <v>147.24341280551857</v>
          </cell>
          <cell r="AB47">
            <v>159.22761949859191</v>
          </cell>
          <cell r="AC47">
            <v>209.86782518910249</v>
          </cell>
          <cell r="AD47">
            <v>182.40929867921042</v>
          </cell>
        </row>
        <row r="48">
          <cell r="B48">
            <v>1046</v>
          </cell>
          <cell r="C48">
            <v>143.26977507556316</v>
          </cell>
          <cell r="D48">
            <v>157.17981914559172</v>
          </cell>
          <cell r="E48">
            <v>150.35175884880445</v>
          </cell>
          <cell r="F48">
            <v>191.85669583335806</v>
          </cell>
          <cell r="G48">
            <v>186.11762018797586</v>
          </cell>
          <cell r="H48">
            <v>232.86272769681719</v>
          </cell>
          <cell r="I48">
            <v>220.65615731948409</v>
          </cell>
          <cell r="J48">
            <v>226.55607561352187</v>
          </cell>
          <cell r="K48">
            <v>214.34003913283993</v>
          </cell>
          <cell r="L48">
            <v>229.84731476240083</v>
          </cell>
          <cell r="M48">
            <v>231.44587852687891</v>
          </cell>
          <cell r="N48">
            <v>186.07188326625956</v>
          </cell>
          <cell r="O48">
            <v>214.1128212626445</v>
          </cell>
          <cell r="P48">
            <v>193.3280872730256</v>
          </cell>
          <cell r="Q48">
            <v>3.380938192997561</v>
          </cell>
          <cell r="R48">
            <v>15.31256047721252</v>
          </cell>
          <cell r="S48">
            <v>19.839796251135141</v>
          </cell>
          <cell r="T48">
            <v>24.077940155681354</v>
          </cell>
          <cell r="U48">
            <v>28.493864457120026</v>
          </cell>
          <cell r="V48">
            <v>38.969467958395263</v>
          </cell>
          <cell r="W48">
            <v>57.435805767074811</v>
          </cell>
          <cell r="X48">
            <v>78.645645931683376</v>
          </cell>
          <cell r="Y48">
            <v>102.64949014351191</v>
          </cell>
          <cell r="Z48">
            <v>119.25567197087828</v>
          </cell>
          <cell r="AA48">
            <v>157.02265864933548</v>
          </cell>
          <cell r="AB48">
            <v>142.22903822498205</v>
          </cell>
          <cell r="AC48">
            <v>209.62151575492476</v>
          </cell>
          <cell r="AD48">
            <v>195.04930396182942</v>
          </cell>
        </row>
        <row r="49">
          <cell r="B49">
            <v>1047</v>
          </cell>
          <cell r="C49">
            <v>269.2864901342943</v>
          </cell>
          <cell r="D49">
            <v>264.05495261975739</v>
          </cell>
          <cell r="E49">
            <v>437.15979663827028</v>
          </cell>
          <cell r="F49">
            <v>568.50017711572809</v>
          </cell>
          <cell r="G49">
            <v>396.21412144260154</v>
          </cell>
          <cell r="H49">
            <v>465.14571963114196</v>
          </cell>
          <cell r="I49">
            <v>495.56522358379289</v>
          </cell>
          <cell r="J49">
            <v>455.2334127263216</v>
          </cell>
          <cell r="K49">
            <v>534.06765084627375</v>
          </cell>
          <cell r="L49">
            <v>588.59646906535238</v>
          </cell>
          <cell r="M49">
            <v>490.63470996617269</v>
          </cell>
          <cell r="N49">
            <v>497.83554042700104</v>
          </cell>
          <cell r="O49">
            <v>504.87141413942697</v>
          </cell>
          <cell r="P49">
            <v>484.22687957346511</v>
          </cell>
          <cell r="Q49">
            <v>6.3547316862409611</v>
          </cell>
          <cell r="R49">
            <v>25.724405672920781</v>
          </cell>
          <cell r="S49">
            <v>57.685798695662676</v>
          </cell>
          <cell r="T49">
            <v>71.346549483871456</v>
          </cell>
          <cell r="U49">
            <v>60.658799854522037</v>
          </cell>
          <cell r="V49">
            <v>77.841917409602942</v>
          </cell>
          <cell r="W49">
            <v>128.99339983277417</v>
          </cell>
          <cell r="X49">
            <v>158.02765693479091</v>
          </cell>
          <cell r="Y49">
            <v>255.77009448774365</v>
          </cell>
          <cell r="Z49">
            <v>305.39172280796799</v>
          </cell>
          <cell r="AA49">
            <v>332.86730822293276</v>
          </cell>
          <cell r="AB49">
            <v>380.53395744818528</v>
          </cell>
          <cell r="AC49">
            <v>494.28105458205522</v>
          </cell>
          <cell r="AD49">
            <v>488.53799338028722</v>
          </cell>
        </row>
        <row r="50">
          <cell r="B50">
            <v>1048</v>
          </cell>
          <cell r="C50">
            <v>141.50034162396611</v>
          </cell>
          <cell r="D50">
            <v>142.69600732093483</v>
          </cell>
          <cell r="E50">
            <v>160.43099036828335</v>
          </cell>
          <cell r="F50">
            <v>223.10719782036156</v>
          </cell>
          <cell r="G50">
            <v>21.048600739016145</v>
          </cell>
          <cell r="H50">
            <v>19.22229430826312</v>
          </cell>
          <cell r="I50">
            <v>33.408424228418937</v>
          </cell>
          <cell r="J50">
            <v>35.913678369602472</v>
          </cell>
          <cell r="K50">
            <v>37.834756649440514</v>
          </cell>
          <cell r="L50">
            <v>25.066248939124655</v>
          </cell>
          <cell r="M50">
            <v>44.773943299983259</v>
          </cell>
          <cell r="N50">
            <v>42.668253149309265</v>
          </cell>
          <cell r="O50">
            <v>19.481896500108288</v>
          </cell>
          <cell r="P50">
            <v>33.038970409970631</v>
          </cell>
          <cell r="Q50">
            <v>3.3391823855823772</v>
          </cell>
          <cell r="R50">
            <v>13.901538084444711</v>
          </cell>
          <cell r="S50">
            <v>21.169809955301869</v>
          </cell>
          <cell r="T50">
            <v>27.999865910785719</v>
          </cell>
          <cell r="U50">
            <v>3.2224567231400147</v>
          </cell>
          <cell r="V50">
            <v>3.2168419117206035</v>
          </cell>
          <cell r="W50">
            <v>8.6960626355386648</v>
          </cell>
          <cell r="X50">
            <v>12.466911008726607</v>
          </cell>
          <cell r="Y50">
            <v>18.119426008697946</v>
          </cell>
          <cell r="Z50">
            <v>13.005557033001386</v>
          </cell>
          <cell r="AA50">
            <v>30.376534073219549</v>
          </cell>
          <cell r="AB50">
            <v>32.61462452917921</v>
          </cell>
          <cell r="AC50">
            <v>19.0732374177807</v>
          </cell>
          <cell r="AD50">
            <v>33.333119222244484</v>
          </cell>
        </row>
        <row r="51">
          <cell r="B51">
            <v>1049</v>
          </cell>
          <cell r="C51">
            <v>56.831713180252265</v>
          </cell>
          <cell r="D51">
            <v>55.14772794848988</v>
          </cell>
          <cell r="E51">
            <v>62.034178613202172</v>
          </cell>
          <cell r="F51">
            <v>86.974127012952408</v>
          </cell>
          <cell r="G51">
            <v>93.252223863738578</v>
          </cell>
          <cell r="H51">
            <v>101.62083724157463</v>
          </cell>
          <cell r="I51">
            <v>109.8049272137962</v>
          </cell>
          <cell r="J51">
            <v>110.77982372839303</v>
          </cell>
          <cell r="K51">
            <v>117.65259890388822</v>
          </cell>
          <cell r="L51">
            <v>123.64106521442048</v>
          </cell>
          <cell r="M51">
            <v>131.56079163431747</v>
          </cell>
          <cell r="N51">
            <v>128.67687420583928</v>
          </cell>
          <cell r="O51">
            <v>130.6464355915295</v>
          </cell>
          <cell r="P51">
            <v>132.24040364868907</v>
          </cell>
          <cell r="Q51">
            <v>1.3411377910187767</v>
          </cell>
          <cell r="R51">
            <v>5.3725276182556163</v>
          </cell>
          <cell r="S51">
            <v>8.1857736398688132</v>
          </cell>
          <cell r="T51">
            <v>10.915218862777824</v>
          </cell>
          <cell r="U51">
            <v>14.276543104380636</v>
          </cell>
          <cell r="V51">
            <v>17.006199317337</v>
          </cell>
          <cell r="W51">
            <v>28.581728914040582</v>
          </cell>
          <cell r="X51">
            <v>38.455604290126139</v>
          </cell>
          <cell r="Y51">
            <v>56.344952349562512</v>
          </cell>
          <cell r="Z51">
            <v>64.150840006911054</v>
          </cell>
          <cell r="AA51">
            <v>89.25639725328989</v>
          </cell>
          <cell r="AB51">
            <v>98.357622542600183</v>
          </cell>
          <cell r="AC51">
            <v>127.9059502143534</v>
          </cell>
          <cell r="AD51">
            <v>133.41775140454217</v>
          </cell>
        </row>
        <row r="52">
          <cell r="B52">
            <v>1050</v>
          </cell>
          <cell r="C52">
            <v>62.471901183457859</v>
          </cell>
          <cell r="D52">
            <v>60.025500280927631</v>
          </cell>
          <cell r="E52">
            <v>67.21452548909312</v>
          </cell>
          <cell r="F52">
            <v>139.26287815327666</v>
          </cell>
          <cell r="G52">
            <v>122.36669198686739</v>
          </cell>
          <cell r="H52">
            <v>140.57899930555368</v>
          </cell>
          <cell r="I52">
            <v>124.15064598197368</v>
          </cell>
          <cell r="J52">
            <v>115.81871050491515</v>
          </cell>
          <cell r="K52">
            <v>126.73481381971726</v>
          </cell>
          <cell r="L52">
            <v>147.29751546843119</v>
          </cell>
          <cell r="M52">
            <v>132.87322258223745</v>
          </cell>
          <cell r="N52">
            <v>129.77691122786968</v>
          </cell>
          <cell r="O52">
            <v>146.7621941306447</v>
          </cell>
          <cell r="P52">
            <v>145.1571254474934</v>
          </cell>
          <cell r="Q52">
            <v>1.4742372324443462</v>
          </cell>
          <cell r="R52">
            <v>5.8477233796487642</v>
          </cell>
          <cell r="S52">
            <v>8.8693507879834197</v>
          </cell>
          <cell r="T52">
            <v>17.477436643623914</v>
          </cell>
          <cell r="U52">
            <v>18.733851915892984</v>
          </cell>
          <cell r="V52">
            <v>23.525829415661892</v>
          </cell>
          <cell r="W52">
            <v>32.315855016695082</v>
          </cell>
          <cell r="X52">
            <v>40.20478053376933</v>
          </cell>
          <cell r="Y52">
            <v>60.694511742457159</v>
          </cell>
          <cell r="Z52">
            <v>76.424926717056067</v>
          </cell>
          <cell r="AA52">
            <v>90.146805836271582</v>
          </cell>
          <cell r="AB52">
            <v>99.198465365862035</v>
          </cell>
          <cell r="AC52">
            <v>143.68365895962177</v>
          </cell>
          <cell r="AD52">
            <v>146.4494718951473</v>
          </cell>
        </row>
        <row r="53">
          <cell r="B53">
            <v>1051</v>
          </cell>
          <cell r="C53">
            <v>23.877258125148231</v>
          </cell>
          <cell r="D53">
            <v>18.600142082139378</v>
          </cell>
          <cell r="E53">
            <v>12.559272193583674</v>
          </cell>
          <cell r="F53">
            <v>9.530778402192432</v>
          </cell>
          <cell r="G53">
            <v>14.328910405321263</v>
          </cell>
          <cell r="H53">
            <v>10.978348575229324</v>
          </cell>
          <cell r="I53">
            <v>17.37108937720576</v>
          </cell>
          <cell r="J53">
            <v>25.24203783098589</v>
          </cell>
          <cell r="K53">
            <v>13.48894353240123</v>
          </cell>
          <cell r="L53">
            <v>13.376560705620307</v>
          </cell>
          <cell r="M53">
            <v>13.184748583206726</v>
          </cell>
          <cell r="N53">
            <v>7.7525053399505586</v>
          </cell>
          <cell r="O53">
            <v>8.6605873131227344</v>
          </cell>
          <cell r="P53">
            <v>8.4429836256312765</v>
          </cell>
          <cell r="Q53">
            <v>0.56346521027758867</v>
          </cell>
          <cell r="R53">
            <v>1.812037970686855</v>
          </cell>
          <cell r="S53">
            <v>1.6572696142106256</v>
          </cell>
          <cell r="T53">
            <v>1.1961089552192214</v>
          </cell>
          <cell r="U53">
            <v>2.1936989657136077</v>
          </cell>
          <cell r="V53">
            <v>1.8372214706490406</v>
          </cell>
          <cell r="W53">
            <v>4.5216164713097138</v>
          </cell>
          <cell r="X53">
            <v>8.7624062363984105</v>
          </cell>
          <cell r="Y53">
            <v>6.4599837798735518</v>
          </cell>
          <cell r="Z53">
            <v>6.9403931790851123</v>
          </cell>
          <cell r="AA53">
            <v>8.9450902705003035</v>
          </cell>
          <cell r="AB53">
            <v>5.9258355372122251</v>
          </cell>
          <cell r="AC53">
            <v>8.478919801246823</v>
          </cell>
          <cell r="AD53">
            <v>8.5181522393837668</v>
          </cell>
        </row>
        <row r="54">
          <cell r="B54">
            <v>1052</v>
          </cell>
          <cell r="C54">
            <v>32.386919191451391</v>
          </cell>
          <cell r="D54">
            <v>31.814023240239901</v>
          </cell>
          <cell r="E54">
            <v>37.214691318559204</v>
          </cell>
          <cell r="F54">
            <v>53.641380592992775</v>
          </cell>
          <cell r="G54">
            <v>58.182172980291604</v>
          </cell>
          <cell r="H54">
            <v>63.692282339000336</v>
          </cell>
          <cell r="I54">
            <v>66.812588319245606</v>
          </cell>
          <cell r="J54">
            <v>67.306817431547074</v>
          </cell>
          <cell r="K54">
            <v>77.699250378586711</v>
          </cell>
          <cell r="L54">
            <v>80.291717435480052</v>
          </cell>
          <cell r="M54">
            <v>85.896102673233031</v>
          </cell>
          <cell r="N54">
            <v>77.261011890864182</v>
          </cell>
          <cell r="O54">
            <v>79.833698428748932</v>
          </cell>
          <cell r="P54">
            <v>76.164217096257332</v>
          </cell>
          <cell r="Q54">
            <v>0.76427963951330502</v>
          </cell>
          <cell r="R54">
            <v>3.0993428898043169</v>
          </cell>
          <cell r="S54">
            <v>4.9106967484934962</v>
          </cell>
          <cell r="T54">
            <v>6.7319722471820134</v>
          </cell>
          <cell r="U54">
            <v>8.9074583537375638</v>
          </cell>
          <cell r="V54">
            <v>10.658873493220977</v>
          </cell>
          <cell r="W54">
            <v>17.391016376413955</v>
          </cell>
          <cell r="X54">
            <v>23.364582557211172</v>
          </cell>
          <cell r="Y54">
            <v>37.210912474229346</v>
          </cell>
          <cell r="Z54">
            <v>41.659145447760544</v>
          </cell>
          <cell r="AA54">
            <v>58.275543704706585</v>
          </cell>
          <cell r="AB54">
            <v>59.056528158003047</v>
          </cell>
          <cell r="AC54">
            <v>78.159078817740919</v>
          </cell>
          <cell r="AD54">
            <v>76.842313711213308</v>
          </cell>
        </row>
        <row r="55">
          <cell r="B55">
            <v>1053</v>
          </cell>
          <cell r="C55">
            <v>90.820239636747957</v>
          </cell>
          <cell r="D55">
            <v>95.444667247354502</v>
          </cell>
          <cell r="E55">
            <v>109.62909074944186</v>
          </cell>
          <cell r="F55">
            <v>158.08756142540707</v>
          </cell>
          <cell r="G55">
            <v>113.02570128338267</v>
          </cell>
          <cell r="H55">
            <v>106.27277228485406</v>
          </cell>
          <cell r="I55">
            <v>101.40556293567838</v>
          </cell>
          <cell r="J55">
            <v>112.80266224129353</v>
          </cell>
          <cell r="K55">
            <v>104.17482796689416</v>
          </cell>
          <cell r="L55">
            <v>84.674704098077171</v>
          </cell>
          <cell r="M55">
            <v>130.43644806075594</v>
          </cell>
          <cell r="N55">
            <v>135.50721173172295</v>
          </cell>
          <cell r="O55">
            <v>168.50026416371503</v>
          </cell>
          <cell r="P55">
            <v>159.6995559556413</v>
          </cell>
          <cell r="Q55">
            <v>2.1432128076080543</v>
          </cell>
          <cell r="R55">
            <v>9.2982817221515432</v>
          </cell>
          <cell r="S55">
            <v>14.46620139544464</v>
          </cell>
          <cell r="T55">
            <v>19.839927018573885</v>
          </cell>
          <cell r="U55">
            <v>17.303783539070348</v>
          </cell>
          <cell r="V55">
            <v>17.784698458898383</v>
          </cell>
          <cell r="W55">
            <v>26.395412152680574</v>
          </cell>
          <cell r="X55">
            <v>39.157803253591304</v>
          </cell>
          <cell r="Y55">
            <v>49.890319232247251</v>
          </cell>
          <cell r="Z55">
            <v>43.933246497092973</v>
          </cell>
          <cell r="AA55">
            <v>88.493595088569492</v>
          </cell>
          <cell r="AB55">
            <v>103.57857435974448</v>
          </cell>
          <cell r="AC55">
            <v>164.96574362436627</v>
          </cell>
          <cell r="AD55">
            <v>161.12137492040051</v>
          </cell>
        </row>
        <row r="56">
          <cell r="B56">
            <v>1054</v>
          </cell>
          <cell r="C56">
            <v>66.99924258535124</v>
          </cell>
          <cell r="D56">
            <v>66.67346062084988</v>
          </cell>
          <cell r="E56">
            <v>74.236999324152052</v>
          </cell>
          <cell r="F56">
            <v>107.02684321958922</v>
          </cell>
          <cell r="G56">
            <v>114.89121084899647</v>
          </cell>
          <cell r="H56">
            <v>120.41062271522101</v>
          </cell>
          <cell r="I56">
            <v>128.97198328089112</v>
          </cell>
          <cell r="J56">
            <v>126.22271992175645</v>
          </cell>
          <cell r="K56">
            <v>140.10481775392586</v>
          </cell>
          <cell r="L56">
            <v>143.24199080297853</v>
          </cell>
          <cell r="M56">
            <v>148.42463574453208</v>
          </cell>
          <cell r="N56">
            <v>143.3265900387043</v>
          </cell>
          <cell r="O56">
            <v>151.40670323088332</v>
          </cell>
          <cell r="P56">
            <v>153.06625799862684</v>
          </cell>
          <cell r="Q56">
            <v>1.5810752689410701</v>
          </cell>
          <cell r="R56">
            <v>6.495372011060395</v>
          </cell>
          <cell r="S56">
            <v>9.7960073906946867</v>
          </cell>
          <cell r="T56">
            <v>13.43182688985255</v>
          </cell>
          <cell r="U56">
            <v>17.589385604325496</v>
          </cell>
          <cell r="V56">
            <v>20.150661079005147</v>
          </cell>
          <cell r="W56">
            <v>33.570827440769484</v>
          </cell>
          <cell r="X56">
            <v>43.816381055410645</v>
          </cell>
          <cell r="Y56">
            <v>67.097534213740204</v>
          </cell>
          <cell r="Z56">
            <v>74.320728459734738</v>
          </cell>
          <cell r="AA56">
            <v>100.69754130860004</v>
          </cell>
          <cell r="AB56">
            <v>109.5555260442063</v>
          </cell>
          <cell r="AC56">
            <v>148.23074321075728</v>
          </cell>
          <cell r="AD56">
            <v>154.42902013772525</v>
          </cell>
        </row>
        <row r="57">
          <cell r="B57">
            <v>1055</v>
          </cell>
          <cell r="C57">
            <v>104.83973850507594</v>
          </cell>
          <cell r="D57">
            <v>64.111267898031144</v>
          </cell>
          <cell r="E57">
            <v>116.50183011209397</v>
          </cell>
          <cell r="F57">
            <v>147.62629139012139</v>
          </cell>
          <cell r="G57">
            <v>133.06759751409899</v>
          </cell>
          <cell r="H57">
            <v>158.92307560287063</v>
          </cell>
          <cell r="I57">
            <v>130.69002632239707</v>
          </cell>
          <cell r="J57">
            <v>136.55741019360664</v>
          </cell>
          <cell r="K57">
            <v>146.81524958828507</v>
          </cell>
          <cell r="L57">
            <v>165.58810907777629</v>
          </cell>
          <cell r="M57">
            <v>150.20764268926843</v>
          </cell>
          <cell r="N57">
            <v>146.85142432391933</v>
          </cell>
          <cell r="O57">
            <v>150.01792253048714</v>
          </cell>
          <cell r="P57">
            <v>142.84183928353204</v>
          </cell>
          <cell r="Q57">
            <v>2.4740506214150284</v>
          </cell>
          <cell r="R57">
            <v>6.2457615252123695</v>
          </cell>
          <cell r="S57">
            <v>15.373099656470588</v>
          </cell>
          <cell r="T57">
            <v>18.527041727977547</v>
          </cell>
          <cell r="U57">
            <v>20.372117821901394</v>
          </cell>
          <cell r="V57">
            <v>26.595701956300442</v>
          </cell>
          <cell r="W57">
            <v>34.018026320828547</v>
          </cell>
          <cell r="X57">
            <v>47.403918444255794</v>
          </cell>
          <cell r="Y57">
            <v>70.311224055482114</v>
          </cell>
          <cell r="Z57">
            <v>85.914952884573083</v>
          </cell>
          <cell r="AA57">
            <v>101.90720852166388</v>
          </cell>
          <cell r="AB57">
            <v>112.24982773819829</v>
          </cell>
          <cell r="AC57">
            <v>146.87109406059668</v>
          </cell>
          <cell r="AD57">
            <v>144.11357253813685</v>
          </cell>
        </row>
        <row r="58">
          <cell r="B58">
            <v>1056</v>
          </cell>
          <cell r="C58">
            <v>47.641211658198301</v>
          </cell>
          <cell r="D58">
            <v>46.658380972183409</v>
          </cell>
          <cell r="E58">
            <v>55.01283878208131</v>
          </cell>
          <cell r="F58">
            <v>77.7538829428822</v>
          </cell>
          <cell r="G58">
            <v>87.102989537059202</v>
          </cell>
          <cell r="H58">
            <v>91.676498737417134</v>
          </cell>
          <cell r="I58">
            <v>95.684451034042297</v>
          </cell>
          <cell r="J58">
            <v>90.861177072596178</v>
          </cell>
          <cell r="K58">
            <v>89.328868681045265</v>
          </cell>
          <cell r="L58">
            <v>92.209383831523837</v>
          </cell>
          <cell r="M58">
            <v>104.7328220464335</v>
          </cell>
          <cell r="N58">
            <v>78.466554064783352</v>
          </cell>
          <cell r="O58">
            <v>79.743318928168222</v>
          </cell>
          <cell r="P58">
            <v>84.493164917715745</v>
          </cell>
          <cell r="Q58">
            <v>1.1242566128894318</v>
          </cell>
          <cell r="R58">
            <v>4.5454898999698843</v>
          </cell>
          <cell r="S58">
            <v>7.259266675627039</v>
          </cell>
          <cell r="T58">
            <v>9.758081844569432</v>
          </cell>
          <cell r="U58">
            <v>13.335119883717766</v>
          </cell>
          <cell r="V58">
            <v>15.342018945758801</v>
          </cell>
          <cell r="W58">
            <v>24.906232444550778</v>
          </cell>
          <cell r="X58">
            <v>31.541135860674718</v>
          </cell>
          <cell r="Y58">
            <v>42.780447658326104</v>
          </cell>
          <cell r="Z58">
            <v>47.84259516895542</v>
          </cell>
          <cell r="AA58">
            <v>71.055169658892169</v>
          </cell>
          <cell r="AB58">
            <v>59.978016675915363</v>
          </cell>
          <cell r="AC58">
            <v>78.070595149209623</v>
          </cell>
          <cell r="AD58">
            <v>85.245414875792662</v>
          </cell>
        </row>
        <row r="59">
          <cell r="B59">
            <v>1057</v>
          </cell>
          <cell r="C59">
            <v>39.346697463222867</v>
          </cell>
          <cell r="D59">
            <v>39.131962451134953</v>
          </cell>
          <cell r="E59">
            <v>42.379534305980386</v>
          </cell>
          <cell r="F59">
            <v>59.80268648072154</v>
          </cell>
          <cell r="G59">
            <v>60.567901330088667</v>
          </cell>
          <cell r="H59">
            <v>65.457959525829963</v>
          </cell>
          <cell r="I59">
            <v>66.505216776637397</v>
          </cell>
          <cell r="J59">
            <v>74.730786028994231</v>
          </cell>
          <cell r="K59">
            <v>77.363570083789213</v>
          </cell>
          <cell r="L59">
            <v>72.298202311126829</v>
          </cell>
          <cell r="M59">
            <v>80.510678027439965</v>
          </cell>
          <cell r="N59">
            <v>83.944608355492534</v>
          </cell>
          <cell r="O59">
            <v>79.002963369294008</v>
          </cell>
          <cell r="P59">
            <v>88.666542974786566</v>
          </cell>
          <cell r="Q59">
            <v>0.92851930668257576</v>
          </cell>
          <cell r="R59">
            <v>3.8122612997154541</v>
          </cell>
          <cell r="S59">
            <v>5.5922280676088585</v>
          </cell>
          <cell r="T59">
            <v>7.5052137220296498</v>
          </cell>
          <cell r="U59">
            <v>9.2727038375448885</v>
          </cell>
          <cell r="V59">
            <v>10.954358739990964</v>
          </cell>
          <cell r="W59">
            <v>17.311008945694454</v>
          </cell>
          <cell r="X59">
            <v>25.941705259136697</v>
          </cell>
          <cell r="Y59">
            <v>37.05015197772299</v>
          </cell>
          <cell r="Z59">
            <v>37.51173124564319</v>
          </cell>
          <cell r="AA59">
            <v>54.621844182293721</v>
          </cell>
          <cell r="AB59">
            <v>64.165314506382799</v>
          </cell>
          <cell r="AC59">
            <v>77.345769547764561</v>
          </cell>
          <cell r="AD59">
            <v>89.455948878809266</v>
          </cell>
        </row>
        <row r="60">
          <cell r="B60">
            <v>1058</v>
          </cell>
          <cell r="C60">
            <v>221.16448759074339</v>
          </cell>
          <cell r="D60">
            <v>317.50818534992709</v>
          </cell>
          <cell r="E60">
            <v>295.79830345657547</v>
          </cell>
          <cell r="F60">
            <v>323.65505304762337</v>
          </cell>
          <cell r="G60">
            <v>185.70605816029439</v>
          </cell>
          <cell r="H60">
            <v>235.79569536761832</v>
          </cell>
          <cell r="I60">
            <v>203.19993538581411</v>
          </cell>
          <cell r="J60">
            <v>163.90671926964291</v>
          </cell>
          <cell r="K60">
            <v>202.28522939975565</v>
          </cell>
          <cell r="L60">
            <v>166.03770841802648</v>
          </cell>
          <cell r="M60">
            <v>182.56717966016944</v>
          </cell>
          <cell r="N60">
            <v>222.48665579303881</v>
          </cell>
          <cell r="O60">
            <v>197.51787018057624</v>
          </cell>
          <cell r="P60">
            <v>247.15295824184065</v>
          </cell>
          <cell r="Q60">
            <v>5.21912917526328</v>
          </cell>
          <cell r="R60">
            <v>30.931854462037133</v>
          </cell>
          <cell r="S60">
            <v>39.032320718718118</v>
          </cell>
          <cell r="T60">
            <v>40.618582346134588</v>
          </cell>
          <cell r="U60">
            <v>28.430855954106665</v>
          </cell>
          <cell r="V60">
            <v>39.460298718649476</v>
          </cell>
          <cell r="W60">
            <v>52.892029674039925</v>
          </cell>
          <cell r="X60">
            <v>56.897833238839858</v>
          </cell>
          <cell r="Y60">
            <v>96.876326725774376</v>
          </cell>
          <cell r="Z60">
            <v>86.148226314348051</v>
          </cell>
          <cell r="AA60">
            <v>123.86128504345535</v>
          </cell>
          <cell r="AB60">
            <v>170.06364699418597</v>
          </cell>
          <cell r="AC60">
            <v>193.37466617726761</v>
          </cell>
          <cell r="AD60">
            <v>249.35338241410446</v>
          </cell>
        </row>
        <row r="61">
          <cell r="B61">
            <v>1059</v>
          </cell>
          <cell r="C61">
            <v>125.82357061161264</v>
          </cell>
          <cell r="D61">
            <v>126.248434846981</v>
          </cell>
          <cell r="E61">
            <v>129.27563584639893</v>
          </cell>
          <cell r="F61">
            <v>117.96465902070101</v>
          </cell>
          <cell r="G61">
            <v>144.62463798036381</v>
          </cell>
          <cell r="H61">
            <v>125.56391140986337</v>
          </cell>
          <cell r="I61">
            <v>167.70190733740824</v>
          </cell>
          <cell r="J61">
            <v>219.64416933410817</v>
          </cell>
          <cell r="K61">
            <v>205.57280856431734</v>
          </cell>
          <cell r="L61">
            <v>238.87854429677654</v>
          </cell>
          <cell r="M61">
            <v>244.90018165039763</v>
          </cell>
          <cell r="N61">
            <v>388.86917239386889</v>
          </cell>
          <cell r="O61">
            <v>297.89490585740987</v>
          </cell>
          <cell r="P61">
            <v>298.71131853387425</v>
          </cell>
          <cell r="Q61">
            <v>2.9692355923345448</v>
          </cell>
          <cell r="R61">
            <v>12.299204848665452</v>
          </cell>
          <cell r="S61">
            <v>17.058678229415946</v>
          </cell>
          <cell r="T61">
            <v>14.804518487344582</v>
          </cell>
          <cell r="U61">
            <v>22.14145456840938</v>
          </cell>
          <cell r="V61">
            <v>21.013061518321873</v>
          </cell>
          <cell r="W61">
            <v>43.652052558194534</v>
          </cell>
          <cell r="X61">
            <v>76.246278214478352</v>
          </cell>
          <cell r="Y61">
            <v>98.450779760372995</v>
          </cell>
          <cell r="Z61">
            <v>123.94150155282739</v>
          </cell>
          <cell r="AA61">
            <v>166.15062610408378</v>
          </cell>
          <cell r="AB61">
            <v>297.24258933726725</v>
          </cell>
          <cell r="AC61">
            <v>291.64615800798589</v>
          </cell>
          <cell r="AD61">
            <v>301.37077124893153</v>
          </cell>
        </row>
        <row r="62">
          <cell r="B62">
            <v>1060</v>
          </cell>
          <cell r="C62">
            <v>105.57698812343662</v>
          </cell>
          <cell r="D62">
            <v>101.26784798628417</v>
          </cell>
          <cell r="E62">
            <v>115.21159653908668</v>
          </cell>
          <cell r="F62">
            <v>166.65679678323076</v>
          </cell>
          <cell r="G62">
            <v>181.38573296422479</v>
          </cell>
          <cell r="H62">
            <v>187.57335608285183</v>
          </cell>
          <cell r="I62">
            <v>187.57227024171954</v>
          </cell>
          <cell r="J62">
            <v>184.73089728216036</v>
          </cell>
          <cell r="K62">
            <v>208.18710934662212</v>
          </cell>
          <cell r="L62">
            <v>219.12848340567299</v>
          </cell>
          <cell r="M62">
            <v>228.78515057189699</v>
          </cell>
          <cell r="N62">
            <v>226.96420593434777</v>
          </cell>
          <cell r="O62">
            <v>230.22091644871148</v>
          </cell>
          <cell r="P62">
            <v>242.02838894094444</v>
          </cell>
          <cell r="Q62">
            <v>2.4914485365801347</v>
          </cell>
          <cell r="R62">
            <v>9.8655797870004758</v>
          </cell>
          <cell r="S62">
            <v>15.202845770511198</v>
          </cell>
          <cell r="T62">
            <v>20.915362698467181</v>
          </cell>
          <cell r="U62">
            <v>27.769431418250495</v>
          </cell>
          <cell r="V62">
            <v>31.390312919620026</v>
          </cell>
          <cell r="W62">
            <v>48.824218692860256</v>
          </cell>
          <cell r="X62">
            <v>64.126643705986965</v>
          </cell>
          <cell r="Y62">
            <v>99.702793352751996</v>
          </cell>
          <cell r="Z62">
            <v>113.69423464231743</v>
          </cell>
          <cell r="AA62">
            <v>155.21750843411849</v>
          </cell>
          <cell r="AB62">
            <v>173.48618262409204</v>
          </cell>
          <cell r="AC62">
            <v>225.39172189632154</v>
          </cell>
          <cell r="AD62">
            <v>244.18318862931642</v>
          </cell>
        </row>
        <row r="63">
          <cell r="B63">
            <v>1061</v>
          </cell>
          <cell r="C63">
            <v>63.092301460398438</v>
          </cell>
          <cell r="D63">
            <v>76.639959316698452</v>
          </cell>
          <cell r="E63">
            <v>54.918080473121243</v>
          </cell>
          <cell r="F63">
            <v>83.128761936909655</v>
          </cell>
          <cell r="G63">
            <v>83.214981237871058</v>
          </cell>
          <cell r="H63">
            <v>91.276468005221616</v>
          </cell>
          <cell r="I63">
            <v>43.3706914040039</v>
          </cell>
          <cell r="J63">
            <v>38.269552095877216</v>
          </cell>
          <cell r="K63">
            <v>44.340570275822749</v>
          </cell>
          <cell r="L63">
            <v>46.693234749683043</v>
          </cell>
          <cell r="M63">
            <v>70.183644530112076</v>
          </cell>
          <cell r="N63">
            <v>57.123549961503862</v>
          </cell>
          <cell r="O63">
            <v>53.575658008931597</v>
          </cell>
          <cell r="P63">
            <v>61.073454017937465</v>
          </cell>
          <cell r="Q63">
            <v>1.4888776895131759</v>
          </cell>
          <cell r="R63">
            <v>7.4663148131059911</v>
          </cell>
          <cell r="S63">
            <v>7.2467627610917873</v>
          </cell>
          <cell r="T63">
            <v>10.432627052387614</v>
          </cell>
          <cell r="U63">
            <v>12.739881338472379</v>
          </cell>
          <cell r="V63">
            <v>15.275073990871205</v>
          </cell>
          <cell r="W63">
            <v>11.289195994913442</v>
          </cell>
          <cell r="X63">
            <v>13.28471830184208</v>
          </cell>
          <cell r="Y63">
            <v>21.235122238010284</v>
          </cell>
          <cell r="Z63">
            <v>24.226661478832806</v>
          </cell>
          <cell r="AA63">
            <v>47.615548515970815</v>
          </cell>
          <cell r="AB63">
            <v>43.663918634044606</v>
          </cell>
          <cell r="AC63">
            <v>52.451836247692661</v>
          </cell>
          <cell r="AD63">
            <v>61.617196263471158</v>
          </cell>
        </row>
        <row r="64">
          <cell r="B64">
            <v>1062</v>
          </cell>
          <cell r="C64">
            <v>57.229379482328113</v>
          </cell>
          <cell r="D64">
            <v>59.664805152867864</v>
          </cell>
          <cell r="E64">
            <v>51.270988441674263</v>
          </cell>
          <cell r="F64">
            <v>73.358815440873755</v>
          </cell>
          <cell r="G64">
            <v>52.245088519592485</v>
          </cell>
          <cell r="H64">
            <v>73.86609737635365</v>
          </cell>
          <cell r="I64">
            <v>49.346604249755949</v>
          </cell>
          <cell r="J64">
            <v>61.435150963510168</v>
          </cell>
          <cell r="K64">
            <v>71.742530031798083</v>
          </cell>
          <cell r="L64">
            <v>85.102887177803368</v>
          </cell>
          <cell r="M64">
            <v>55.82401422241373</v>
          </cell>
          <cell r="N64">
            <v>58.503635448861338</v>
          </cell>
          <cell r="O64">
            <v>83.550946843853637</v>
          </cell>
          <cell r="P64">
            <v>68.988856837793122</v>
          </cell>
          <cell r="Q64">
            <v>1.3505220815158285</v>
          </cell>
          <cell r="R64">
            <v>5.8125842250659812</v>
          </cell>
          <cell r="S64">
            <v>6.765507580792832</v>
          </cell>
          <cell r="T64">
            <v>9.2065025950995274</v>
          </cell>
          <cell r="U64">
            <v>7.9985144304122207</v>
          </cell>
          <cell r="V64">
            <v>12.361456654700451</v>
          </cell>
          <cell r="W64">
            <v>12.844699243311913</v>
          </cell>
          <cell r="X64">
            <v>21.326318958128024</v>
          </cell>
          <cell r="Y64">
            <v>34.358182256398329</v>
          </cell>
          <cell r="Z64">
            <v>44.15540815668033</v>
          </cell>
          <cell r="AA64">
            <v>37.873368864780723</v>
          </cell>
          <cell r="AB64">
            <v>44.718824018402081</v>
          </cell>
          <cell r="AC64">
            <v>81.798352928542556</v>
          </cell>
          <cell r="AD64">
            <v>69.603070599516286</v>
          </cell>
        </row>
        <row r="65">
          <cell r="B65">
            <v>1063</v>
          </cell>
          <cell r="C65">
            <v>46.817866396890587</v>
          </cell>
          <cell r="D65">
            <v>45.279056323760017</v>
          </cell>
          <cell r="E65">
            <v>37.639118208638948</v>
          </cell>
          <cell r="F65">
            <v>50.62442041084892</v>
          </cell>
          <cell r="G65">
            <v>65.745195056380894</v>
          </cell>
          <cell r="H65">
            <v>55.495113897844647</v>
          </cell>
          <cell r="I65">
            <v>93.656711546786411</v>
          </cell>
          <cell r="J65">
            <v>104.56495582445193</v>
          </cell>
          <cell r="K65">
            <v>91.402747708663256</v>
          </cell>
          <cell r="L65">
            <v>147.44842912412125</v>
          </cell>
          <cell r="M65">
            <v>109.38550748488613</v>
          </cell>
          <cell r="N65">
            <v>86.649872554300657</v>
          </cell>
          <cell r="O65">
            <v>35.055976227367438</v>
          </cell>
          <cell r="P65">
            <v>42.676428065863206</v>
          </cell>
          <cell r="Q65">
            <v>1.1048269778634072</v>
          </cell>
          <cell r="R65">
            <v>4.4111151932708701</v>
          </cell>
          <cell r="S65">
            <v>4.9667023655022922</v>
          </cell>
          <cell r="T65">
            <v>6.3533449263986483</v>
          </cell>
          <cell r="U65">
            <v>10.065326833383084</v>
          </cell>
          <cell r="V65">
            <v>9.2870812099445867</v>
          </cell>
          <cell r="W65">
            <v>24.378420971936261</v>
          </cell>
          <cell r="X65">
            <v>36.298203305129732</v>
          </cell>
          <cell r="Y65">
            <v>43.773648115252257</v>
          </cell>
          <cell r="Z65">
            <v>76.503227868572679</v>
          </cell>
          <cell r="AA65">
            <v>74.211747957261082</v>
          </cell>
          <cell r="AB65">
            <v>66.233155807211574</v>
          </cell>
          <cell r="AC65">
            <v>34.320629795612504</v>
          </cell>
          <cell r="AD65">
            <v>43.05637999753344</v>
          </cell>
        </row>
        <row r="66">
          <cell r="B66">
            <v>1064</v>
          </cell>
          <cell r="C66">
            <v>79.240381956287621</v>
          </cell>
          <cell r="D66">
            <v>78.441473928970737</v>
          </cell>
          <cell r="E66">
            <v>88.341032045838602</v>
          </cell>
          <cell r="F66">
            <v>124.29167338190402</v>
          </cell>
          <cell r="G66">
            <v>147.2596951091021</v>
          </cell>
          <cell r="H66">
            <v>160.39798817242826</v>
          </cell>
          <cell r="I66">
            <v>184.13387297008003</v>
          </cell>
          <cell r="J66">
            <v>190.52472845133016</v>
          </cell>
          <cell r="K66">
            <v>210.88347310718729</v>
          </cell>
          <cell r="L66">
            <v>213.84715501605311</v>
          </cell>
          <cell r="M66">
            <v>243.75863589190621</v>
          </cell>
          <cell r="N66">
            <v>231.30215115923443</v>
          </cell>
          <cell r="O66">
            <v>236.23296873794081</v>
          </cell>
          <cell r="P66">
            <v>237.394374640015</v>
          </cell>
          <cell r="Q66">
            <v>1.869946634888124</v>
          </cell>
          <cell r="R66">
            <v>7.6418195413907926</v>
          </cell>
          <cell r="S66">
            <v>11.657117215149723</v>
          </cell>
          <cell r="T66">
            <v>15.598556310686972</v>
          </cell>
          <cell r="U66">
            <v>22.54487129266796</v>
          </cell>
          <cell r="V66">
            <v>26.842527881124461</v>
          </cell>
          <cell r="W66">
            <v>47.929219340732587</v>
          </cell>
          <cell r="X66">
            <v>66.137887913340649</v>
          </cell>
          <cell r="Y66">
            <v>100.99410768853006</v>
          </cell>
          <cell r="Z66">
            <v>110.95403136148259</v>
          </cell>
          <cell r="AA66">
            <v>165.37615325060679</v>
          </cell>
          <cell r="AB66">
            <v>176.80200748907401</v>
          </cell>
          <cell r="AC66">
            <v>231.27766327168746</v>
          </cell>
          <cell r="AD66">
            <v>239.50791729810524</v>
          </cell>
        </row>
        <row r="67">
          <cell r="B67">
            <v>1065</v>
          </cell>
          <cell r="C67">
            <v>40.40278735641779</v>
          </cell>
          <cell r="D67">
            <v>47.643784761964781</v>
          </cell>
          <cell r="E67">
            <v>44.597650539383324</v>
          </cell>
          <cell r="F67">
            <v>54.081018454676844</v>
          </cell>
          <cell r="G67">
            <v>38.643505727707677</v>
          </cell>
          <cell r="H67">
            <v>48.347540572208587</v>
          </cell>
          <cell r="I67">
            <v>67.130892932248202</v>
          </cell>
          <cell r="J67">
            <v>55.25959076571862</v>
          </cell>
          <cell r="K67">
            <v>66.160487542949426</v>
          </cell>
          <cell r="L67">
            <v>71.682590557336752</v>
          </cell>
          <cell r="M67">
            <v>68.751972999314773</v>
          </cell>
          <cell r="N67">
            <v>78.623783410795639</v>
          </cell>
          <cell r="O67">
            <v>77.406589769412093</v>
          </cell>
          <cell r="P67">
            <v>73.406126966081914</v>
          </cell>
          <cell r="Q67">
            <v>0.95344134382026391</v>
          </cell>
          <cell r="R67">
            <v>4.6414885797464862</v>
          </cell>
          <cell r="S67">
            <v>5.8849215117627338</v>
          </cell>
          <cell r="T67">
            <v>6.7871466265687754</v>
          </cell>
          <cell r="U67">
            <v>5.9161664179949618</v>
          </cell>
          <cell r="V67">
            <v>8.0909381755973069</v>
          </cell>
          <cell r="W67">
            <v>17.473869636206345</v>
          </cell>
          <cell r="X67">
            <v>19.182563071511129</v>
          </cell>
          <cell r="Y67">
            <v>31.684888840208291</v>
          </cell>
          <cell r="Z67">
            <v>37.192322713734526</v>
          </cell>
          <cell r="AA67">
            <v>46.64424208567614</v>
          </cell>
          <cell r="AB67">
            <v>60.098199146644014</v>
          </cell>
          <cell r="AC67">
            <v>75.782882039463928</v>
          </cell>
          <cell r="AD67">
            <v>74.05966806596382</v>
          </cell>
        </row>
        <row r="68">
          <cell r="B68">
            <v>1066</v>
          </cell>
          <cell r="C68">
            <v>355.94807677829039</v>
          </cell>
          <cell r="D68">
            <v>336.8928042268401</v>
          </cell>
          <cell r="E68">
            <v>360.79177975415672</v>
          </cell>
          <cell r="F68">
            <v>507.26356622030727</v>
          </cell>
          <cell r="G68">
            <v>527.43438190027859</v>
          </cell>
          <cell r="H68">
            <v>594.11433292072343</v>
          </cell>
          <cell r="I68">
            <v>559.2033175977748</v>
          </cell>
          <cell r="J68">
            <v>547.72689390986852</v>
          </cell>
          <cell r="K68">
            <v>666.76587052929335</v>
          </cell>
          <cell r="L68">
            <v>729.75771440461244</v>
          </cell>
          <cell r="M68">
            <v>664.26785725691775</v>
          </cell>
          <cell r="N68">
            <v>608.68885500874842</v>
          </cell>
          <cell r="O68">
            <v>442.41120898603731</v>
          </cell>
          <cell r="P68">
            <v>386.94423545263311</v>
          </cell>
          <cell r="Q68">
            <v>8.3998069157924959</v>
          </cell>
          <cell r="R68">
            <v>32.820316673623608</v>
          </cell>
          <cell r="S68">
            <v>47.608591041526168</v>
          </cell>
          <cell r="T68">
            <v>63.661378809623201</v>
          </cell>
          <cell r="U68">
            <v>80.748097749760205</v>
          </cell>
          <cell r="V68">
            <v>99.424754186171839</v>
          </cell>
          <cell r="W68">
            <v>145.55810961280426</v>
          </cell>
          <cell r="X68">
            <v>190.13542342240876</v>
          </cell>
          <cell r="Y68">
            <v>319.32053820568876</v>
          </cell>
          <cell r="Z68">
            <v>378.63286198151673</v>
          </cell>
          <cell r="AA68">
            <v>450.66736839586912</v>
          </cell>
          <cell r="AB68">
            <v>465.26766380000504</v>
          </cell>
          <cell r="AC68">
            <v>433.13103656161911</v>
          </cell>
          <cell r="AD68">
            <v>390.38923346141678</v>
          </cell>
        </row>
        <row r="69">
          <cell r="B69">
            <v>1067</v>
          </cell>
          <cell r="C69">
            <v>65.398379126184693</v>
          </cell>
          <cell r="D69">
            <v>65.050623005304089</v>
          </cell>
          <cell r="E69">
            <v>74.304565464428123</v>
          </cell>
          <cell r="F69">
            <v>105.17653905648152</v>
          </cell>
          <cell r="G69">
            <v>111.14023447677265</v>
          </cell>
          <cell r="H69">
            <v>116.35268781191685</v>
          </cell>
          <cell r="I69">
            <v>124.86568943635807</v>
          </cell>
          <cell r="J69">
            <v>124.64963657162177</v>
          </cell>
          <cell r="K69">
            <v>130.68427627975385</v>
          </cell>
          <cell r="L69">
            <v>135.35866748598775</v>
          </cell>
          <cell r="M69">
            <v>142.22043992301627</v>
          </cell>
          <cell r="N69">
            <v>134.14164540909775</v>
          </cell>
          <cell r="O69">
            <v>141.44677647666973</v>
          </cell>
          <cell r="P69">
            <v>142.23389085233546</v>
          </cell>
          <cell r="Q69">
            <v>1.5432974444975283</v>
          </cell>
          <cell r="R69">
            <v>6.3372741123109222</v>
          </cell>
          <cell r="S69">
            <v>9.8049231391157026</v>
          </cell>
          <cell r="T69">
            <v>13.199614442350525</v>
          </cell>
          <cell r="U69">
            <v>17.015126099910717</v>
          </cell>
          <cell r="V69">
            <v>19.47156758149422</v>
          </cell>
          <cell r="W69">
            <v>32.50197761331755</v>
          </cell>
          <cell r="X69">
            <v>43.270308054098741</v>
          </cell>
          <cell r="Y69">
            <v>62.58594700347453</v>
          </cell>
          <cell r="Z69">
            <v>70.230486985722905</v>
          </cell>
          <cell r="AA69">
            <v>96.488352841403483</v>
          </cell>
          <cell r="AB69">
            <v>102.53476708865087</v>
          </cell>
          <cell r="AC69">
            <v>138.47973936748335</v>
          </cell>
          <cell r="AD69">
            <v>143.50021148945427</v>
          </cell>
        </row>
        <row r="70">
          <cell r="B70">
            <v>1068</v>
          </cell>
          <cell r="C70">
            <v>24.552957610763027</v>
          </cell>
          <cell r="D70">
            <v>28.3880481160732</v>
          </cell>
          <cell r="E70">
            <v>22.940726841148557</v>
          </cell>
          <cell r="F70">
            <v>23.403667227589512</v>
          </cell>
          <cell r="G70">
            <v>58.827324110829949</v>
          </cell>
          <cell r="H70">
            <v>87.038788943089926</v>
          </cell>
          <cell r="I70">
            <v>59.343235919148071</v>
          </cell>
          <cell r="J70">
            <v>85.82318873070993</v>
          </cell>
          <cell r="K70">
            <v>65.979247813708042</v>
          </cell>
          <cell r="L70">
            <v>86.687726822615247</v>
          </cell>
          <cell r="M70">
            <v>143.83103588724157</v>
          </cell>
          <cell r="N70">
            <v>136.26383612489744</v>
          </cell>
          <cell r="O70">
            <v>122.91877518650401</v>
          </cell>
          <cell r="P70">
            <v>131.347532997489</v>
          </cell>
          <cell r="Q70">
            <v>0.57941064047526269</v>
          </cell>
          <cell r="R70">
            <v>2.765582159149476</v>
          </cell>
          <cell r="S70">
            <v>3.0271634323814469</v>
          </cell>
          <cell r="T70">
            <v>2.937151067267592</v>
          </cell>
          <cell r="U70">
            <v>9.006228415644383</v>
          </cell>
          <cell r="V70">
            <v>14.565900392919056</v>
          </cell>
          <cell r="W70">
            <v>15.446777525935463</v>
          </cell>
          <cell r="X70">
            <v>29.792271495545826</v>
          </cell>
          <cell r="Y70">
            <v>31.598091404341233</v>
          </cell>
          <cell r="Z70">
            <v>44.977698018989571</v>
          </cell>
          <cell r="AA70">
            <v>97.581049163853592</v>
          </cell>
          <cell r="AB70">
            <v>104.15692052279573</v>
          </cell>
          <cell r="AC70">
            <v>120.34038791972701</v>
          </cell>
          <cell r="AD70">
            <v>132.51693144867843</v>
          </cell>
        </row>
        <row r="71">
          <cell r="B71">
            <v>1069</v>
          </cell>
          <cell r="C71">
            <v>113.19769148017471</v>
          </cell>
          <cell r="D71">
            <v>107.5011616117251</v>
          </cell>
          <cell r="E71">
            <v>106.41121589959839</v>
          </cell>
          <cell r="F71">
            <v>134.31285428411783</v>
          </cell>
          <cell r="G71">
            <v>126.12767357462621</v>
          </cell>
          <cell r="H71">
            <v>156.71505005351116</v>
          </cell>
          <cell r="I71">
            <v>116.74094966268714</v>
          </cell>
          <cell r="J71">
            <v>103.82695315888209</v>
          </cell>
          <cell r="K71">
            <v>116.36119531559525</v>
          </cell>
          <cell r="L71">
            <v>115.50827182831694</v>
          </cell>
          <cell r="M71">
            <v>108.05824191285772</v>
          </cell>
          <cell r="N71">
            <v>119.74109116049989</v>
          </cell>
          <cell r="O71">
            <v>152.17878084147941</v>
          </cell>
          <cell r="P71">
            <v>161.66201447158042</v>
          </cell>
          <cell r="Q71">
            <v>2.6712849816552491</v>
          </cell>
          <cell r="R71">
            <v>10.472833265098618</v>
          </cell>
          <cell r="S71">
            <v>14.041583939211575</v>
          </cell>
          <cell r="T71">
            <v>16.856210587514187</v>
          </cell>
          <cell r="U71">
            <v>19.30964317885395</v>
          </cell>
          <cell r="V71">
            <v>26.226189919109533</v>
          </cell>
          <cell r="W71">
            <v>30.387144375861443</v>
          </cell>
          <cell r="X71">
            <v>36.042016415522525</v>
          </cell>
          <cell r="Y71">
            <v>55.726486847530872</v>
          </cell>
          <cell r="Z71">
            <v>59.931161646680138</v>
          </cell>
          <cell r="AA71">
            <v>73.311274938773408</v>
          </cell>
          <cell r="AB71">
            <v>91.527316931584878</v>
          </cell>
          <cell r="AC71">
            <v>148.98662545106021</v>
          </cell>
          <cell r="AD71">
            <v>163.10130537430979</v>
          </cell>
        </row>
        <row r="72">
          <cell r="B72">
            <v>1070</v>
          </cell>
          <cell r="C72">
            <v>215.76322291939368</v>
          </cell>
          <cell r="D72">
            <v>211.50733753282347</v>
          </cell>
          <cell r="E72">
            <v>237.57936099407073</v>
          </cell>
          <cell r="F72">
            <v>336.39733021438678</v>
          </cell>
          <cell r="G72">
            <v>338.96255928436352</v>
          </cell>
          <cell r="H72">
            <v>384.74863034637588</v>
          </cell>
          <cell r="I72">
            <v>410.02458893528126</v>
          </cell>
          <cell r="J72">
            <v>407.39301385305106</v>
          </cell>
          <cell r="K72">
            <v>441.93675754147267</v>
          </cell>
          <cell r="L72">
            <v>453.92616682177572</v>
          </cell>
          <cell r="M72">
            <v>529.05394077786013</v>
          </cell>
          <cell r="N72">
            <v>511.38129601191747</v>
          </cell>
          <cell r="O72">
            <v>511.02150310893688</v>
          </cell>
          <cell r="P72">
            <v>511.4271883924427</v>
          </cell>
          <cell r="Q72">
            <v>5.0916679434143211</v>
          </cell>
          <cell r="R72">
            <v>20.605182745156462</v>
          </cell>
          <cell r="S72">
            <v>31.349989861689789</v>
          </cell>
          <cell r="T72">
            <v>42.217733138009578</v>
          </cell>
          <cell r="U72">
            <v>51.89381430158187</v>
          </cell>
          <cell r="V72">
            <v>64.387502330732602</v>
          </cell>
          <cell r="W72">
            <v>106.72755719077328</v>
          </cell>
          <cell r="X72">
            <v>141.42055840155172</v>
          </cell>
          <cell r="Y72">
            <v>211.6477304979577</v>
          </cell>
          <cell r="Z72">
            <v>235.51839230949835</v>
          </cell>
          <cell r="AA72">
            <v>358.93253696543985</v>
          </cell>
          <cell r="AB72">
            <v>390.88801930349786</v>
          </cell>
          <cell r="AC72">
            <v>500.3021371319644</v>
          </cell>
          <cell r="AD72">
            <v>515.98046890220087</v>
          </cell>
        </row>
        <row r="73">
          <cell r="B73">
            <v>1071</v>
          </cell>
          <cell r="C73">
            <v>31.057665779687007</v>
          </cell>
          <cell r="D73">
            <v>30.761826883396417</v>
          </cell>
          <cell r="E73">
            <v>25.055785646822336</v>
          </cell>
          <cell r="F73">
            <v>33.479792678047893</v>
          </cell>
          <cell r="G73">
            <v>42.479236905211756</v>
          </cell>
          <cell r="H73">
            <v>51.136555815834512</v>
          </cell>
          <cell r="I73">
            <v>41.2541111575553</v>
          </cell>
          <cell r="J73">
            <v>43.211913435506858</v>
          </cell>
          <cell r="K73">
            <v>36.909440884908449</v>
          </cell>
          <cell r="L73">
            <v>33.8128074902977</v>
          </cell>
          <cell r="M73">
            <v>39.205082396954644</v>
          </cell>
          <cell r="N73">
            <v>44.125137415248879</v>
          </cell>
          <cell r="O73">
            <v>33.776210840884104</v>
          </cell>
          <cell r="P73">
            <v>40.387670790396278</v>
          </cell>
          <cell r="Q73">
            <v>0.73291137900171965</v>
          </cell>
          <cell r="R73">
            <v>2.9968372345894787</v>
          </cell>
          <cell r="S73">
            <v>3.3062578446119999</v>
          </cell>
          <cell r="T73">
            <v>4.201700863371669</v>
          </cell>
          <cell r="U73">
            <v>6.5034015446603703</v>
          </cell>
          <cell r="V73">
            <v>8.5576785648684659</v>
          </cell>
          <cell r="W73">
            <v>10.738259672074129</v>
          </cell>
          <cell r="X73">
            <v>15.000387144226259</v>
          </cell>
          <cell r="Y73">
            <v>17.676283458966012</v>
          </cell>
          <cell r="Z73">
            <v>17.543685827462305</v>
          </cell>
          <cell r="AA73">
            <v>26.598383646832332</v>
          </cell>
          <cell r="AB73">
            <v>33.728233121258597</v>
          </cell>
          <cell r="AC73">
            <v>33.067709215969806</v>
          </cell>
          <cell r="AD73">
            <v>40.747245718007136</v>
          </cell>
        </row>
        <row r="74">
          <cell r="B74">
            <v>1072</v>
          </cell>
          <cell r="C74">
            <v>95.284198898174367</v>
          </cell>
          <cell r="D74">
            <v>96.707203951006377</v>
          </cell>
          <cell r="E74">
            <v>112.34590000526214</v>
          </cell>
          <cell r="F74">
            <v>164.78044413671535</v>
          </cell>
          <cell r="G74">
            <v>175.37034938251711</v>
          </cell>
          <cell r="H74">
            <v>188.73334439544382</v>
          </cell>
          <cell r="I74">
            <v>195.88696310770598</v>
          </cell>
          <cell r="J74">
            <v>190.05929192257122</v>
          </cell>
          <cell r="K74">
            <v>207.20517347859456</v>
          </cell>
          <cell r="L74">
            <v>220.88030011628101</v>
          </cell>
          <cell r="M74">
            <v>234.55923084199867</v>
          </cell>
          <cell r="N74">
            <v>222.33517718003336</v>
          </cell>
          <cell r="O74">
            <v>230.70791047994041</v>
          </cell>
          <cell r="P74">
            <v>234.10581316579987</v>
          </cell>
          <cell r="Q74">
            <v>2.2485551266769703</v>
          </cell>
          <cell r="R74">
            <v>9.4212788711141737</v>
          </cell>
          <cell r="S74">
            <v>14.824700308269966</v>
          </cell>
          <cell r="T74">
            <v>20.679881176503546</v>
          </cell>
          <cell r="U74">
            <v>26.848500212158072</v>
          </cell>
          <cell r="V74">
            <v>31.584436418158283</v>
          </cell>
          <cell r="W74">
            <v>50.988495866291828</v>
          </cell>
          <cell r="X74">
            <v>65.976318393100144</v>
          </cell>
          <cell r="Y74">
            <v>99.232534895142123</v>
          </cell>
          <cell r="Z74">
            <v>114.60316011403469</v>
          </cell>
          <cell r="AA74">
            <v>159.13488834616024</v>
          </cell>
          <cell r="AB74">
            <v>169.94786025058326</v>
          </cell>
          <cell r="AC74">
            <v>225.86850057023662</v>
          </cell>
          <cell r="AD74">
            <v>236.19007747654081</v>
          </cell>
        </row>
        <row r="75">
          <cell r="B75">
            <v>1073</v>
          </cell>
          <cell r="C75">
            <v>31.907014124342748</v>
          </cell>
          <cell r="D75">
            <v>30.692574717781604</v>
          </cell>
          <cell r="E75">
            <v>35.376819177016714</v>
          </cell>
          <cell r="F75">
            <v>53.109995336709197</v>
          </cell>
          <cell r="G75">
            <v>55.354517649281767</v>
          </cell>
          <cell r="H75">
            <v>56.710611513230049</v>
          </cell>
          <cell r="I75">
            <v>60.667717100584042</v>
          </cell>
          <cell r="J75">
            <v>58.773156926115867</v>
          </cell>
          <cell r="K75">
            <v>65.358114434638765</v>
          </cell>
          <cell r="L75">
            <v>68.338090387715766</v>
          </cell>
          <cell r="M75">
            <v>71.969353388061435</v>
          </cell>
          <cell r="N75">
            <v>67.465284341373874</v>
          </cell>
          <cell r="O75">
            <v>68.568030458132071</v>
          </cell>
          <cell r="P75">
            <v>69.879669096551893</v>
          </cell>
          <cell r="Q75">
            <v>0.75295464532283507</v>
          </cell>
          <cell r="R75">
            <v>2.9900906434563481</v>
          </cell>
          <cell r="S75">
            <v>4.668178742033005</v>
          </cell>
          <cell r="T75">
            <v>6.665283605720572</v>
          </cell>
          <cell r="U75">
            <v>8.47455561378273</v>
          </cell>
          <cell r="V75">
            <v>9.4904941641977842</v>
          </cell>
          <cell r="W75">
            <v>15.791534023117444</v>
          </cell>
          <cell r="X75">
            <v>20.402246452148102</v>
          </cell>
          <cell r="Y75">
            <v>31.300624701757208</v>
          </cell>
          <cell r="Z75">
            <v>35.45703763743434</v>
          </cell>
          <cell r="AA75">
            <v>48.827048821068324</v>
          </cell>
          <cell r="AB75">
            <v>51.568900883954811</v>
          </cell>
          <cell r="AC75">
            <v>67.129723443007833</v>
          </cell>
          <cell r="AD75">
            <v>70.501813836892751</v>
          </cell>
        </row>
        <row r="76">
          <cell r="B76">
            <v>1074</v>
          </cell>
          <cell r="C76">
            <v>269.71656473537394</v>
          </cell>
          <cell r="D76">
            <v>268.03522160113511</v>
          </cell>
          <cell r="E76">
            <v>316.47601986968129</v>
          </cell>
          <cell r="F76">
            <v>513.06837402402698</v>
          </cell>
          <cell r="G76">
            <v>530.38752714637087</v>
          </cell>
          <cell r="H76">
            <v>553.43486101090616</v>
          </cell>
          <cell r="I76">
            <v>386.94295316303209</v>
          </cell>
          <cell r="J76">
            <v>237.0836493204329</v>
          </cell>
          <cell r="K76">
            <v>128.95492165019172</v>
          </cell>
          <cell r="L76">
            <v>126.48468887256459</v>
          </cell>
          <cell r="M76">
            <v>168.21242449503768</v>
          </cell>
          <cell r="N76">
            <v>179.43431638751639</v>
          </cell>
          <cell r="O76">
            <v>189.34772411995232</v>
          </cell>
          <cell r="P76">
            <v>178.12341226548992</v>
          </cell>
          <cell r="Q76">
            <v>6.3648807609069973</v>
          </cell>
          <cell r="R76">
            <v>26.112166072596935</v>
          </cell>
          <cell r="S76">
            <v>41.760866654700919</v>
          </cell>
          <cell r="T76">
            <v>64.389879914607278</v>
          </cell>
          <cell r="U76">
            <v>81.2002124946154</v>
          </cell>
          <cell r="V76">
            <v>92.617063694724706</v>
          </cell>
          <cell r="W76">
            <v>100.71951116520155</v>
          </cell>
          <cell r="X76">
            <v>82.300139999129229</v>
          </cell>
          <cell r="Y76">
            <v>61.757742568502614</v>
          </cell>
          <cell r="Z76">
            <v>65.626246628627797</v>
          </cell>
          <cell r="AA76">
            <v>114.1224128948744</v>
          </cell>
          <cell r="AB76">
            <v>137.15543582602777</v>
          </cell>
          <cell r="AC76">
            <v>185.37589996108531</v>
          </cell>
          <cell r="AD76">
            <v>179.70926041710931</v>
          </cell>
        </row>
        <row r="77">
          <cell r="B77">
            <v>1075</v>
          </cell>
          <cell r="C77">
            <v>66.51242350107249</v>
          </cell>
          <cell r="D77">
            <v>66.666804560725311</v>
          </cell>
          <cell r="E77">
            <v>74.770174040355542</v>
          </cell>
          <cell r="F77">
            <v>110.52637256935203</v>
          </cell>
          <cell r="G77">
            <v>114.98369473438532</v>
          </cell>
          <cell r="H77">
            <v>119.08055121611137</v>
          </cell>
          <cell r="I77">
            <v>124.18945501891942</v>
          </cell>
          <cell r="J77">
            <v>114.23620043508539</v>
          </cell>
          <cell r="K77">
            <v>124.40659263847216</v>
          </cell>
          <cell r="L77">
            <v>134.34834613491617</v>
          </cell>
          <cell r="M77">
            <v>140.26746154623257</v>
          </cell>
          <cell r="N77">
            <v>140.55349388155153</v>
          </cell>
          <cell r="O77">
            <v>151.51970978535363</v>
          </cell>
          <cell r="P77">
            <v>157.23259550537259</v>
          </cell>
          <cell r="Q77">
            <v>1.5695871149724472</v>
          </cell>
          <cell r="R77">
            <v>6.4947235733426787</v>
          </cell>
          <cell r="S77">
            <v>9.866362921063784</v>
          </cell>
          <cell r="T77">
            <v>13.871016452096589</v>
          </cell>
          <cell r="U77">
            <v>17.603544517877456</v>
          </cell>
          <cell r="V77">
            <v>19.928074239197901</v>
          </cell>
          <cell r="W77">
            <v>32.325956834541898</v>
          </cell>
          <cell r="X77">
            <v>39.655435183846052</v>
          </cell>
          <cell r="Y77">
            <v>59.579504401024266</v>
          </cell>
          <cell r="Z77">
            <v>69.706284422150986</v>
          </cell>
          <cell r="AA77">
            <v>95.163369830433041</v>
          </cell>
          <cell r="AB77">
            <v>107.4358355653775</v>
          </cell>
          <cell r="AC77">
            <v>148.3413793001732</v>
          </cell>
          <cell r="AD77">
            <v>158.63245090778801</v>
          </cell>
        </row>
        <row r="78">
          <cell r="B78">
            <v>1076</v>
          </cell>
          <cell r="C78">
            <v>103.69407157771296</v>
          </cell>
          <cell r="D78">
            <v>102.74594878671793</v>
          </cell>
          <cell r="E78">
            <v>119.55474213979765</v>
          </cell>
          <cell r="F78">
            <v>170.148163102448</v>
          </cell>
          <cell r="G78">
            <v>183.12963030654274</v>
          </cell>
          <cell r="H78">
            <v>194.63928135947342</v>
          </cell>
          <cell r="I78">
            <v>207.32353890180599</v>
          </cell>
          <cell r="J78">
            <v>204.04738352927538</v>
          </cell>
          <cell r="K78">
            <v>223.18912078103872</v>
          </cell>
          <cell r="L78">
            <v>232.18605693878033</v>
          </cell>
          <cell r="M78">
            <v>238.10774911945873</v>
          </cell>
          <cell r="N78">
            <v>235.07277960547563</v>
          </cell>
          <cell r="O78">
            <v>244.82515100708216</v>
          </cell>
          <cell r="P78">
            <v>250.63358131362901</v>
          </cell>
          <cell r="Q78">
            <v>2.4470147091360239</v>
          </cell>
          <cell r="R78">
            <v>10.009577330839699</v>
          </cell>
          <cell r="S78">
            <v>15.775949300971192</v>
          </cell>
          <cell r="T78">
            <v>21.3535278035761</v>
          </cell>
          <cell r="U78">
            <v>28.036415137733659</v>
          </cell>
          <cell r="V78">
            <v>32.572792191366041</v>
          </cell>
          <cell r="W78">
            <v>53.965385131155109</v>
          </cell>
          <cell r="X78">
            <v>70.832080909208742</v>
          </cell>
          <cell r="Y78">
            <v>106.88739978979574</v>
          </cell>
          <cell r="Z78">
            <v>120.46912216975959</v>
          </cell>
          <cell r="AA78">
            <v>161.5423530102062</v>
          </cell>
          <cell r="AB78">
            <v>179.6841885472688</v>
          </cell>
          <cell r="AC78">
            <v>239.68961291710664</v>
          </cell>
          <cell r="AD78">
            <v>252.86499377426361</v>
          </cell>
        </row>
        <row r="79">
          <cell r="B79">
            <v>1077</v>
          </cell>
          <cell r="C79">
            <v>118.38646954491934</v>
          </cell>
          <cell r="D79">
            <v>118.11509200179972</v>
          </cell>
          <cell r="E79">
            <v>128.85269625517034</v>
          </cell>
          <cell r="F79">
            <v>179.95142704051636</v>
          </cell>
          <cell r="G79">
            <v>195.57402099945401</v>
          </cell>
          <cell r="H79">
            <v>208.79261284579565</v>
          </cell>
          <cell r="I79">
            <v>215.84382142633746</v>
          </cell>
          <cell r="J79">
            <v>207.8607471375494</v>
          </cell>
          <cell r="K79">
            <v>219.27204233131172</v>
          </cell>
          <cell r="L79">
            <v>233.06903337630564</v>
          </cell>
          <cell r="M79">
            <v>246.0203414518914</v>
          </cell>
          <cell r="N79">
            <v>246.96363894750382</v>
          </cell>
          <cell r="O79">
            <v>226.94473886128043</v>
          </cell>
          <cell r="P79">
            <v>240.46550346804042</v>
          </cell>
          <cell r="Q79">
            <v>2.7937318684799859</v>
          </cell>
          <cell r="R79">
            <v>11.50684928498217</v>
          </cell>
          <cell r="S79">
            <v>17.002868870212165</v>
          </cell>
          <cell r="T79">
            <v>22.583833586785136</v>
          </cell>
          <cell r="U79">
            <v>29.941601660627768</v>
          </cell>
          <cell r="V79">
            <v>34.941345558905745</v>
          </cell>
          <cell r="W79">
            <v>56.183176368455783</v>
          </cell>
          <cell r="X79">
            <v>72.155834612714287</v>
          </cell>
          <cell r="Y79">
            <v>105.0114735403496</v>
          </cell>
          <cell r="Z79">
            <v>120.92725216140374</v>
          </cell>
          <cell r="AA79">
            <v>166.91058982114009</v>
          </cell>
          <cell r="AB79">
            <v>188.77328604119353</v>
          </cell>
          <cell r="AC79">
            <v>222.18426655707697</v>
          </cell>
          <cell r="AD79">
            <v>242.60638865181758</v>
          </cell>
        </row>
        <row r="80">
          <cell r="B80">
            <v>1078</v>
          </cell>
          <cell r="C80">
            <v>780.60274743767422</v>
          </cell>
          <cell r="D80">
            <v>793.49094762967002</v>
          </cell>
          <cell r="E80">
            <v>732.27841951787423</v>
          </cell>
          <cell r="F80">
            <v>905.10469513063867</v>
          </cell>
          <cell r="G80">
            <v>909.70959692028975</v>
          </cell>
          <cell r="H80">
            <v>986.13071907242545</v>
          </cell>
          <cell r="I80">
            <v>834.72253594848587</v>
          </cell>
          <cell r="J80">
            <v>797.25903343300433</v>
          </cell>
          <cell r="K80">
            <v>759.41231960431276</v>
          </cell>
          <cell r="L80">
            <v>538.89110007932436</v>
          </cell>
          <cell r="M80">
            <v>349.64496374441154</v>
          </cell>
          <cell r="N80">
            <v>373.5674906075439</v>
          </cell>
          <cell r="O80">
            <v>255.39129410061045</v>
          </cell>
          <cell r="P80">
            <v>247.38545630510964</v>
          </cell>
          <cell r="Q80">
            <v>18.420979868076948</v>
          </cell>
          <cell r="R80">
            <v>77.302405548929954</v>
          </cell>
          <cell r="S80">
            <v>96.628431576564878</v>
          </cell>
          <cell r="T80">
            <v>113.59028460966846</v>
          </cell>
          <cell r="U80">
            <v>139.27290669098437</v>
          </cell>
          <cell r="V80">
            <v>165.02851203270276</v>
          </cell>
          <cell r="W80">
            <v>217.27452352359063</v>
          </cell>
          <cell r="X80">
            <v>276.75687570687211</v>
          </cell>
          <cell r="Y80">
            <v>363.68980677367466</v>
          </cell>
          <cell r="Z80">
            <v>279.60222343915086</v>
          </cell>
          <cell r="AA80">
            <v>237.21390996436327</v>
          </cell>
          <cell r="AB80">
            <v>285.54633816008379</v>
          </cell>
          <cell r="AC80">
            <v>250.03411689350278</v>
          </cell>
          <cell r="AD80">
            <v>249.58795042774773</v>
          </cell>
        </row>
        <row r="81">
          <cell r="B81">
            <v>1079</v>
          </cell>
          <cell r="C81">
            <v>24.007116328837821</v>
          </cell>
          <cell r="D81">
            <v>23.693788902931924</v>
          </cell>
          <cell r="E81">
            <v>27.17196276280357</v>
          </cell>
          <cell r="F81">
            <v>47.832628401718708</v>
          </cell>
          <cell r="G81">
            <v>51.871338578625895</v>
          </cell>
          <cell r="H81">
            <v>54.396023572977988</v>
          </cell>
          <cell r="I81">
            <v>59.471416615282124</v>
          </cell>
          <cell r="J81">
            <v>55.119623687577828</v>
          </cell>
          <cell r="K81">
            <v>56.724098675691714</v>
          </cell>
          <cell r="L81">
            <v>57.588357743010818</v>
          </cell>
          <cell r="M81">
            <v>59.836159489652417</v>
          </cell>
          <cell r="N81">
            <v>55.427855362406945</v>
          </cell>
          <cell r="O81">
            <v>55.965150668731177</v>
          </cell>
          <cell r="P81">
            <v>58.915201324487185</v>
          </cell>
          <cell r="Q81">
            <v>0.56652965677578837</v>
          </cell>
          <cell r="R81">
            <v>2.3082643655060306</v>
          </cell>
          <cell r="S81">
            <v>3.5854998244454555</v>
          </cell>
          <cell r="T81">
            <v>6.0029761231053165</v>
          </cell>
          <cell r="U81">
            <v>7.9412948068859643</v>
          </cell>
          <cell r="V81">
            <v>9.1031489610101879</v>
          </cell>
          <cell r="W81">
            <v>15.480142384889222</v>
          </cell>
          <cell r="X81">
            <v>19.133975536439539</v>
          </cell>
          <cell r="Y81">
            <v>27.165712162165473</v>
          </cell>
          <cell r="Z81">
            <v>29.879567257252706</v>
          </cell>
          <cell r="AA81">
            <v>40.595377659057029</v>
          </cell>
          <cell r="AB81">
            <v>42.367768954043058</v>
          </cell>
          <cell r="AC81">
            <v>54.791206072809452</v>
          </cell>
          <cell r="AD81">
            <v>59.439728459547148</v>
          </cell>
        </row>
        <row r="82">
          <cell r="B82">
            <v>1080</v>
          </cell>
          <cell r="C82">
            <v>121.60052845414712</v>
          </cell>
          <cell r="D82">
            <v>120.63031253670611</v>
          </cell>
          <cell r="E82">
            <v>137.66812601486166</v>
          </cell>
          <cell r="F82">
            <v>197.19771893009585</v>
          </cell>
          <cell r="G82">
            <v>205.65454434124473</v>
          </cell>
          <cell r="H82">
            <v>221.95821901114513</v>
          </cell>
          <cell r="I82">
            <v>233.72068846120413</v>
          </cell>
          <cell r="J82">
            <v>231.86980389461647</v>
          </cell>
          <cell r="K82">
            <v>248.07223615365803</v>
          </cell>
          <cell r="L82">
            <v>253.79089118169307</v>
          </cell>
          <cell r="M82">
            <v>264.85162281936067</v>
          </cell>
          <cell r="N82">
            <v>246.38818375786397</v>
          </cell>
          <cell r="O82">
            <v>255.9652246499146</v>
          </cell>
          <cell r="P82">
            <v>267.85491987961939</v>
          </cell>
          <cell r="Q82">
            <v>2.8695785326840801</v>
          </cell>
          <cell r="R82">
            <v>11.75188370965348</v>
          </cell>
          <cell r="S82">
            <v>18.166116521171446</v>
          </cell>
          <cell r="T82">
            <v>24.748236461654763</v>
          </cell>
          <cell r="U82">
            <v>31.484889531317936</v>
          </cell>
          <cell r="V82">
            <v>37.144603558534733</v>
          </cell>
          <cell r="W82">
            <v>60.836444490277479</v>
          </cell>
          <cell r="X82">
            <v>80.490229405511869</v>
          </cell>
          <cell r="Y82">
            <v>118.80416119618201</v>
          </cell>
          <cell r="Z82">
            <v>131.6787333332461</v>
          </cell>
          <cell r="AA82">
            <v>179.68652640257423</v>
          </cell>
          <cell r="AB82">
            <v>188.33342142152432</v>
          </cell>
          <cell r="AC82">
            <v>250.59600847465018</v>
          </cell>
          <cell r="AD82">
            <v>270.23965540759229</v>
          </cell>
        </row>
        <row r="83">
          <cell r="B83">
            <v>1081</v>
          </cell>
          <cell r="C83">
            <v>34.106757577565574</v>
          </cell>
          <cell r="D83">
            <v>33.877136101108718</v>
          </cell>
          <cell r="E83">
            <v>31.946026031648223</v>
          </cell>
          <cell r="F83">
            <v>41.7717413852505</v>
          </cell>
          <cell r="G83">
            <v>46.108481911522098</v>
          </cell>
          <cell r="H83">
            <v>45.162037664582989</v>
          </cell>
          <cell r="I83">
            <v>42.94258577287691</v>
          </cell>
          <cell r="J83">
            <v>43.588618301511495</v>
          </cell>
          <cell r="K83">
            <v>39.772304590010584</v>
          </cell>
          <cell r="L83">
            <v>55.53465756164708</v>
          </cell>
          <cell r="M83">
            <v>62.347942652170978</v>
          </cell>
          <cell r="N83">
            <v>66.539489586954232</v>
          </cell>
          <cell r="O83">
            <v>66.221564087762744</v>
          </cell>
          <cell r="P83">
            <v>64.424644513893455</v>
          </cell>
          <cell r="Q83">
            <v>0.80486508248150956</v>
          </cell>
          <cell r="R83">
            <v>3.3003326900540935</v>
          </cell>
          <cell r="S83">
            <v>4.2154654681407457</v>
          </cell>
          <cell r="T83">
            <v>5.2423371772557417</v>
          </cell>
          <cell r="U83">
            <v>7.0590244630441479</v>
          </cell>
          <cell r="V83">
            <v>7.557845762234721</v>
          </cell>
          <cell r="W83">
            <v>11.177762023725411</v>
          </cell>
          <cell r="X83">
            <v>15.13115475852357</v>
          </cell>
          <cell r="Y83">
            <v>19.047336207057405</v>
          </cell>
          <cell r="Z83">
            <v>28.81401034435849</v>
          </cell>
          <cell r="AA83">
            <v>42.299477436679538</v>
          </cell>
          <cell r="AB83">
            <v>50.86124481467958</v>
          </cell>
          <cell r="AC83">
            <v>64.832477372809095</v>
          </cell>
          <cell r="AD83">
            <v>64.998222698376097</v>
          </cell>
        </row>
        <row r="84">
          <cell r="B84">
            <v>1082</v>
          </cell>
          <cell r="C84">
            <v>862.08747569551599</v>
          </cell>
          <cell r="D84">
            <v>716.17220537773403</v>
          </cell>
          <cell r="E84">
            <v>689.60639786508352</v>
          </cell>
          <cell r="F84">
            <v>732.77997283266257</v>
          </cell>
          <cell r="G84">
            <v>675.74337615437662</v>
          </cell>
          <cell r="H84">
            <v>852.79264016930449</v>
          </cell>
          <cell r="I84">
            <v>766.43181382119462</v>
          </cell>
          <cell r="J84">
            <v>527.67296170439101</v>
          </cell>
          <cell r="K84">
            <v>695.66110354750549</v>
          </cell>
          <cell r="L84">
            <v>767.46724834859333</v>
          </cell>
          <cell r="M84">
            <v>780.49281185620475</v>
          </cell>
          <cell r="N84">
            <v>925.88889776326755</v>
          </cell>
          <cell r="O84">
            <v>925.12452066839933</v>
          </cell>
          <cell r="P84">
            <v>894.00973670602764</v>
          </cell>
          <cell r="Q84">
            <v>20.343889496207971</v>
          </cell>
          <cell r="R84">
            <v>69.769963259642708</v>
          </cell>
          <cell r="S84">
            <v>90.997608088382407</v>
          </cell>
          <cell r="T84">
            <v>91.963599479851652</v>
          </cell>
          <cell r="U84">
            <v>103.45361255152892</v>
          </cell>
          <cell r="V84">
            <v>142.71444724078637</v>
          </cell>
          <cell r="W84">
            <v>199.49875556204987</v>
          </cell>
          <cell r="X84">
            <v>183.17399258238834</v>
          </cell>
          <cell r="Y84">
            <v>333.15874103936079</v>
          </cell>
          <cell r="Z84">
            <v>398.19835403369422</v>
          </cell>
          <cell r="AA84">
            <v>529.51928612599568</v>
          </cell>
          <cell r="AB84">
            <v>707.72803026677025</v>
          </cell>
          <cell r="AC84">
            <v>905.71878480213013</v>
          </cell>
          <cell r="AD84">
            <v>901.9691827465731</v>
          </cell>
        </row>
        <row r="85">
          <cell r="B85">
            <v>1083</v>
          </cell>
          <cell r="C85">
            <v>26.412811462973742</v>
          </cell>
          <cell r="D85">
            <v>26.254632324390823</v>
          </cell>
          <cell r="E85">
            <v>30.350050266878153</v>
          </cell>
          <cell r="F85">
            <v>45.840543392414745</v>
          </cell>
          <cell r="G85">
            <v>48.198141148412709</v>
          </cell>
          <cell r="H85">
            <v>51.993879808337127</v>
          </cell>
          <cell r="I85">
            <v>56.18497326309226</v>
          </cell>
          <cell r="J85">
            <v>54.940073098428293</v>
          </cell>
          <cell r="K85">
            <v>60.170638097073947</v>
          </cell>
          <cell r="L85">
            <v>61.023752458694474</v>
          </cell>
          <cell r="M85">
            <v>64.092662570203686</v>
          </cell>
          <cell r="N85">
            <v>61.55577285626665</v>
          </cell>
          <cell r="O85">
            <v>65.969164120121462</v>
          </cell>
          <cell r="P85">
            <v>66.455255256354974</v>
          </cell>
          <cell r="Q85">
            <v>0.62330022513480732</v>
          </cell>
          <cell r="R85">
            <v>2.5577434015357077</v>
          </cell>
          <cell r="S85">
            <v>4.0048671070891171</v>
          </cell>
          <cell r="T85">
            <v>5.7529702349568401</v>
          </cell>
          <cell r="U85">
            <v>7.3789429479108311</v>
          </cell>
          <cell r="V85">
            <v>8.7011513317910101</v>
          </cell>
          <cell r="W85">
            <v>14.624695954869285</v>
          </cell>
          <cell r="X85">
            <v>19.071647161343709</v>
          </cell>
          <cell r="Y85">
            <v>28.816292780680417</v>
          </cell>
          <cell r="Z85">
            <v>31.662012728619494</v>
          </cell>
          <cell r="AA85">
            <v>43.483169113851183</v>
          </cell>
          <cell r="AB85">
            <v>47.051807166450125</v>
          </cell>
          <cell r="AC85">
            <v>64.585371835263743</v>
          </cell>
          <cell r="AD85">
            <v>67.046912143977409</v>
          </cell>
        </row>
        <row r="86">
          <cell r="B86">
            <v>1084</v>
          </cell>
          <cell r="C86">
            <v>61.766509305452487</v>
          </cell>
          <cell r="D86">
            <v>42.002960666025693</v>
          </cell>
          <cell r="E86">
            <v>32.072336907507392</v>
          </cell>
          <cell r="F86">
            <v>73.188709665613615</v>
          </cell>
          <cell r="G86">
            <v>96.090600950189881</v>
          </cell>
          <cell r="H86">
            <v>56.785206431003338</v>
          </cell>
          <cell r="I86">
            <v>43.338197642168133</v>
          </cell>
          <cell r="J86">
            <v>35.442440423755684</v>
          </cell>
          <cell r="K86">
            <v>40.253525123057358</v>
          </cell>
          <cell r="L86">
            <v>41.596600343177023</v>
          </cell>
          <cell r="M86">
            <v>49.312694108546921</v>
          </cell>
          <cell r="N86">
            <v>54.784869613895104</v>
          </cell>
          <cell r="O86">
            <v>62.643329866196673</v>
          </cell>
          <cell r="P86">
            <v>64.185707260400875</v>
          </cell>
          <cell r="Q86">
            <v>1.4575911091422</v>
          </cell>
          <cell r="R86">
            <v>4.0919558179714031</v>
          </cell>
          <cell r="S86">
            <v>4.2321329289043295</v>
          </cell>
          <cell r="T86">
            <v>9.1851543869535561</v>
          </cell>
          <cell r="U86">
            <v>14.711087302280085</v>
          </cell>
          <cell r="V86">
            <v>9.5029775886031285</v>
          </cell>
          <cell r="W86">
            <v>11.280738014786747</v>
          </cell>
          <cell r="X86">
            <v>12.303327610937428</v>
          </cell>
          <cell r="Y86">
            <v>19.277797312521827</v>
          </cell>
          <cell r="Z86">
            <v>21.582286183145435</v>
          </cell>
          <cell r="AA86">
            <v>33.455814306869165</v>
          </cell>
          <cell r="AB86">
            <v>41.876285539150388</v>
          </cell>
          <cell r="AC86">
            <v>61.329301445148346</v>
          </cell>
          <cell r="AD86">
            <v>64.757158165841517</v>
          </cell>
        </row>
        <row r="87">
          <cell r="B87">
            <v>1085</v>
          </cell>
          <cell r="C87">
            <v>32.35046339630685</v>
          </cell>
          <cell r="D87">
            <v>29.433481513148873</v>
          </cell>
          <cell r="E87">
            <v>34.027965315654413</v>
          </cell>
          <cell r="F87">
            <v>38.906849420107797</v>
          </cell>
          <cell r="G87">
            <v>47.754476201294466</v>
          </cell>
          <cell r="H87">
            <v>52.020711844005199</v>
          </cell>
          <cell r="I87">
            <v>56.326440987537495</v>
          </cell>
          <cell r="J87">
            <v>58.860341096683349</v>
          </cell>
          <cell r="K87">
            <v>54.754566234722631</v>
          </cell>
          <cell r="L87">
            <v>63.311155179154113</v>
          </cell>
          <cell r="M87">
            <v>57.833911345546916</v>
          </cell>
          <cell r="N87">
            <v>70.324231536722763</v>
          </cell>
          <cell r="O87">
            <v>74.620148584446227</v>
          </cell>
          <cell r="P87">
            <v>72.131421150457768</v>
          </cell>
          <cell r="Q87">
            <v>0.76341934089068708</v>
          </cell>
          <cell r="R87">
            <v>2.8674289624136478</v>
          </cell>
          <cell r="S87">
            <v>4.4901895652725532</v>
          </cell>
          <cell r="T87">
            <v>4.8827943581241469</v>
          </cell>
          <cell r="U87">
            <v>7.3110196161231444</v>
          </cell>
          <cell r="V87">
            <v>8.7056416603402322</v>
          </cell>
          <cell r="W87">
            <v>14.661519367559197</v>
          </cell>
          <cell r="X87">
            <v>20.432511168690038</v>
          </cell>
          <cell r="Y87">
            <v>26.222484281343423</v>
          </cell>
          <cell r="Z87">
            <v>32.848825586443887</v>
          </cell>
          <cell r="AA87">
            <v>39.236967957124783</v>
          </cell>
          <cell r="AB87">
            <v>53.754213908108056</v>
          </cell>
          <cell r="AC87">
            <v>73.054890220431261</v>
          </cell>
          <cell r="AD87">
            <v>72.773613434168553</v>
          </cell>
        </row>
        <row r="88">
          <cell r="B88">
            <v>1086</v>
          </cell>
          <cell r="C88">
            <v>244.31047123236914</v>
          </cell>
          <cell r="D88">
            <v>250.22017775505958</v>
          </cell>
          <cell r="E88">
            <v>202.79696689501043</v>
          </cell>
          <cell r="F88">
            <v>250.28838187186835</v>
          </cell>
          <cell r="G88">
            <v>321.71154706884425</v>
          </cell>
          <cell r="H88">
            <v>274.70899441367249</v>
          </cell>
          <cell r="I88">
            <v>227.42623616695289</v>
          </cell>
          <cell r="J88">
            <v>230.48479071581696</v>
          </cell>
          <cell r="K88">
            <v>194.20405792210445</v>
          </cell>
          <cell r="L88">
            <v>228.89633264811405</v>
          </cell>
          <cell r="M88">
            <v>217.81594390345603</v>
          </cell>
          <cell r="N88">
            <v>283.41870200318374</v>
          </cell>
          <cell r="O88">
            <v>191.14419853001533</v>
          </cell>
          <cell r="P88">
            <v>130.92265593651896</v>
          </cell>
          <cell r="Q88">
            <v>5.7653374740282937</v>
          </cell>
          <cell r="R88">
            <v>24.37661288402542</v>
          </cell>
          <cell r="S88">
            <v>26.76024899443469</v>
          </cell>
          <cell r="T88">
            <v>31.411093859385414</v>
          </cell>
          <cell r="U88">
            <v>49.252753217087701</v>
          </cell>
          <cell r="V88">
            <v>45.972421012024938</v>
          </cell>
          <cell r="W88">
            <v>59.198026855462587</v>
          </cell>
          <cell r="X88">
            <v>80.009442228316971</v>
          </cell>
          <cell r="Y88">
            <v>93.006176588174171</v>
          </cell>
          <cell r="Z88">
            <v>118.7622574135284</v>
          </cell>
          <cell r="AA88">
            <v>147.77553536760493</v>
          </cell>
          <cell r="AB88">
            <v>216.63869195757803</v>
          </cell>
          <cell r="AC88">
            <v>187.13469089490991</v>
          </cell>
          <cell r="AD88">
            <v>132.08827167047184</v>
          </cell>
        </row>
        <row r="89">
          <cell r="B89">
            <v>1087</v>
          </cell>
          <cell r="C89">
            <v>19.348645807144177</v>
          </cell>
          <cell r="D89">
            <v>19.170670735748185</v>
          </cell>
          <cell r="E89">
            <v>21.414473732604243</v>
          </cell>
          <cell r="F89">
            <v>33.01469131222305</v>
          </cell>
          <cell r="G89">
            <v>35.214861667832501</v>
          </cell>
          <cell r="H89">
            <v>38.453934079350319</v>
          </cell>
          <cell r="I89">
            <v>40.6625446858082</v>
          </cell>
          <cell r="J89">
            <v>41.669239594612321</v>
          </cell>
          <cell r="K89">
            <v>45.761333347014848</v>
          </cell>
          <cell r="L89">
            <v>48.30512890855001</v>
          </cell>
          <cell r="M89">
            <v>48.729930764554929</v>
          </cell>
          <cell r="N89">
            <v>50.675874786188082</v>
          </cell>
          <cell r="O89">
            <v>52.072445676322303</v>
          </cell>
          <cell r="P89">
            <v>56.604601957156021</v>
          </cell>
          <cell r="Q89">
            <v>0.45659718218761752</v>
          </cell>
          <cell r="R89">
            <v>1.8676192441598516</v>
          </cell>
          <cell r="S89">
            <v>2.825765384676322</v>
          </cell>
          <cell r="T89">
            <v>4.1433308241920974</v>
          </cell>
          <cell r="U89">
            <v>5.3912547034828062</v>
          </cell>
          <cell r="V89">
            <v>6.4352477822493883</v>
          </cell>
          <cell r="W89">
            <v>10.584277578928251</v>
          </cell>
          <cell r="X89">
            <v>14.464870361679111</v>
          </cell>
          <cell r="Y89">
            <v>21.915539230853199</v>
          </cell>
          <cell r="Z89">
            <v>25.062988504277179</v>
          </cell>
          <cell r="AA89">
            <v>33.060443042453365</v>
          </cell>
          <cell r="AB89">
            <v>38.73546505538112</v>
          </cell>
          <cell r="AC89">
            <v>50.980155823303079</v>
          </cell>
          <cell r="AD89">
            <v>57.108557626122845</v>
          </cell>
        </row>
        <row r="90">
          <cell r="B90">
            <v>1088</v>
          </cell>
          <cell r="C90">
            <v>109.0233376435762</v>
          </cell>
          <cell r="D90">
            <v>110.29462165762764</v>
          </cell>
          <cell r="E90">
            <v>126.71036754397866</v>
          </cell>
          <cell r="F90">
            <v>182.14884751782583</v>
          </cell>
          <cell r="G90">
            <v>196.55688430145986</v>
          </cell>
          <cell r="H90">
            <v>210.16392658564786</v>
          </cell>
          <cell r="I90">
            <v>222.74186446443682</v>
          </cell>
          <cell r="J90">
            <v>223.3114318215523</v>
          </cell>
          <cell r="K90">
            <v>238.86171263663283</v>
          </cell>
          <cell r="L90">
            <v>249.34548919787736</v>
          </cell>
          <cell r="M90">
            <v>267.22783068434512</v>
          </cell>
          <cell r="N90">
            <v>260.82895476764867</v>
          </cell>
          <cell r="O90">
            <v>273.8404243828785</v>
          </cell>
          <cell r="P90">
            <v>277.70549402465838</v>
          </cell>
          <cell r="Q90">
            <v>2.5727768887249831</v>
          </cell>
          <cell r="R90">
            <v>10.744973964369546</v>
          </cell>
          <cell r="S90">
            <v>16.720176034036289</v>
          </cell>
          <cell r="T90">
            <v>22.859608995715785</v>
          </cell>
          <cell r="U90">
            <v>30.092074107454394</v>
          </cell>
          <cell r="V90">
            <v>35.170834268303913</v>
          </cell>
          <cell r="W90">
            <v>57.978705960388062</v>
          </cell>
          <cell r="X90">
            <v>77.519315039224878</v>
          </cell>
          <cell r="Y90">
            <v>114.39315358975202</v>
          </cell>
          <cell r="Z90">
            <v>129.3722482594107</v>
          </cell>
          <cell r="AA90">
            <v>181.29864617259636</v>
          </cell>
          <cell r="AB90">
            <v>199.37161233943888</v>
          </cell>
          <cell r="AC90">
            <v>268.09625175923878</v>
          </cell>
          <cell r="AD90">
            <v>280.17793006657047</v>
          </cell>
        </row>
        <row r="91">
          <cell r="B91">
            <v>1089</v>
          </cell>
          <cell r="C91">
            <v>139.51715175182542</v>
          </cell>
          <cell r="D91">
            <v>140.99581931086817</v>
          </cell>
          <cell r="E91">
            <v>158.07740044733364</v>
          </cell>
          <cell r="F91">
            <v>224.49373278726435</v>
          </cell>
          <cell r="G91">
            <v>239.98334183605758</v>
          </cell>
          <cell r="H91">
            <v>263.59942155720324</v>
          </cell>
          <cell r="I91">
            <v>283.37126470294919</v>
          </cell>
          <cell r="J91">
            <v>284.87796386616077</v>
          </cell>
          <cell r="K91">
            <v>348.75507055082983</v>
          </cell>
          <cell r="L91">
            <v>345.35454975077579</v>
          </cell>
          <cell r="M91">
            <v>383.04273425408132</v>
          </cell>
          <cell r="N91">
            <v>385.3227811708806</v>
          </cell>
          <cell r="O91">
            <v>351.69302630447322</v>
          </cell>
          <cell r="P91">
            <v>396.38394024024973</v>
          </cell>
          <cell r="Q91">
            <v>3.2923822675592276</v>
          </cell>
          <cell r="R91">
            <v>13.735904659821269</v>
          </cell>
          <cell r="S91">
            <v>20.859239963650992</v>
          </cell>
          <cell r="T91">
            <v>28.173875505873522</v>
          </cell>
          <cell r="U91">
            <v>36.740491348089449</v>
          </cell>
          <cell r="V91">
            <v>44.113239219628731</v>
          </cell>
          <cell r="W91">
            <v>73.760266276565773</v>
          </cell>
          <cell r="X91">
            <v>98.891241028451958</v>
          </cell>
          <cell r="Y91">
            <v>167.02213138451469</v>
          </cell>
          <cell r="Z91">
            <v>179.18629565589399</v>
          </cell>
          <cell r="AA91">
            <v>259.8723679665855</v>
          </cell>
          <cell r="AB91">
            <v>294.53181001929056</v>
          </cell>
          <cell r="AC91">
            <v>344.31579024381568</v>
          </cell>
          <cell r="AD91">
            <v>399.91298075753275</v>
          </cell>
        </row>
        <row r="92">
          <cell r="B92">
            <v>1090</v>
          </cell>
          <cell r="C92">
            <v>274.86816313256162</v>
          </cell>
          <cell r="D92">
            <v>230.79008296967211</v>
          </cell>
          <cell r="E92">
            <v>169.81069853450302</v>
          </cell>
          <cell r="F92">
            <v>150.3047667681858</v>
          </cell>
          <cell r="G92">
            <v>193.01788936287184</v>
          </cell>
          <cell r="H92">
            <v>164.45096981085632</v>
          </cell>
          <cell r="I92">
            <v>223.59628524639137</v>
          </cell>
          <cell r="J92">
            <v>286.80440552997266</v>
          </cell>
          <cell r="K92">
            <v>182.70910569276518</v>
          </cell>
          <cell r="L92">
            <v>184.98520318404096</v>
          </cell>
          <cell r="M92">
            <v>180.28786212750416</v>
          </cell>
          <cell r="N92">
            <v>140.09705455360165</v>
          </cell>
          <cell r="O92">
            <v>56.645863485620829</v>
          </cell>
          <cell r="P92">
            <v>55.466573554789264</v>
          </cell>
          <cell r="Q92">
            <v>6.4864502668746802</v>
          </cell>
          <cell r="R92">
            <v>22.483720379780785</v>
          </cell>
          <cell r="S92">
            <v>22.407517450962374</v>
          </cell>
          <cell r="T92">
            <v>18.863189338470729</v>
          </cell>
          <cell r="U92">
            <v>29.550268114057779</v>
          </cell>
          <cell r="V92">
            <v>27.520792452088017</v>
          </cell>
          <cell r="W92">
            <v>58.201107848791473</v>
          </cell>
          <cell r="X92">
            <v>99.559977228043593</v>
          </cell>
          <cell r="Y92">
            <v>87.501134271584846</v>
          </cell>
          <cell r="Z92">
            <v>95.979083911364413</v>
          </cell>
          <cell r="AA92">
            <v>122.31489976684917</v>
          </cell>
          <cell r="AB92">
            <v>107.08694391402858</v>
          </cell>
          <cell r="AC92">
            <v>55.457640019308968</v>
          </cell>
          <cell r="AD92">
            <v>55.960397258421324</v>
          </cell>
        </row>
        <row r="93">
          <cell r="B93">
            <v>1091</v>
          </cell>
          <cell r="C93">
            <v>30.832296978859556</v>
          </cell>
          <cell r="D93">
            <v>30.737263758328687</v>
          </cell>
          <cell r="E93">
            <v>34.132170214394598</v>
          </cell>
          <cell r="F93">
            <v>50.912500890595787</v>
          </cell>
          <cell r="G93">
            <v>60.44776083419621</v>
          </cell>
          <cell r="H93">
            <v>61.245314399346839</v>
          </cell>
          <cell r="I93">
            <v>64.946921452295527</v>
          </cell>
          <cell r="J93">
            <v>59.39599294247342</v>
          </cell>
          <cell r="K93">
            <v>68.969655134601155</v>
          </cell>
          <cell r="L93">
            <v>71.069525598632495</v>
          </cell>
          <cell r="M93">
            <v>75.26998439812084</v>
          </cell>
          <cell r="N93">
            <v>73.708360353793822</v>
          </cell>
          <cell r="O93">
            <v>75.347544193355091</v>
          </cell>
          <cell r="P93">
            <v>73.469354427218832</v>
          </cell>
          <cell r="Q93">
            <v>0.72759303473946513</v>
          </cell>
          <cell r="R93">
            <v>2.9944442789279093</v>
          </cell>
          <cell r="S93">
            <v>4.5039400127246143</v>
          </cell>
          <cell r="T93">
            <v>6.3894989137340179</v>
          </cell>
          <cell r="U93">
            <v>9.2543108073615397</v>
          </cell>
          <cell r="V93">
            <v>10.249374559395461</v>
          </cell>
          <cell r="W93">
            <v>16.905391678250364</v>
          </cell>
          <cell r="X93">
            <v>20.618454914813722</v>
          </cell>
          <cell r="Y93">
            <v>33.030226007157367</v>
          </cell>
          <cell r="Z93">
            <v>36.874235579727092</v>
          </cell>
          <cell r="AA93">
            <v>51.066336293883623</v>
          </cell>
          <cell r="AB93">
            <v>56.340963600928234</v>
          </cell>
          <cell r="AC93">
            <v>73.767027724359252</v>
          </cell>
          <cell r="AD93">
            <v>74.123458446658006</v>
          </cell>
        </row>
        <row r="94">
          <cell r="B94">
            <v>1092</v>
          </cell>
          <cell r="C94">
            <v>36.129926808633741</v>
          </cell>
          <cell r="D94">
            <v>33.397582579073124</v>
          </cell>
          <cell r="E94">
            <v>35.623751825956404</v>
          </cell>
          <cell r="F94">
            <v>39.426209685662265</v>
          </cell>
          <cell r="G94">
            <v>27.873696410511876</v>
          </cell>
          <cell r="H94">
            <v>32.725531493458121</v>
          </cell>
          <cell r="I94">
            <v>24.981529958707299</v>
          </cell>
          <cell r="J94">
            <v>26.435821579886092</v>
          </cell>
          <cell r="K94">
            <v>25.161131515443618</v>
          </cell>
          <cell r="L94">
            <v>24.555930942626375</v>
          </cell>
          <cell r="M94">
            <v>22.983920917865817</v>
          </cell>
          <cell r="N94">
            <v>26.636018233141389</v>
          </cell>
          <cell r="O94">
            <v>24.288469913015369</v>
          </cell>
          <cell r="P94">
            <v>23.010029810071849</v>
          </cell>
          <cell r="Q94">
            <v>0.85260864961287541</v>
          </cell>
          <cell r="R94">
            <v>3.253614273223314</v>
          </cell>
          <cell r="S94">
            <v>4.7007629530873176</v>
          </cell>
          <cell r="T94">
            <v>4.9479738679605978</v>
          </cell>
          <cell r="U94">
            <v>4.2673516168854917</v>
          </cell>
          <cell r="V94">
            <v>5.4766023037236913</v>
          </cell>
          <cell r="W94">
            <v>6.5025799411307705</v>
          </cell>
          <cell r="X94">
            <v>9.1768108988236232</v>
          </cell>
          <cell r="Y94">
            <v>12.049905990235576</v>
          </cell>
          <cell r="Z94">
            <v>12.740779888860528</v>
          </cell>
          <cell r="AA94">
            <v>15.593262630901574</v>
          </cell>
          <cell r="AB94">
            <v>20.359955458836048</v>
          </cell>
          <cell r="AC94">
            <v>23.778986463817343</v>
          </cell>
          <cell r="AD94">
            <v>23.21489009642557</v>
          </cell>
        </row>
        <row r="95">
          <cell r="B95">
            <v>1093</v>
          </cell>
          <cell r="C95">
            <v>172.03842807727199</v>
          </cell>
          <cell r="D95">
            <v>164.19412439558286</v>
          </cell>
          <cell r="E95">
            <v>270.87436295441427</v>
          </cell>
          <cell r="F95">
            <v>347.18531107633845</v>
          </cell>
          <cell r="G95">
            <v>313.86248483181606</v>
          </cell>
          <cell r="H95">
            <v>349.50501433339434</v>
          </cell>
          <cell r="I95">
            <v>350.39823945533192</v>
          </cell>
          <cell r="J95">
            <v>325.28258621679191</v>
          </cell>
          <cell r="K95">
            <v>366.37303150985525</v>
          </cell>
          <cell r="L95">
            <v>392.75273317488262</v>
          </cell>
          <cell r="M95">
            <v>341.63831268707924</v>
          </cell>
          <cell r="N95">
            <v>335.73600435744214</v>
          </cell>
          <cell r="O95">
            <v>387.14288392137996</v>
          </cell>
          <cell r="P95">
            <v>393.14018975632393</v>
          </cell>
          <cell r="Q95">
            <v>4.0598325211506703</v>
          </cell>
          <cell r="R95">
            <v>15.995898668654446</v>
          </cell>
          <cell r="S95">
            <v>35.743460614091376</v>
          </cell>
          <cell r="T95">
            <v>43.571620509343866</v>
          </cell>
          <cell r="U95">
            <v>48.051093131000776</v>
          </cell>
          <cell r="V95">
            <v>58.489499766990221</v>
          </cell>
          <cell r="W95">
            <v>91.207086477728339</v>
          </cell>
          <cell r="X95">
            <v>112.91711791030531</v>
          </cell>
          <cell r="Y95">
            <v>175.4595410123604</v>
          </cell>
          <cell r="Z95">
            <v>203.77871789186378</v>
          </cell>
          <cell r="AA95">
            <v>231.78185974207418</v>
          </cell>
          <cell r="AB95">
            <v>256.62882623124472</v>
          </cell>
          <cell r="AC95">
            <v>379.02203923502782</v>
          </cell>
          <cell r="AD95">
            <v>396.64035088238154</v>
          </cell>
        </row>
        <row r="96">
          <cell r="B96">
            <v>1094</v>
          </cell>
          <cell r="C96">
            <v>189.21713300760482</v>
          </cell>
          <cell r="D96">
            <v>187.93498932679353</v>
          </cell>
          <cell r="E96">
            <v>213.96051702683135</v>
          </cell>
          <cell r="F96">
            <v>301.56490133788901</v>
          </cell>
          <cell r="G96">
            <v>325.370647209975</v>
          </cell>
          <cell r="H96">
            <v>344.82940074836534</v>
          </cell>
          <cell r="I96">
            <v>374.49544788179549</v>
          </cell>
          <cell r="J96">
            <v>374.58418585516688</v>
          </cell>
          <cell r="K96">
            <v>400.20777062617049</v>
          </cell>
          <cell r="L96">
            <v>423.66621030770665</v>
          </cell>
          <cell r="M96">
            <v>442.11602536440444</v>
          </cell>
          <cell r="N96">
            <v>440.26980733355975</v>
          </cell>
          <cell r="O96">
            <v>445.05005247590776</v>
          </cell>
          <cell r="P96">
            <v>451.32830386432431</v>
          </cell>
          <cell r="Q96">
            <v>4.4652225594512469</v>
          </cell>
          <cell r="R96">
            <v>18.308749211533403</v>
          </cell>
          <cell r="S96">
            <v>28.23334489800429</v>
          </cell>
          <cell r="T96">
            <v>37.84627696170908</v>
          </cell>
          <cell r="U96">
            <v>49.812946837396773</v>
          </cell>
          <cell r="V96">
            <v>57.707038032603684</v>
          </cell>
          <cell r="W96">
            <v>97.479481499577432</v>
          </cell>
          <cell r="X96">
            <v>130.03145103302219</v>
          </cell>
          <cell r="Y96">
            <v>191.66332045310213</v>
          </cell>
          <cell r="Z96">
            <v>219.8180938238481</v>
          </cell>
          <cell r="AA96">
            <v>299.95018349887562</v>
          </cell>
          <cell r="AB96">
            <v>336.53204426885657</v>
          </cell>
          <cell r="AC96">
            <v>435.71452674648833</v>
          </cell>
          <cell r="AD96">
            <v>455.34651880504197</v>
          </cell>
        </row>
        <row r="97">
          <cell r="B97">
            <v>1095</v>
          </cell>
          <cell r="C97">
            <v>43.735738945354512</v>
          </cell>
          <cell r="D97">
            <v>43.145420216744988</v>
          </cell>
          <cell r="E97">
            <v>47.895978356074806</v>
          </cell>
          <cell r="F97">
            <v>66.432842663666335</v>
          </cell>
          <cell r="G97">
            <v>69.804237322505031</v>
          </cell>
          <cell r="H97">
            <v>75.399490725992052</v>
          </cell>
          <cell r="I97">
            <v>77.21061319019951</v>
          </cell>
          <cell r="J97">
            <v>78.29502651828308</v>
          </cell>
          <cell r="K97">
            <v>83.694500779732508</v>
          </cell>
          <cell r="L97">
            <v>84.921206256299769</v>
          </cell>
          <cell r="M97">
            <v>88.425596549783108</v>
          </cell>
          <cell r="N97">
            <v>76.814352176645471</v>
          </cell>
          <cell r="O97">
            <v>80.881843544503539</v>
          </cell>
          <cell r="P97">
            <v>84.365910267311094</v>
          </cell>
          <cell r="Q97">
            <v>1.032093685645362</v>
          </cell>
          <cell r="R97">
            <v>4.2032549723937276</v>
          </cell>
          <cell r="S97">
            <v>6.3201552087520456</v>
          </cell>
          <cell r="T97">
            <v>8.3372957252265856</v>
          </cell>
          <cell r="U97">
            <v>10.686749996003853</v>
          </cell>
          <cell r="V97">
            <v>12.618069310565884</v>
          </cell>
          <cell r="W97">
            <v>20.097575504898273</v>
          </cell>
          <cell r="X97">
            <v>27.178979495887521</v>
          </cell>
          <cell r="Y97">
            <v>40.082095102776378</v>
          </cell>
          <cell r="Z97">
            <v>44.061143490588407</v>
          </cell>
          <cell r="AA97">
            <v>59.991659178704893</v>
          </cell>
          <cell r="AB97">
            <v>58.715111816898649</v>
          </cell>
          <cell r="AC97">
            <v>79.185237674552624</v>
          </cell>
          <cell r="AD97">
            <v>85.11702726622471</v>
          </cell>
        </row>
        <row r="98">
          <cell r="B98">
            <v>1096</v>
          </cell>
          <cell r="C98">
            <v>34.202695365039702</v>
          </cell>
          <cell r="D98">
            <v>33.587810967898712</v>
          </cell>
          <cell r="E98">
            <v>57.874240552605293</v>
          </cell>
          <cell r="F98">
            <v>79.746001782128516</v>
          </cell>
          <cell r="G98">
            <v>78.858010629179773</v>
          </cell>
          <cell r="H98">
            <v>70.51095092851655</v>
          </cell>
          <cell r="I98">
            <v>78.192270156857589</v>
          </cell>
          <cell r="J98">
            <v>77.428973095772946</v>
          </cell>
          <cell r="K98">
            <v>88.266749588089212</v>
          </cell>
          <cell r="L98">
            <v>97.368215868712085</v>
          </cell>
          <cell r="M98">
            <v>82.969108812316904</v>
          </cell>
          <cell r="N98">
            <v>83.083359807407362</v>
          </cell>
          <cell r="O98">
            <v>100.82960606645594</v>
          </cell>
          <cell r="P98">
            <v>99.68315817060811</v>
          </cell>
          <cell r="Q98">
            <v>0.80712906125618022</v>
          </cell>
          <cell r="R98">
            <v>3.2721464469095332</v>
          </cell>
          <cell r="S98">
            <v>7.6368454186660299</v>
          </cell>
          <cell r="T98">
            <v>10.008091978362419</v>
          </cell>
          <cell r="U98">
            <v>12.07284653627408</v>
          </cell>
          <cell r="V98">
            <v>11.799974474671433</v>
          </cell>
          <cell r="W98">
            <v>20.353096400176241</v>
          </cell>
          <cell r="X98">
            <v>26.878341648766423</v>
          </cell>
          <cell r="Y98">
            <v>42.271788689125955</v>
          </cell>
          <cell r="Z98">
            <v>50.519241540986144</v>
          </cell>
          <cell r="AA98">
            <v>56.289747453692513</v>
          </cell>
          <cell r="AB98">
            <v>63.506996062367648</v>
          </cell>
          <cell r="AC98">
            <v>98.714568945386091</v>
          </cell>
          <cell r="AD98">
            <v>100.5706459529375</v>
          </cell>
        </row>
        <row r="99">
          <cell r="B99">
            <v>1097</v>
          </cell>
          <cell r="C99">
            <v>254.99416057907462</v>
          </cell>
          <cell r="D99">
            <v>249.37892623772896</v>
          </cell>
          <cell r="E99">
            <v>285.222532976389</v>
          </cell>
          <cell r="F99">
            <v>569.1804052637433</v>
          </cell>
          <cell r="G99">
            <v>448.11769659358089</v>
          </cell>
          <cell r="H99">
            <v>461.09901204983703</v>
          </cell>
          <cell r="I99">
            <v>451.67469799454619</v>
          </cell>
          <cell r="J99">
            <v>483.97934609014675</v>
          </cell>
          <cell r="K99">
            <v>482.07381694257754</v>
          </cell>
          <cell r="L99">
            <v>526.08570704045508</v>
          </cell>
          <cell r="M99">
            <v>495.34158273101764</v>
          </cell>
          <cell r="N99">
            <v>479.52562473304812</v>
          </cell>
          <cell r="O99">
            <v>575.52643549525101</v>
          </cell>
          <cell r="P99">
            <v>574.62325709375466</v>
          </cell>
          <cell r="Q99">
            <v>6.0174555033568558</v>
          </cell>
          <cell r="R99">
            <v>24.294657612631838</v>
          </cell>
          <cell r="S99">
            <v>37.636785786954086</v>
          </cell>
          <cell r="T99">
            <v>71.431917849927046</v>
          </cell>
          <cell r="U99">
            <v>68.605029951910197</v>
          </cell>
          <cell r="V99">
            <v>77.164702799148088</v>
          </cell>
          <cell r="W99">
            <v>117.5688933364118</v>
          </cell>
          <cell r="X99">
            <v>168.00638953414844</v>
          </cell>
          <cell r="Y99">
            <v>230.86975126482807</v>
          </cell>
          <cell r="Z99">
            <v>272.95817909484276</v>
          </cell>
          <cell r="AA99">
            <v>336.06064949202022</v>
          </cell>
          <cell r="AB99">
            <v>366.53828194139771</v>
          </cell>
          <cell r="AC99">
            <v>563.45399147095145</v>
          </cell>
          <cell r="AD99">
            <v>579.73917767123282</v>
          </cell>
        </row>
        <row r="100">
          <cell r="B100">
            <v>1098</v>
          </cell>
          <cell r="C100">
            <v>339.64844953300076</v>
          </cell>
          <cell r="D100">
            <v>330.38539357048467</v>
          </cell>
          <cell r="E100">
            <v>359.65383315647523</v>
          </cell>
          <cell r="F100">
            <v>725.34394448747548</v>
          </cell>
          <cell r="G100">
            <v>616.99961877729061</v>
          </cell>
          <cell r="H100">
            <v>690.77619575096423</v>
          </cell>
          <cell r="I100">
            <v>718.87694492625258</v>
          </cell>
          <cell r="J100">
            <v>658.62217291515606</v>
          </cell>
          <cell r="K100">
            <v>669.85036007886754</v>
          </cell>
          <cell r="L100">
            <v>748.06924072659149</v>
          </cell>
          <cell r="M100">
            <v>687.4247788841484</v>
          </cell>
          <cell r="N100">
            <v>539.36808765529531</v>
          </cell>
          <cell r="O100">
            <v>616.54026057674935</v>
          </cell>
          <cell r="P100">
            <v>603.48769946411051</v>
          </cell>
          <cell r="Q100">
            <v>8.0151617088313003</v>
          </cell>
          <cell r="R100">
            <v>32.18636048403669</v>
          </cell>
          <cell r="S100">
            <v>47.458432314980271</v>
          </cell>
          <cell r="T100">
            <v>91.030380836042241</v>
          </cell>
          <cell r="U100">
            <v>94.460177869127122</v>
          </cell>
          <cell r="V100">
            <v>115.60107146811249</v>
          </cell>
          <cell r="W100">
            <v>187.12043697665945</v>
          </cell>
          <cell r="X100">
            <v>228.63110633237767</v>
          </cell>
          <cell r="Y100">
            <v>320.79772968562747</v>
          </cell>
          <cell r="Z100">
            <v>388.13374903167619</v>
          </cell>
          <cell r="AA100">
            <v>466.37800201434487</v>
          </cell>
          <cell r="AB100">
            <v>412.28047467379503</v>
          </cell>
          <cell r="AC100">
            <v>603.60749619706462</v>
          </cell>
          <cell r="AD100">
            <v>608.86060266952268</v>
          </cell>
        </row>
        <row r="101">
          <cell r="B101">
            <v>1099</v>
          </cell>
          <cell r="C101">
            <v>26.471256569671489</v>
          </cell>
          <cell r="D101">
            <v>27.349739084551651</v>
          </cell>
          <cell r="E101">
            <v>17.754499707421861</v>
          </cell>
          <cell r="F101">
            <v>22.154882921039974</v>
          </cell>
          <cell r="G101">
            <v>41.549576230012306</v>
          </cell>
          <cell r="H101">
            <v>82.798357804511085</v>
          </cell>
          <cell r="I101">
            <v>50.130830655001375</v>
          </cell>
          <cell r="J101">
            <v>59.688028055913556</v>
          </cell>
          <cell r="K101">
            <v>68.275929354005228</v>
          </cell>
          <cell r="L101">
            <v>131.88966736166461</v>
          </cell>
          <cell r="M101">
            <v>56.813542018933468</v>
          </cell>
          <cell r="N101">
            <v>38.64493635291408</v>
          </cell>
          <cell r="O101">
            <v>21.302829689285534</v>
          </cell>
          <cell r="P101">
            <v>41.007806185030773</v>
          </cell>
          <cell r="Q101">
            <v>0.62467943643966228</v>
          </cell>
          <cell r="R101">
            <v>2.6644294162233462</v>
          </cell>
          <cell r="S101">
            <v>2.3428103497632549</v>
          </cell>
          <cell r="T101">
            <v>2.780429126082018</v>
          </cell>
          <cell r="U101">
            <v>6.3610742075522904</v>
          </cell>
          <cell r="V101">
            <v>13.856266236267851</v>
          </cell>
          <cell r="W101">
            <v>13.048829851024216</v>
          </cell>
          <cell r="X101">
            <v>20.71983065620153</v>
          </cell>
          <cell r="Y101">
            <v>32.697994110747906</v>
          </cell>
          <cell r="Z101">
            <v>68.430605436874416</v>
          </cell>
          <cell r="AA101">
            <v>38.544706312679601</v>
          </cell>
          <cell r="AB101">
            <v>29.539294348278816</v>
          </cell>
          <cell r="AC101">
            <v>20.855974074804884</v>
          </cell>
          <cell r="AD101">
            <v>41.372902231717596</v>
          </cell>
        </row>
        <row r="102">
          <cell r="B102">
            <v>1100</v>
          </cell>
          <cell r="C102">
            <v>40.547636172789353</v>
          </cell>
          <cell r="D102">
            <v>40.283748253704928</v>
          </cell>
          <cell r="E102">
            <v>45.311012922438493</v>
          </cell>
          <cell r="F102">
            <v>68.669413939320364</v>
          </cell>
          <cell r="G102">
            <v>73.115742035105654</v>
          </cell>
          <cell r="H102">
            <v>77.3446353628255</v>
          </cell>
          <cell r="I102">
            <v>79.552326488625894</v>
          </cell>
          <cell r="J102">
            <v>75.088212986737602</v>
          </cell>
          <cell r="K102">
            <v>81.730045959972642</v>
          </cell>
          <cell r="L102">
            <v>81.771090419966242</v>
          </cell>
          <cell r="M102">
            <v>82.344629438216828</v>
          </cell>
          <cell r="N102">
            <v>81.640761113519986</v>
          </cell>
          <cell r="O102">
            <v>85.446730859614846</v>
          </cell>
          <cell r="P102">
            <v>87.836849939220016</v>
          </cell>
          <cell r="Q102">
            <v>0.95685954486945834</v>
          </cell>
          <cell r="R102">
            <v>3.9244690236746655</v>
          </cell>
          <cell r="S102">
            <v>5.9790538614033615</v>
          </cell>
          <cell r="T102">
            <v>8.6179845440097864</v>
          </cell>
          <cell r="U102">
            <v>11.193728144202055</v>
          </cell>
          <cell r="V102">
            <v>12.943588350685594</v>
          </cell>
          <cell r="W102">
            <v>20.707112949057866</v>
          </cell>
          <cell r="X102">
            <v>26.065780828017381</v>
          </cell>
          <cell r="Y102">
            <v>39.141298943206131</v>
          </cell>
          <cell r="Z102">
            <v>42.426714212019732</v>
          </cell>
          <cell r="AA102">
            <v>55.866074272657748</v>
          </cell>
          <cell r="AB102">
            <v>62.404307030717376</v>
          </cell>
          <cell r="AC102">
            <v>83.654370315004201</v>
          </cell>
          <cell r="AD102">
            <v>88.618869014357458</v>
          </cell>
        </row>
        <row r="103">
          <cell r="B103">
            <v>1101</v>
          </cell>
          <cell r="C103">
            <v>116.08127236850262</v>
          </cell>
          <cell r="D103">
            <v>114.37883508845711</v>
          </cell>
          <cell r="E103">
            <v>123.29940986529094</v>
          </cell>
          <cell r="F103">
            <v>256.37451596451331</v>
          </cell>
          <cell r="G103">
            <v>208.56427313946844</v>
          </cell>
          <cell r="H103">
            <v>223.81629120209664</v>
          </cell>
          <cell r="I103">
            <v>240.69467484918707</v>
          </cell>
          <cell r="J103">
            <v>230.29005547559589</v>
          </cell>
          <cell r="K103">
            <v>212.82828290770505</v>
          </cell>
          <cell r="L103">
            <v>212.65153421631715</v>
          </cell>
          <cell r="M103">
            <v>240.18104702314781</v>
          </cell>
          <cell r="N103">
            <v>270.28771976237834</v>
          </cell>
          <cell r="O103">
            <v>256.71517542873374</v>
          </cell>
          <cell r="P103">
            <v>227.84869168087414</v>
          </cell>
          <cell r="Q103">
            <v>2.7393328916404762</v>
          </cell>
          <cell r="R103">
            <v>11.142860700092855</v>
          </cell>
          <cell r="S103">
            <v>16.270080166288832</v>
          </cell>
          <cell r="T103">
            <v>32.174901303403104</v>
          </cell>
          <cell r="U103">
            <v>31.930357391372379</v>
          </cell>
          <cell r="V103">
            <v>37.45555106578864</v>
          </cell>
          <cell r="W103">
            <v>62.651741794773052</v>
          </cell>
          <cell r="X103">
            <v>79.941842722493206</v>
          </cell>
          <cell r="Y103">
            <v>101.92549566091688</v>
          </cell>
          <cell r="Z103">
            <v>110.33368666856218</v>
          </cell>
          <cell r="AA103">
            <v>162.94896586968531</v>
          </cell>
          <cell r="AB103">
            <v>206.60167324053401</v>
          </cell>
          <cell r="AC103">
            <v>251.33022802334702</v>
          </cell>
          <cell r="AD103">
            <v>229.87724829763405</v>
          </cell>
        </row>
        <row r="104">
          <cell r="B104">
            <v>1102</v>
          </cell>
          <cell r="C104">
            <v>82.049505251432379</v>
          </cell>
          <cell r="D104">
            <v>86.744125589514539</v>
          </cell>
          <cell r="E104">
            <v>79.009681041523322</v>
          </cell>
          <cell r="F104">
            <v>93.401600241116142</v>
          </cell>
          <cell r="G104">
            <v>95.912598752365938</v>
          </cell>
          <cell r="H104">
            <v>97.532578843518806</v>
          </cell>
          <cell r="I104">
            <v>97.864487995184959</v>
          </cell>
          <cell r="J104">
            <v>90.24246040400476</v>
          </cell>
          <cell r="K104">
            <v>71.392991998360372</v>
          </cell>
          <cell r="L104">
            <v>68.814001319034389</v>
          </cell>
          <cell r="M104">
            <v>58.870831111540376</v>
          </cell>
          <cell r="N104">
            <v>54.760416352482494</v>
          </cell>
          <cell r="O104">
            <v>35.491936560856651</v>
          </cell>
          <cell r="P104">
            <v>45.813597256518214</v>
          </cell>
          <cell r="Q104">
            <v>1.9362374644255116</v>
          </cell>
          <cell r="R104">
            <v>8.4506692802719918</v>
          </cell>
          <cell r="S104">
            <v>10.425790730571572</v>
          </cell>
          <cell r="T104">
            <v>11.721864234562981</v>
          </cell>
          <cell r="U104">
            <v>14.683835876580883</v>
          </cell>
          <cell r="V104">
            <v>16.322031197241348</v>
          </cell>
          <cell r="W104">
            <v>25.473686264948558</v>
          </cell>
          <cell r="X104">
            <v>31.326357369661846</v>
          </cell>
          <cell r="Y104">
            <v>34.190785156615632</v>
          </cell>
          <cell r="Z104">
            <v>35.703962766715733</v>
          </cell>
          <cell r="AA104">
            <v>39.940458118620285</v>
          </cell>
          <cell r="AB104">
            <v>41.857594032453484</v>
          </cell>
          <cell r="AC104">
            <v>34.747445272500414</v>
          </cell>
          <cell r="AD104">
            <v>46.221479676938038</v>
          </cell>
        </row>
        <row r="105">
          <cell r="B105">
            <v>1103</v>
          </cell>
          <cell r="C105">
            <v>72.483050700836756</v>
          </cell>
          <cell r="D105">
            <v>69.148848985318267</v>
          </cell>
          <cell r="E105">
            <v>77.062750648463208</v>
          </cell>
          <cell r="F105">
            <v>105.92563463027579</v>
          </cell>
          <cell r="G105">
            <v>105.79598645621154</v>
          </cell>
          <cell r="H105">
            <v>109.91943590266511</v>
          </cell>
          <cell r="I105">
            <v>115.5080725673817</v>
          </cell>
          <cell r="J105">
            <v>116.98658701425903</v>
          </cell>
          <cell r="K105">
            <v>119.08614593399035</v>
          </cell>
          <cell r="L105">
            <v>115.82392124122802</v>
          </cell>
          <cell r="M105">
            <v>130.94359187191736</v>
          </cell>
          <cell r="N105">
            <v>122.28579092256868</v>
          </cell>
          <cell r="O105">
            <v>130.50992449617499</v>
          </cell>
          <cell r="P105">
            <v>135.4871589167787</v>
          </cell>
          <cell r="Q105">
            <v>1.7104843944243511</v>
          </cell>
          <cell r="R105">
            <v>6.7365259597133056</v>
          </cell>
          <cell r="S105">
            <v>10.168881848299707</v>
          </cell>
          <cell r="T105">
            <v>13.293625643358443</v>
          </cell>
          <cell r="U105">
            <v>16.19694306829178</v>
          </cell>
          <cell r="V105">
            <v>18.394965900214093</v>
          </cell>
          <cell r="W105">
            <v>30.06623201048334</v>
          </cell>
          <cell r="X105">
            <v>40.610191874855893</v>
          </cell>
          <cell r="Y105">
            <v>57.031491702322135</v>
          </cell>
          <cell r="Z105">
            <v>60.094935510572491</v>
          </cell>
          <cell r="AA105">
            <v>88.837662868272332</v>
          </cell>
          <cell r="AB105">
            <v>93.472426495572478</v>
          </cell>
          <cell r="AC105">
            <v>127.7723026235327</v>
          </cell>
          <cell r="AD105">
            <v>136.69341281571081</v>
          </cell>
        </row>
        <row r="106">
          <cell r="B106">
            <v>1104</v>
          </cell>
          <cell r="C106">
            <v>92.568262955985176</v>
          </cell>
          <cell r="D106">
            <v>89.759619427992561</v>
          </cell>
          <cell r="E106">
            <v>77.152204240050864</v>
          </cell>
          <cell r="F106">
            <v>99.604481315615899</v>
          </cell>
          <cell r="G106">
            <v>141.24639461573801</v>
          </cell>
          <cell r="H106">
            <v>159.56560533908612</v>
          </cell>
          <cell r="I106">
            <v>144.92625782785237</v>
          </cell>
          <cell r="J106">
            <v>149.75111833726314</v>
          </cell>
          <cell r="K106">
            <v>126.69742852485622</v>
          </cell>
          <cell r="L106">
            <v>155.67732418385549</v>
          </cell>
          <cell r="M106">
            <v>114.56099096503723</v>
          </cell>
          <cell r="N106">
            <v>99.088413326212077</v>
          </cell>
          <cell r="O106">
            <v>89.724227127764706</v>
          </cell>
          <cell r="P106">
            <v>78.248200626478976</v>
          </cell>
          <cell r="Q106">
            <v>2.1844633700462408</v>
          </cell>
          <cell r="R106">
            <v>8.7444406564025723</v>
          </cell>
          <cell r="S106">
            <v>10.180685774270509</v>
          </cell>
          <cell r="T106">
            <v>12.500323379060795</v>
          </cell>
          <cell r="U106">
            <v>21.624258999082876</v>
          </cell>
          <cell r="V106">
            <v>26.703229005456905</v>
          </cell>
          <cell r="W106">
            <v>37.723653381208059</v>
          </cell>
          <cell r="X106">
            <v>51.983922297085819</v>
          </cell>
          <cell r="Y106">
            <v>60.676607567988071</v>
          </cell>
          <cell r="Z106">
            <v>80.77276832825082</v>
          </cell>
          <cell r="AA106">
            <v>77.723014526454577</v>
          </cell>
          <cell r="AB106">
            <v>75.740888302075703</v>
          </cell>
          <cell r="AC106">
            <v>87.842140323721736</v>
          </cell>
          <cell r="AD106">
            <v>78.944851127122291</v>
          </cell>
        </row>
        <row r="107">
          <cell r="B107">
            <v>1105</v>
          </cell>
          <cell r="C107">
            <v>37.904836291896068</v>
          </cell>
          <cell r="D107">
            <v>37.416988795093218</v>
          </cell>
          <cell r="E107">
            <v>40.96299130272984</v>
          </cell>
          <cell r="F107">
            <v>86.070676228375731</v>
          </cell>
          <cell r="G107">
            <v>67.259830649318744</v>
          </cell>
          <cell r="H107">
            <v>72.373232616457258</v>
          </cell>
          <cell r="I107">
            <v>79.937208385188072</v>
          </cell>
          <cell r="J107">
            <v>64.297537963127908</v>
          </cell>
          <cell r="K107">
            <v>66.234049170526319</v>
          </cell>
          <cell r="L107">
            <v>76.81676064442351</v>
          </cell>
          <cell r="M107">
            <v>103.57767171141371</v>
          </cell>
          <cell r="N107">
            <v>71.869456313823463</v>
          </cell>
          <cell r="O107">
            <v>73.981735332891873</v>
          </cell>
          <cell r="P107">
            <v>76.947384795742025</v>
          </cell>
          <cell r="Q107">
            <v>0.89449368264172058</v>
          </cell>
          <cell r="R107">
            <v>3.6451874478194877</v>
          </cell>
          <cell r="S107">
            <v>5.4053069116433763</v>
          </cell>
          <cell r="T107">
            <v>10.801836143294659</v>
          </cell>
          <cell r="U107">
            <v>10.297211494510343</v>
          </cell>
          <cell r="V107">
            <v>12.11162643926664</v>
          </cell>
          <cell r="W107">
            <v>20.807295976455563</v>
          </cell>
          <cell r="X107">
            <v>22.319954965821811</v>
          </cell>
          <cell r="Y107">
            <v>31.720118205638311</v>
          </cell>
          <cell r="Z107">
            <v>39.85617329811592</v>
          </cell>
          <cell r="AA107">
            <v>70.271466886136096</v>
          </cell>
          <cell r="AB107">
            <v>54.93534794099125</v>
          </cell>
          <cell r="AC107">
            <v>72.429868548773925</v>
          </cell>
          <cell r="AD107">
            <v>77.632454020490513</v>
          </cell>
        </row>
        <row r="108">
          <cell r="B108">
            <v>1106</v>
          </cell>
          <cell r="C108">
            <v>96.445213725437611</v>
          </cell>
          <cell r="D108">
            <v>94.675190585979337</v>
          </cell>
          <cell r="E108">
            <v>108.66134586260738</v>
          </cell>
          <cell r="F108">
            <v>150.37414780485796</v>
          </cell>
          <cell r="G108">
            <v>166.37136571922991</v>
          </cell>
          <cell r="H108">
            <v>188.351986733263</v>
          </cell>
          <cell r="I108">
            <v>158.59632500349559</v>
          </cell>
          <cell r="J108">
            <v>138.81696234744678</v>
          </cell>
          <cell r="K108">
            <v>154.9817361511447</v>
          </cell>
          <cell r="L108">
            <v>184.1491629174335</v>
          </cell>
          <cell r="M108">
            <v>180.75446731674941</v>
          </cell>
          <cell r="N108">
            <v>188.89334483343256</v>
          </cell>
          <cell r="O108">
            <v>184.90975156488983</v>
          </cell>
          <cell r="P108">
            <v>203.82778551083985</v>
          </cell>
          <cell r="Q108">
            <v>2.2759532249154892</v>
          </cell>
          <cell r="R108">
            <v>9.2233188040291036</v>
          </cell>
          <cell r="S108">
            <v>14.338501782717247</v>
          </cell>
          <cell r="T108">
            <v>18.871896631388889</v>
          </cell>
          <cell r="U108">
            <v>25.470791747507775</v>
          </cell>
          <cell r="V108">
            <v>31.520616392755187</v>
          </cell>
          <cell r="W108">
            <v>41.281910411789376</v>
          </cell>
          <cell r="X108">
            <v>48.188289104693197</v>
          </cell>
          <cell r="Y108">
            <v>74.222232401532878</v>
          </cell>
          <cell r="Z108">
            <v>95.545306627988069</v>
          </cell>
          <cell r="AA108">
            <v>122.63146443337598</v>
          </cell>
          <cell r="AB108">
            <v>144.38569810310847</v>
          </cell>
          <cell r="AC108">
            <v>181.03101987223815</v>
          </cell>
          <cell r="AD108">
            <v>205.64248192154668</v>
          </cell>
        </row>
        <row r="109">
          <cell r="B109">
            <v>1107</v>
          </cell>
          <cell r="C109">
            <v>185.05928714275652</v>
          </cell>
          <cell r="D109">
            <v>179.20275777156229</v>
          </cell>
          <cell r="E109">
            <v>194.37045323381832</v>
          </cell>
          <cell r="F109">
            <v>267.5801615238629</v>
          </cell>
          <cell r="G109">
            <v>279.67156157136463</v>
          </cell>
          <cell r="H109">
            <v>290.44871612719169</v>
          </cell>
          <cell r="I109">
            <v>321.41269253454141</v>
          </cell>
          <cell r="J109">
            <v>316.40627349055268</v>
          </cell>
          <cell r="K109">
            <v>339.19219512102165</v>
          </cell>
          <cell r="L109">
            <v>342.99820017612518</v>
          </cell>
          <cell r="M109">
            <v>395.03708823683706</v>
          </cell>
          <cell r="N109">
            <v>388.14024751955321</v>
          </cell>
          <cell r="O109">
            <v>353.95782383627295</v>
          </cell>
          <cell r="P109">
            <v>390.18217444407173</v>
          </cell>
          <cell r="Q109">
            <v>4.3671040283259748</v>
          </cell>
          <cell r="R109">
            <v>17.458049519185199</v>
          </cell>
          <cell r="S109">
            <v>25.648321103297896</v>
          </cell>
          <cell r="T109">
            <v>33.581205430615569</v>
          </cell>
          <cell r="U109">
            <v>42.816599308958885</v>
          </cell>
          <cell r="V109">
            <v>48.606456037963646</v>
          </cell>
          <cell r="W109">
            <v>83.662278921850799</v>
          </cell>
          <cell r="X109">
            <v>109.83583507136015</v>
          </cell>
          <cell r="Y109">
            <v>162.4423790846312</v>
          </cell>
          <cell r="Z109">
            <v>177.96370990494134</v>
          </cell>
          <cell r="AA109">
            <v>268.00984426618976</v>
          </cell>
          <cell r="AB109">
            <v>296.68541604492282</v>
          </cell>
          <cell r="AC109">
            <v>346.53308058959783</v>
          </cell>
          <cell r="AD109">
            <v>393.65600010386038</v>
          </cell>
        </row>
        <row r="110">
          <cell r="B110">
            <v>1108</v>
          </cell>
          <cell r="C110">
            <v>38.147705025635574</v>
          </cell>
          <cell r="D110">
            <v>38.030123800113081</v>
          </cell>
          <cell r="E110">
            <v>43.081046395495392</v>
          </cell>
          <cell r="F110">
            <v>61.833180409217164</v>
          </cell>
          <cell r="G110">
            <v>62.943425103081893</v>
          </cell>
          <cell r="H110">
            <v>69.903810843255911</v>
          </cell>
          <cell r="I110">
            <v>73.321541449276765</v>
          </cell>
          <cell r="J110">
            <v>72.385118967741434</v>
          </cell>
          <cell r="K110">
            <v>80.968192901243157</v>
          </cell>
          <cell r="L110">
            <v>82.827416839899968</v>
          </cell>
          <cell r="M110">
            <v>83.088933188725974</v>
          </cell>
          <cell r="N110">
            <v>77.950747962817843</v>
          </cell>
          <cell r="O110">
            <v>81.292565417040194</v>
          </cell>
          <cell r="P110">
            <v>81.1132817918282</v>
          </cell>
          <cell r="Q110">
            <v>0.90022499741032258</v>
          </cell>
          <cell r="R110">
            <v>3.7049194598303039</v>
          </cell>
          <cell r="S110">
            <v>5.6847967015260812</v>
          </cell>
          <cell r="T110">
            <v>7.7600399144876748</v>
          </cell>
          <cell r="U110">
            <v>9.636387041391858</v>
          </cell>
          <cell r="V110">
            <v>11.69836986695754</v>
          </cell>
          <cell r="W110">
            <v>19.085267614471082</v>
          </cell>
          <cell r="X110">
            <v>25.127441061306957</v>
          </cell>
          <cell r="Y110">
            <v>38.776440243173937</v>
          </cell>
          <cell r="Z110">
            <v>42.97478638401796</v>
          </cell>
          <cell r="AA110">
            <v>56.371041371192831</v>
          </cell>
          <cell r="AB110">
            <v>59.583746437417517</v>
          </cell>
          <cell r="AC110">
            <v>79.587344101281829</v>
          </cell>
          <cell r="AD110">
            <v>81.835440357989228</v>
          </cell>
        </row>
        <row r="111">
          <cell r="B111">
            <v>1109</v>
          </cell>
          <cell r="C111">
            <v>58.565089698604062</v>
          </cell>
          <cell r="D111">
            <v>58.039714697921319</v>
          </cell>
          <cell r="E111">
            <v>66.367810134788215</v>
          </cell>
          <cell r="F111">
            <v>92.193823921393587</v>
          </cell>
          <cell r="G111">
            <v>120.61538449343686</v>
          </cell>
          <cell r="H111">
            <v>103.76981258883752</v>
          </cell>
          <cell r="I111">
            <v>130.43113653282862</v>
          </cell>
          <cell r="J111">
            <v>121.73766420424116</v>
          </cell>
          <cell r="K111">
            <v>130.46089479698148</v>
          </cell>
          <cell r="L111">
            <v>149.73744156744118</v>
          </cell>
          <cell r="M111">
            <v>140.79141205680139</v>
          </cell>
          <cell r="N111">
            <v>146.63564346021926</v>
          </cell>
          <cell r="O111">
            <v>159.68221258076059</v>
          </cell>
          <cell r="P111">
            <v>148.54722748245317</v>
          </cell>
          <cell r="Q111">
            <v>1.3820427123160277</v>
          </cell>
          <cell r="R111">
            <v>5.6542668532330227</v>
          </cell>
          <cell r="S111">
            <v>8.7576217317971903</v>
          </cell>
          <cell r="T111">
            <v>11.570288779656842</v>
          </cell>
          <cell r="U111">
            <v>18.465733731864265</v>
          </cell>
          <cell r="V111">
            <v>17.365829330979963</v>
          </cell>
          <cell r="W111">
            <v>33.950638472470409</v>
          </cell>
          <cell r="X111">
            <v>42.259459207305795</v>
          </cell>
          <cell r="Y111">
            <v>62.478967479691413</v>
          </cell>
          <cell r="Z111">
            <v>77.690875926849998</v>
          </cell>
          <cell r="AA111">
            <v>95.518839984811478</v>
          </cell>
          <cell r="AB111">
            <v>112.08488984337677</v>
          </cell>
          <cell r="AC111">
            <v>156.33266257894584</v>
          </cell>
          <cell r="AD111">
            <v>149.86975630185461</v>
          </cell>
        </row>
        <row r="112">
          <cell r="B112">
            <v>1110</v>
          </cell>
          <cell r="C112">
            <v>106.60619929185819</v>
          </cell>
          <cell r="D112">
            <v>103.86769618663061</v>
          </cell>
          <cell r="E112">
            <v>118.6609173930545</v>
          </cell>
          <cell r="F112">
            <v>169.85213782420627</v>
          </cell>
          <cell r="G112">
            <v>170.13778913472174</v>
          </cell>
          <cell r="H112">
            <v>179.46670842046606</v>
          </cell>
          <cell r="I112">
            <v>181.21072204282396</v>
          </cell>
          <cell r="J112">
            <v>176.8739796490992</v>
          </cell>
          <cell r="K112">
            <v>172.611013471392</v>
          </cell>
          <cell r="L112">
            <v>186.88445281124197</v>
          </cell>
          <cell r="M112">
            <v>172.36805506561635</v>
          </cell>
          <cell r="N112">
            <v>159.39613481848474</v>
          </cell>
          <cell r="O112">
            <v>206.06067213350232</v>
          </cell>
          <cell r="P112">
            <v>219.24862244117315</v>
          </cell>
          <cell r="Q112">
            <v>2.5157362786816417</v>
          </cell>
          <cell r="R112">
            <v>10.118858694024171</v>
          </cell>
          <cell r="S112">
            <v>15.658003884200648</v>
          </cell>
          <cell r="T112">
            <v>21.316376747142478</v>
          </cell>
          <cell r="U112">
            <v>26.047416132564681</v>
          </cell>
          <cell r="V112">
            <v>30.033669246096409</v>
          </cell>
          <cell r="W112">
            <v>47.168336295703213</v>
          </cell>
          <cell r="X112">
            <v>61.39922904446972</v>
          </cell>
          <cell r="Y112">
            <v>82.665061542757456</v>
          </cell>
          <cell r="Z112">
            <v>96.964504562314517</v>
          </cell>
          <cell r="AA112">
            <v>116.94176817875318</v>
          </cell>
          <cell r="AB112">
            <v>121.83871391021472</v>
          </cell>
          <cell r="AC112">
            <v>201.73827132527433</v>
          </cell>
          <cell r="AD112">
            <v>221.20061189736663</v>
          </cell>
        </row>
        <row r="113">
          <cell r="B113">
            <v>1111</v>
          </cell>
          <cell r="C113">
            <v>28.689383314309286</v>
          </cell>
          <cell r="D113">
            <v>30.125417209476691</v>
          </cell>
          <cell r="E113">
            <v>33.107922722629795</v>
          </cell>
          <cell r="F113">
            <v>48.297525625913707</v>
          </cell>
          <cell r="G113">
            <v>48.838444744503327</v>
          </cell>
          <cell r="H113">
            <v>49.398897583305612</v>
          </cell>
          <cell r="I113">
            <v>54.94025184373448</v>
          </cell>
          <cell r="J113">
            <v>56.026525116467447</v>
          </cell>
          <cell r="K113">
            <v>61.029481935334402</v>
          </cell>
          <cell r="L113">
            <v>63.476730541269717</v>
          </cell>
          <cell r="M113">
            <v>66.715061600692806</v>
          </cell>
          <cell r="N113">
            <v>61.73265257756745</v>
          </cell>
          <cell r="O113">
            <v>65.091388776063084</v>
          </cell>
          <cell r="P113">
            <v>68.476199445534291</v>
          </cell>
          <cell r="Q113">
            <v>0.67702368995649775</v>
          </cell>
          <cell r="R113">
            <v>2.9348377891571595</v>
          </cell>
          <cell r="S113">
            <v>4.3687845499422684</v>
          </cell>
          <cell r="T113">
            <v>6.0613205425903267</v>
          </cell>
          <cell r="U113">
            <v>7.476970871650594</v>
          </cell>
          <cell r="V113">
            <v>8.2668822769226296</v>
          </cell>
          <cell r="W113">
            <v>14.300700565187775</v>
          </cell>
          <cell r="X113">
            <v>19.44879317475819</v>
          </cell>
          <cell r="Y113">
            <v>29.227601290593</v>
          </cell>
          <cell r="Z113">
            <v>32.934733925600824</v>
          </cell>
          <cell r="AA113">
            <v>45.26231536794625</v>
          </cell>
          <cell r="AB113">
            <v>47.187009928955163</v>
          </cell>
          <cell r="AC113">
            <v>63.72600901416434</v>
          </cell>
          <cell r="AD113">
            <v>69.085848974136226</v>
          </cell>
        </row>
        <row r="114">
          <cell r="B114">
            <v>1112</v>
          </cell>
          <cell r="C114">
            <v>97.340245001104293</v>
          </cell>
          <cell r="D114">
            <v>97.537695825772545</v>
          </cell>
          <cell r="E114">
            <v>87.955927881068405</v>
          </cell>
          <cell r="F114">
            <v>110.9596652411438</v>
          </cell>
          <cell r="G114">
            <v>109.9097365355528</v>
          </cell>
          <cell r="H114">
            <v>163.29072486936008</v>
          </cell>
          <cell r="I114">
            <v>139.66971306408226</v>
          </cell>
          <cell r="J114">
            <v>168.63892159026381</v>
          </cell>
          <cell r="K114">
            <v>152.19794565205092</v>
          </cell>
          <cell r="L114">
            <v>182.35625023349311</v>
          </cell>
          <cell r="M114">
            <v>207.34959014002882</v>
          </cell>
          <cell r="N114">
            <v>154.09935814037098</v>
          </cell>
          <cell r="O114">
            <v>162.47903406036863</v>
          </cell>
          <cell r="P114">
            <v>197.15536571563553</v>
          </cell>
          <cell r="Q114">
            <v>2.2970745355494504</v>
          </cell>
          <cell r="R114">
            <v>9.5021859311128303</v>
          </cell>
          <cell r="S114">
            <v>11.606300462336156</v>
          </cell>
          <cell r="T114">
            <v>13.925394512637975</v>
          </cell>
          <cell r="U114">
            <v>16.826741778660143</v>
          </cell>
          <cell r="V114">
            <v>27.326626006823346</v>
          </cell>
          <cell r="W114">
            <v>36.35539841055391</v>
          </cell>
          <cell r="X114">
            <v>58.540548434964265</v>
          </cell>
          <cell r="Y114">
            <v>72.889048566378136</v>
          </cell>
          <cell r="Z114">
            <v>94.615058619089453</v>
          </cell>
          <cell r="AA114">
            <v>140.67471894884568</v>
          </cell>
          <cell r="AB114">
            <v>117.7899804885046</v>
          </cell>
          <cell r="AC114">
            <v>159.07081695192571</v>
          </cell>
          <cell r="AD114">
            <v>198.91065699557123</v>
          </cell>
        </row>
        <row r="115">
          <cell r="B115">
            <v>1113</v>
          </cell>
          <cell r="C115">
            <v>55.991923333742037</v>
          </cell>
          <cell r="D115">
            <v>53.490486084874632</v>
          </cell>
          <cell r="E115">
            <v>60.233833870294497</v>
          </cell>
          <cell r="F115">
            <v>81.388992963786109</v>
          </cell>
          <cell r="G115">
            <v>88.086669820693714</v>
          </cell>
          <cell r="H115">
            <v>99.209414237807181</v>
          </cell>
          <cell r="I115">
            <v>106.73485741531789</v>
          </cell>
          <cell r="J115">
            <v>108.31682180969482</v>
          </cell>
          <cell r="K115">
            <v>114.69461860436559</v>
          </cell>
          <cell r="L115">
            <v>116.12336683440499</v>
          </cell>
          <cell r="M115">
            <v>132.75732853576653</v>
          </cell>
          <cell r="N115">
            <v>119.84785310135031</v>
          </cell>
          <cell r="O115">
            <v>110.66987804446741</v>
          </cell>
          <cell r="P115">
            <v>100.9670450527574</v>
          </cell>
          <cell r="Q115">
            <v>1.3213200900091921</v>
          </cell>
          <cell r="R115">
            <v>5.2110780352244044</v>
          </cell>
          <cell r="S115">
            <v>7.9482075937209284</v>
          </cell>
          <cell r="T115">
            <v>10.214286727919786</v>
          </cell>
          <cell r="U115">
            <v>13.485717407169414</v>
          </cell>
          <cell r="V115">
            <v>16.602648811814269</v>
          </cell>
          <cell r="W115">
            <v>27.782603547321475</v>
          </cell>
          <cell r="X115">
            <v>37.600609003407676</v>
          </cell>
          <cell r="Y115">
            <v>54.928347356725126</v>
          </cell>
          <cell r="Z115">
            <v>60.250302065408903</v>
          </cell>
          <cell r="AA115">
            <v>90.068178420590939</v>
          </cell>
          <cell r="AB115">
            <v>91.608923286610874</v>
          </cell>
          <cell r="AC115">
            <v>108.34842793293917</v>
          </cell>
          <cell r="AD115">
            <v>101.86596339108758</v>
          </cell>
        </row>
        <row r="116">
          <cell r="B116">
            <v>1114</v>
          </cell>
          <cell r="C116">
            <v>76.431569523515662</v>
          </cell>
          <cell r="D116">
            <v>75.22050533562286</v>
          </cell>
          <cell r="E116">
            <v>86.450663486788201</v>
          </cell>
          <cell r="F116">
            <v>120.42391032562857</v>
          </cell>
          <cell r="G116">
            <v>130.13370329567587</v>
          </cell>
          <cell r="H116">
            <v>136.33095589169139</v>
          </cell>
          <cell r="I116">
            <v>142.24023654878474</v>
          </cell>
          <cell r="J116">
            <v>137.80811493025945</v>
          </cell>
          <cell r="K116">
            <v>148.95039799975618</v>
          </cell>
          <cell r="L116">
            <v>152.9887501879677</v>
          </cell>
          <cell r="M116">
            <v>162.09900481742628</v>
          </cell>
          <cell r="N116">
            <v>156.76808570431083</v>
          </cell>
          <cell r="O116">
            <v>164.05688477998424</v>
          </cell>
          <cell r="P116">
            <v>163.37472909920064</v>
          </cell>
          <cell r="Q116">
            <v>1.8036631412069439</v>
          </cell>
          <cell r="R116">
            <v>7.3280306806518922</v>
          </cell>
          <cell r="S116">
            <v>11.407671998557165</v>
          </cell>
          <cell r="T116">
            <v>15.11315356255332</v>
          </cell>
          <cell r="U116">
            <v>19.922950332510315</v>
          </cell>
          <cell r="V116">
            <v>22.814921348322262</v>
          </cell>
          <cell r="W116">
            <v>37.024494117560657</v>
          </cell>
          <cell r="X116">
            <v>47.838082399548114</v>
          </cell>
          <cell r="Y116">
            <v>71.333767005016597</v>
          </cell>
          <cell r="Z116">
            <v>79.37780881412958</v>
          </cell>
          <cell r="AA116">
            <v>109.97481079745259</v>
          </cell>
          <cell r="AB116">
            <v>119.82989403181259</v>
          </cell>
          <cell r="AC116">
            <v>160.61557012238211</v>
          </cell>
          <cell r="AD116">
            <v>164.82926844845318</v>
          </cell>
        </row>
        <row r="117">
          <cell r="B117">
            <v>1115</v>
          </cell>
          <cell r="C117">
            <v>621.40249722011367</v>
          </cell>
          <cell r="D117">
            <v>664.64903226116428</v>
          </cell>
          <cell r="E117">
            <v>624.46727977662113</v>
          </cell>
          <cell r="F117">
            <v>800.97996560441356</v>
          </cell>
          <cell r="G117">
            <v>746.47158139872204</v>
          </cell>
          <cell r="H117">
            <v>845.47221982862038</v>
          </cell>
          <cell r="I117">
            <v>822.12194659406157</v>
          </cell>
          <cell r="J117">
            <v>737.42469351698594</v>
          </cell>
          <cell r="K117">
            <v>775.46773024594893</v>
          </cell>
          <cell r="L117">
            <v>984.39903836396513</v>
          </cell>
          <cell r="M117">
            <v>888.14571188845196</v>
          </cell>
          <cell r="N117">
            <v>955.89673663314181</v>
          </cell>
          <cell r="O117">
            <v>1058.0471937311522</v>
          </cell>
          <cell r="P117">
            <v>929.5648088196283</v>
          </cell>
          <cell r="Q117">
            <v>14.664107869000821</v>
          </cell>
          <cell r="R117">
            <v>64.750542136663938</v>
          </cell>
          <cell r="S117">
            <v>82.402119477216075</v>
          </cell>
          <cell r="T117">
            <v>100.52267185125547</v>
          </cell>
          <cell r="U117">
            <v>114.2818183468336</v>
          </cell>
          <cell r="V117">
            <v>141.48937833976552</v>
          </cell>
          <cell r="W117">
            <v>213.9946467619215</v>
          </cell>
          <cell r="X117">
            <v>255.98625501683796</v>
          </cell>
          <cell r="Y117">
            <v>371.37889614342726</v>
          </cell>
          <cell r="Z117">
            <v>510.75284011447133</v>
          </cell>
          <cell r="AA117">
            <v>602.55556001415414</v>
          </cell>
          <cell r="AB117">
            <v>730.665327330428</v>
          </cell>
          <cell r="AC117">
            <v>1035.853225333515</v>
          </cell>
          <cell r="AD117">
            <v>937.84080474362202</v>
          </cell>
        </row>
        <row r="118">
          <cell r="B118">
            <v>1116</v>
          </cell>
          <cell r="C118">
            <v>26.655852133211685</v>
          </cell>
          <cell r="D118">
            <v>24.439874349044846</v>
          </cell>
          <cell r="E118">
            <v>20.055690588459615</v>
          </cell>
          <cell r="F118">
            <v>15.386849972665294</v>
          </cell>
          <cell r="G118">
            <v>5.7989359069702502</v>
          </cell>
          <cell r="H118">
            <v>5.9853380275782726</v>
          </cell>
          <cell r="I118">
            <v>10.818581537280856</v>
          </cell>
          <cell r="J118">
            <v>17.029142752289111</v>
          </cell>
          <cell r="K118">
            <v>28.13697062900782</v>
          </cell>
          <cell r="L118">
            <v>19.006616390478904</v>
          </cell>
          <cell r="M118">
            <v>32.570972341533015</v>
          </cell>
          <cell r="N118">
            <v>31.718766277385626</v>
          </cell>
          <cell r="O118">
            <v>53.942175073599849</v>
          </cell>
          <cell r="P118">
            <v>53.408923110491401</v>
          </cell>
          <cell r="Q118">
            <v>0.62903559733055336</v>
          </cell>
          <cell r="R118">
            <v>2.3809484961843461</v>
          </cell>
          <cell r="S118">
            <v>2.6464659808268776</v>
          </cell>
          <cell r="T118">
            <v>1.9310436428451534</v>
          </cell>
          <cell r="U118">
            <v>0.88779393139592533</v>
          </cell>
          <cell r="V118">
            <v>1.0016435038481444</v>
          </cell>
          <cell r="W118">
            <v>2.8160281380720726</v>
          </cell>
          <cell r="X118">
            <v>5.9114191830425948</v>
          </cell>
          <cell r="Y118">
            <v>13.475063739540497</v>
          </cell>
          <cell r="Z118">
            <v>9.861532695660868</v>
          </cell>
          <cell r="AA118">
            <v>22.097523206780835</v>
          </cell>
          <cell r="AB118">
            <v>24.24509034962615</v>
          </cell>
          <cell r="AC118">
            <v>52.810665122081076</v>
          </cell>
          <cell r="AD118">
            <v>53.884427374178642</v>
          </cell>
        </row>
        <row r="119">
          <cell r="B119">
            <v>1117</v>
          </cell>
          <cell r="C119">
            <v>54.600541009760697</v>
          </cell>
          <cell r="D119">
            <v>55.32148890374669</v>
          </cell>
          <cell r="E119">
            <v>60.183749681143269</v>
          </cell>
          <cell r="F119">
            <v>93.460177863628047</v>
          </cell>
          <cell r="G119">
            <v>102.24497658505587</v>
          </cell>
          <cell r="H119">
            <v>105.37743832956752</v>
          </cell>
          <cell r="I119">
            <v>116.75780963388816</v>
          </cell>
          <cell r="J119">
            <v>113.11020493997795</v>
          </cell>
          <cell r="K119">
            <v>114.48822387583766</v>
          </cell>
          <cell r="L119">
            <v>117.75167604811124</v>
          </cell>
          <cell r="M119">
            <v>134.28622058217758</v>
          </cell>
          <cell r="N119">
            <v>129.42260197891397</v>
          </cell>
          <cell r="O119">
            <v>132.05628746908269</v>
          </cell>
          <cell r="P119">
            <v>127.01541320382047</v>
          </cell>
          <cell r="Q119">
            <v>1.2884856862577438</v>
          </cell>
          <cell r="R119">
            <v>5.3894555238252471</v>
          </cell>
          <cell r="S119">
            <v>7.9415986912659688</v>
          </cell>
          <cell r="T119">
            <v>11.729215703236914</v>
          </cell>
          <cell r="U119">
            <v>15.653297636696358</v>
          </cell>
          <cell r="V119">
            <v>17.634864742581065</v>
          </cell>
          <cell r="W119">
            <v>30.391532950569271</v>
          </cell>
          <cell r="X119">
            <v>39.264562227607371</v>
          </cell>
          <cell r="Y119">
            <v>54.829502951650738</v>
          </cell>
          <cell r="Z119">
            <v>61.095145998685396</v>
          </cell>
          <cell r="AA119">
            <v>91.105443354593262</v>
          </cell>
          <cell r="AB119">
            <v>98.927639581608176</v>
          </cell>
          <cell r="AC119">
            <v>129.28622854528115</v>
          </cell>
          <cell r="AD119">
            <v>128.14624241764798</v>
          </cell>
        </row>
        <row r="120">
          <cell r="B120">
            <v>1118</v>
          </cell>
          <cell r="C120">
            <v>54.957513754189989</v>
          </cell>
          <cell r="D120">
            <v>54.298940646795707</v>
          </cell>
          <cell r="E120">
            <v>60.894433339742058</v>
          </cell>
          <cell r="F120">
            <v>89.387180281964945</v>
          </cell>
          <cell r="G120">
            <v>94.241890756087358</v>
          </cell>
          <cell r="H120">
            <v>97.340451769714065</v>
          </cell>
          <cell r="I120">
            <v>101.61343887250716</v>
          </cell>
          <cell r="J120">
            <v>94.970801463091846</v>
          </cell>
          <cell r="K120">
            <v>103.73659336467952</v>
          </cell>
          <cell r="L120">
            <v>104.04493027390934</v>
          </cell>
          <cell r="M120">
            <v>105.14632450032983</v>
          </cell>
          <cell r="N120">
            <v>104.20675763643985</v>
          </cell>
          <cell r="O120">
            <v>107.62770119612543</v>
          </cell>
          <cell r="P120">
            <v>111.28806207747181</v>
          </cell>
          <cell r="Q120">
            <v>1.2969096736958727</v>
          </cell>
          <cell r="R120">
            <v>5.2898382058352897</v>
          </cell>
          <cell r="S120">
            <v>8.0353775675063854</v>
          </cell>
          <cell r="T120">
            <v>11.21805610258008</v>
          </cell>
          <cell r="U120">
            <v>14.428057153721063</v>
          </cell>
          <cell r="V120">
            <v>16.289878821802706</v>
          </cell>
          <cell r="W120">
            <v>26.449521324508755</v>
          </cell>
          <cell r="X120">
            <v>32.967732185014661</v>
          </cell>
          <cell r="Y120">
            <v>49.680444499264219</v>
          </cell>
          <cell r="Z120">
            <v>53.983437169168837</v>
          </cell>
          <cell r="AA120">
            <v>71.33570718706973</v>
          </cell>
          <cell r="AB120">
            <v>79.653232154189624</v>
          </cell>
          <cell r="AC120">
            <v>105.37006485134802</v>
          </cell>
          <cell r="AD120">
            <v>112.27886932340429</v>
          </cell>
        </row>
        <row r="121">
          <cell r="B121">
            <v>1119</v>
          </cell>
          <cell r="C121">
            <v>42.039611968532462</v>
          </cell>
          <cell r="D121">
            <v>48.64306671725042</v>
          </cell>
          <cell r="E121">
            <v>47.993737290018629</v>
          </cell>
          <cell r="F121">
            <v>66.860906421214196</v>
          </cell>
          <cell r="G121">
            <v>55.696483811269054</v>
          </cell>
          <cell r="H121">
            <v>62.849987234901789</v>
          </cell>
          <cell r="I121">
            <v>49.056225540314934</v>
          </cell>
          <cell r="J121">
            <v>58.788562844399607</v>
          </cell>
          <cell r="K121">
            <v>57.364779425380675</v>
          </cell>
          <cell r="L121">
            <v>72.195836856591669</v>
          </cell>
          <cell r="M121">
            <v>64.097894426474085</v>
          </cell>
          <cell r="N121">
            <v>64.357657050608935</v>
          </cell>
          <cell r="O121">
            <v>51.842093941874289</v>
          </cell>
          <cell r="P121">
            <v>47.848898932999184</v>
          </cell>
          <cell r="Q121">
            <v>0.99206779411948576</v>
          </cell>
          <cell r="R121">
            <v>4.7388392794563829</v>
          </cell>
          <cell r="S121">
            <v>6.3330550733497315</v>
          </cell>
          <cell r="T121">
            <v>8.3910175590791081</v>
          </cell>
          <cell r="U121">
            <v>8.5269092676643226</v>
          </cell>
          <cell r="V121">
            <v>10.517915803704355</v>
          </cell>
          <cell r="W121">
            <v>12.769114970672739</v>
          </cell>
          <cell r="X121">
            <v>20.407594392569976</v>
          </cell>
          <cell r="Y121">
            <v>27.472540287075791</v>
          </cell>
          <cell r="Z121">
            <v>37.458619200023627</v>
          </cell>
          <cell r="AA121">
            <v>43.486718626102075</v>
          </cell>
          <cell r="AB121">
            <v>49.193502554188171</v>
          </cell>
          <cell r="AC121">
            <v>50.754636027491621</v>
          </cell>
          <cell r="AD121">
            <v>48.274901820350252</v>
          </cell>
        </row>
        <row r="122">
          <cell r="B122">
            <v>1120</v>
          </cell>
          <cell r="C122">
            <v>121.99161578926461</v>
          </cell>
          <cell r="D122">
            <v>125.55431503400942</v>
          </cell>
          <cell r="E122">
            <v>78.545793301075179</v>
          </cell>
          <cell r="F122">
            <v>70.730644250999887</v>
          </cell>
          <cell r="G122">
            <v>47.447637254372317</v>
          </cell>
          <cell r="H122">
            <v>50.938902586916534</v>
          </cell>
          <cell r="I122">
            <v>101.13927202540557</v>
          </cell>
          <cell r="J122">
            <v>203.43724857109353</v>
          </cell>
          <cell r="K122">
            <v>102.59323916829497</v>
          </cell>
          <cell r="L122">
            <v>33.344982572107</v>
          </cell>
          <cell r="M122">
            <v>31.829401688930833</v>
          </cell>
          <cell r="N122">
            <v>6.504826556602727</v>
          </cell>
          <cell r="O122">
            <v>8.8316190020929</v>
          </cell>
          <cell r="P122">
            <v>20.362089745302754</v>
          </cell>
          <cell r="Q122">
            <v>2.8788075700536084</v>
          </cell>
          <cell r="R122">
            <v>12.231583243854255</v>
          </cell>
          <cell r="S122">
            <v>10.364578022956055</v>
          </cell>
          <cell r="T122">
            <v>8.876668140514564</v>
          </cell>
          <cell r="U122">
            <v>7.2640437986001452</v>
          </cell>
          <cell r="V122">
            <v>8.5246013899707265</v>
          </cell>
          <cell r="W122">
            <v>26.326097825875621</v>
          </cell>
          <cell r="X122">
            <v>70.620281434126156</v>
          </cell>
          <cell r="Y122">
            <v>49.13288126382232</v>
          </cell>
          <cell r="Z122">
            <v>17.300956104727778</v>
          </cell>
          <cell r="AA122">
            <v>21.594410357292809</v>
          </cell>
          <cell r="AB122">
            <v>4.9721387709181633</v>
          </cell>
          <cell r="AC122">
            <v>8.6463638696245564</v>
          </cell>
          <cell r="AD122">
            <v>20.543375192145461</v>
          </cell>
        </row>
        <row r="123">
          <cell r="B123">
            <v>1121</v>
          </cell>
          <cell r="C123">
            <v>13.010009624384152</v>
          </cell>
          <cell r="D123">
            <v>12.582747891182509</v>
          </cell>
          <cell r="E123">
            <v>13.610605100796713</v>
          </cell>
          <cell r="F123">
            <v>22.423805835060744</v>
          </cell>
          <cell r="G123">
            <v>22.975703565891472</v>
          </cell>
          <cell r="H123">
            <v>20.496920360421882</v>
          </cell>
          <cell r="I123">
            <v>21.045011101026873</v>
          </cell>
          <cell r="J123">
            <v>19.528080713097424</v>
          </cell>
          <cell r="K123">
            <v>22.135445153018541</v>
          </cell>
          <cell r="L123">
            <v>22.458112305225036</v>
          </cell>
          <cell r="M123">
            <v>21.899502840480679</v>
          </cell>
          <cell r="N123">
            <v>19.878466852411112</v>
          </cell>
          <cell r="O123">
            <v>21.40699416457425</v>
          </cell>
          <cell r="P123">
            <v>20.325921242838891</v>
          </cell>
          <cell r="Q123">
            <v>0.30701547766894438</v>
          </cell>
          <cell r="R123">
            <v>1.2258195046959641</v>
          </cell>
          <cell r="S123">
            <v>1.7959991563917423</v>
          </cell>
          <cell r="T123">
            <v>2.8141788464248929</v>
          </cell>
          <cell r="U123">
            <v>3.517488470743813</v>
          </cell>
          <cell r="V123">
            <v>3.4301499820581114</v>
          </cell>
          <cell r="W123">
            <v>5.4779217795151034</v>
          </cell>
          <cell r="X123">
            <v>6.7788891440169872</v>
          </cell>
          <cell r="Y123">
            <v>10.600875917769175</v>
          </cell>
          <cell r="Z123">
            <v>11.652332231619267</v>
          </cell>
          <cell r="AA123">
            <v>14.857547608961184</v>
          </cell>
          <cell r="AB123">
            <v>15.194639685351602</v>
          </cell>
          <cell r="AC123">
            <v>20.957953559588066</v>
          </cell>
          <cell r="AD123">
            <v>20.506884678374668</v>
          </cell>
        </row>
        <row r="124">
          <cell r="B124">
            <v>1122</v>
          </cell>
          <cell r="C124">
            <v>27.465650488391301</v>
          </cell>
          <cell r="D124">
            <v>25.517164583017323</v>
          </cell>
          <cell r="E124">
            <v>31.265817282602619</v>
          </cell>
          <cell r="F124">
            <v>56.804922709414512</v>
          </cell>
          <cell r="G124">
            <v>52.137090206146453</v>
          </cell>
          <cell r="H124">
            <v>59.76877065953385</v>
          </cell>
          <cell r="I124">
            <v>59.212522784608993</v>
          </cell>
          <cell r="J124">
            <v>52.603886072879533</v>
          </cell>
          <cell r="K124">
            <v>56.091303416451105</v>
          </cell>
          <cell r="L124">
            <v>70.05542790311226</v>
          </cell>
          <cell r="M124">
            <v>74.699864030348579</v>
          </cell>
          <cell r="N124">
            <v>66.709571154015663</v>
          </cell>
          <cell r="O124">
            <v>80.512367737498678</v>
          </cell>
          <cell r="P124">
            <v>85.189653785526474</v>
          </cell>
          <cell r="Q124">
            <v>0.64814554697770965</v>
          </cell>
          <cell r="R124">
            <v>2.4858988132726627</v>
          </cell>
          <cell r="S124">
            <v>4.1257079349224259</v>
          </cell>
          <cell r="T124">
            <v>7.1289955432849599</v>
          </cell>
          <cell r="U124">
            <v>7.9819803198759853</v>
          </cell>
          <cell r="V124">
            <v>10.002275658996396</v>
          </cell>
          <cell r="W124">
            <v>15.412753484649716</v>
          </cell>
          <cell r="X124">
            <v>18.260673820002271</v>
          </cell>
          <cell r="Y124">
            <v>26.862660473880478</v>
          </cell>
          <cell r="Z124">
            <v>36.348073669815726</v>
          </cell>
          <cell r="AA124">
            <v>50.679542558486247</v>
          </cell>
          <cell r="AB124">
            <v>50.991251225526355</v>
          </cell>
          <cell r="AC124">
            <v>78.823512121442803</v>
          </cell>
          <cell r="AD124">
            <v>85.948104644257597</v>
          </cell>
        </row>
        <row r="125">
          <cell r="B125">
            <v>1123</v>
          </cell>
          <cell r="C125">
            <v>14.410465657298916</v>
          </cell>
          <cell r="D125">
            <v>13.290879325831041</v>
          </cell>
          <cell r="E125">
            <v>17.56588215078213</v>
          </cell>
          <cell r="F125">
            <v>32.501659907536251</v>
          </cell>
          <cell r="G125">
            <v>28.071914898044362</v>
          </cell>
          <cell r="H125">
            <v>29.82804203507375</v>
          </cell>
          <cell r="I125">
            <v>24.901999094343733</v>
          </cell>
          <cell r="J125">
            <v>21.775845075447265</v>
          </cell>
          <cell r="K125">
            <v>29.286336408588294</v>
          </cell>
          <cell r="L125">
            <v>34.522378057400473</v>
          </cell>
          <cell r="M125">
            <v>30.597847872306598</v>
          </cell>
          <cell r="N125">
            <v>25.715957207776054</v>
          </cell>
          <cell r="O125">
            <v>31.276952454782087</v>
          </cell>
          <cell r="P125">
            <v>29.604926561230503</v>
          </cell>
          <cell r="Q125">
            <v>0.34006400647970103</v>
          </cell>
          <cell r="R125">
            <v>1.2948061308278278</v>
          </cell>
          <cell r="S125">
            <v>2.3179211571008516</v>
          </cell>
          <cell r="T125">
            <v>4.0789455839148259</v>
          </cell>
          <cell r="U125">
            <v>4.2976980758126029</v>
          </cell>
          <cell r="V125">
            <v>4.9917088056310766</v>
          </cell>
          <cell r="W125">
            <v>6.4818784146763821</v>
          </cell>
          <cell r="X125">
            <v>7.5591678441158647</v>
          </cell>
          <cell r="Y125">
            <v>14.02550597954221</v>
          </cell>
          <cell r="Z125">
            <v>17.911844641403956</v>
          </cell>
          <cell r="AA125">
            <v>20.758872235867095</v>
          </cell>
          <cell r="AB125">
            <v>19.656682119259269</v>
          </cell>
          <cell r="AC125">
            <v>30.620876148858599</v>
          </cell>
          <cell r="AD125">
            <v>29.868501783986623</v>
          </cell>
        </row>
        <row r="126">
          <cell r="B126">
            <v>1124</v>
          </cell>
          <cell r="C126">
            <v>35.534339093416264</v>
          </cell>
          <cell r="D126">
            <v>33.902983273541722</v>
          </cell>
          <cell r="E126">
            <v>39.272093123426444</v>
          </cell>
          <cell r="F126">
            <v>53.243878592941236</v>
          </cell>
          <cell r="G126">
            <v>57.589899249331459</v>
          </cell>
          <cell r="H126">
            <v>64.824819292588884</v>
          </cell>
          <cell r="I126">
            <v>69.099456628642457</v>
          </cell>
          <cell r="J126">
            <v>69.196408151287699</v>
          </cell>
          <cell r="K126">
            <v>77.516751512378818</v>
          </cell>
          <cell r="L126">
            <v>77.560172930916366</v>
          </cell>
          <cell r="M126">
            <v>72.861149818082026</v>
          </cell>
          <cell r="N126">
            <v>68.900026408838087</v>
          </cell>
          <cell r="O126">
            <v>73.207051848868431</v>
          </cell>
          <cell r="P126">
            <v>74.077543830688441</v>
          </cell>
          <cell r="Q126">
            <v>0.83855372942753348</v>
          </cell>
          <cell r="R126">
            <v>3.3028507384473094</v>
          </cell>
          <cell r="S126">
            <v>5.1821829813637832</v>
          </cell>
          <cell r="T126">
            <v>6.6820859019208729</v>
          </cell>
          <cell r="U126">
            <v>8.8167836105593125</v>
          </cell>
          <cell r="V126">
            <v>10.848403019741122</v>
          </cell>
          <cell r="W126">
            <v>17.986277916490639</v>
          </cell>
          <cell r="X126">
            <v>24.020526487640215</v>
          </cell>
          <cell r="Y126">
            <v>37.123512025653326</v>
          </cell>
          <cell r="Z126">
            <v>40.241890798747825</v>
          </cell>
          <cell r="AA126">
            <v>49.432081182444151</v>
          </cell>
          <cell r="AB126">
            <v>52.665584492323283</v>
          </cell>
          <cell r="AC126">
            <v>71.671435096757051</v>
          </cell>
          <cell r="AD126">
            <v>74.737062613010579</v>
          </cell>
        </row>
        <row r="127">
          <cell r="B127">
            <v>1125</v>
          </cell>
          <cell r="C127">
            <v>249.4503114976348</v>
          </cell>
          <cell r="D127">
            <v>363.69004572674663</v>
          </cell>
          <cell r="E127">
            <v>292.53601020080237</v>
          </cell>
          <cell r="F127">
            <v>302.27481647028549</v>
          </cell>
          <cell r="G127">
            <v>333.87657560325511</v>
          </cell>
          <cell r="H127">
            <v>317.08952535423174</v>
          </cell>
          <cell r="I127">
            <v>423.75011652186794</v>
          </cell>
          <cell r="J127">
            <v>252.07618021510183</v>
          </cell>
          <cell r="K127">
            <v>188.21933057117619</v>
          </cell>
          <cell r="L127">
            <v>186.29197711475069</v>
          </cell>
          <cell r="M127">
            <v>205.95898741190317</v>
          </cell>
          <cell r="N127">
            <v>123.12187770358031</v>
          </cell>
          <cell r="O127">
            <v>193.73933670436264</v>
          </cell>
          <cell r="P127">
            <v>183.57870669473962</v>
          </cell>
          <cell r="Q127">
            <v>5.8866295068354777</v>
          </cell>
          <cell r="R127">
            <v>35.430921414870348</v>
          </cell>
          <cell r="S127">
            <v>38.601841993350646</v>
          </cell>
          <cell r="T127">
            <v>37.935371032672869</v>
          </cell>
          <cell r="U127">
            <v>51.115170509047559</v>
          </cell>
          <cell r="V127">
            <v>53.064782932212445</v>
          </cell>
          <cell r="W127">
            <v>110.30025031699503</v>
          </cell>
          <cell r="X127">
            <v>87.504579002448466</v>
          </cell>
          <cell r="Y127">
            <v>90.140033548795643</v>
          </cell>
          <cell r="Z127">
            <v>96.657100112606145</v>
          </cell>
          <cell r="AA127">
            <v>139.73127532874273</v>
          </cell>
          <cell r="AB127">
            <v>94.111511867572176</v>
          </cell>
          <cell r="AC127">
            <v>189.6753925422571</v>
          </cell>
          <cell r="AD127">
            <v>185.21312380468481</v>
          </cell>
        </row>
        <row r="128">
          <cell r="B128">
            <v>1126</v>
          </cell>
          <cell r="C128">
            <v>50.604438051255968</v>
          </cell>
          <cell r="D128">
            <v>51.874962517262389</v>
          </cell>
          <cell r="E128">
            <v>47.266405722723242</v>
          </cell>
          <cell r="F128">
            <v>72.458195557080515</v>
          </cell>
          <cell r="G128">
            <v>57.593758292105178</v>
          </cell>
          <cell r="H128">
            <v>77.479828709403662</v>
          </cell>
          <cell r="I128">
            <v>67.701307349450687</v>
          </cell>
          <cell r="J128">
            <v>68.081350274656984</v>
          </cell>
          <cell r="K128">
            <v>71.128224093763208</v>
          </cell>
          <cell r="L128">
            <v>86.711525767245362</v>
          </cell>
          <cell r="M128">
            <v>86.488399237197171</v>
          </cell>
          <cell r="N128">
            <v>84.381568134349848</v>
          </cell>
          <cell r="O128">
            <v>95.343278235157115</v>
          </cell>
          <cell r="P128">
            <v>85.88835107755753</v>
          </cell>
          <cell r="Q128">
            <v>1.1941840297608768</v>
          </cell>
          <cell r="R128">
            <v>5.0536926757940659</v>
          </cell>
          <cell r="S128">
            <v>6.2370794079325389</v>
          </cell>
          <cell r="T128">
            <v>9.0934751525555111</v>
          </cell>
          <cell r="U128">
            <v>8.8173744145982749</v>
          </cell>
          <cell r="V128">
            <v>12.966212893650344</v>
          </cell>
          <cell r="W128">
            <v>17.62234594464557</v>
          </cell>
          <cell r="X128">
            <v>23.633450366545905</v>
          </cell>
          <cell r="Y128">
            <v>34.063985280478533</v>
          </cell>
          <cell r="Z128">
            <v>44.990046038530274</v>
          </cell>
          <cell r="AA128">
            <v>58.677382708168089</v>
          </cell>
          <cell r="AB128">
            <v>64.499316441543272</v>
          </cell>
          <cell r="AC128">
            <v>93.343324247645356</v>
          </cell>
          <cell r="AD128">
            <v>86.653022498734742</v>
          </cell>
        </row>
        <row r="129">
          <cell r="B129">
            <v>1127</v>
          </cell>
          <cell r="C129">
            <v>15.209723850679497</v>
          </cell>
          <cell r="D129">
            <v>23.492119888554306</v>
          </cell>
          <cell r="E129">
            <v>21.226900705434534</v>
          </cell>
          <cell r="F129">
            <v>19.107177869991915</v>
          </cell>
          <cell r="G129">
            <v>21.187441357548096</v>
          </cell>
          <cell r="H129">
            <v>17.690629017468552</v>
          </cell>
          <cell r="I129">
            <v>21.193335761221299</v>
          </cell>
          <cell r="J129">
            <v>16.298662093921191</v>
          </cell>
          <cell r="K129">
            <v>10.084969573523807</v>
          </cell>
          <cell r="L129">
            <v>11.710123326194189</v>
          </cell>
          <cell r="M129">
            <v>29.296816899129219</v>
          </cell>
          <cell r="N129">
            <v>16.262536118624471</v>
          </cell>
          <cell r="O129">
            <v>28.234823815257467</v>
          </cell>
          <cell r="P129">
            <v>28.852333834048633</v>
          </cell>
          <cell r="Q129">
            <v>0.35892522511874353</v>
          </cell>
          <cell r="R129">
            <v>2.288617638618168</v>
          </cell>
          <cell r="S129">
            <v>2.8010140238026655</v>
          </cell>
          <cell r="T129">
            <v>2.3979433362973297</v>
          </cell>
          <cell r="U129">
            <v>3.2437126674272685</v>
          </cell>
          <cell r="V129">
            <v>2.9605184456899289</v>
          </cell>
          <cell r="W129">
            <v>5.5165300217544528</v>
          </cell>
          <cell r="X129">
            <v>5.6578434488126819</v>
          </cell>
          <cell r="Y129">
            <v>4.8297881675455931</v>
          </cell>
          <cell r="Z129">
            <v>6.075766547765598</v>
          </cell>
          <cell r="AA129">
            <v>19.876197877206089</v>
          </cell>
          <cell r="AB129">
            <v>12.430705975825466</v>
          </cell>
          <cell r="AC129">
            <v>27.64256026483978</v>
          </cell>
          <cell r="AD129">
            <v>29.109208658636181</v>
          </cell>
        </row>
        <row r="130">
          <cell r="B130">
            <v>1128</v>
          </cell>
          <cell r="C130">
            <v>190.56959105414737</v>
          </cell>
          <cell r="D130">
            <v>189.04729991610878</v>
          </cell>
          <cell r="E130">
            <v>214.12785566059398</v>
          </cell>
          <cell r="F130">
            <v>301.57838359301536</v>
          </cell>
          <cell r="G130">
            <v>406.59870340326341</v>
          </cell>
          <cell r="H130">
            <v>449.23580299807884</v>
          </cell>
          <cell r="I130">
            <v>401.5654024018732</v>
          </cell>
          <cell r="J130">
            <v>349.43745100637619</v>
          </cell>
          <cell r="K130">
            <v>365.58794408217238</v>
          </cell>
          <cell r="L130">
            <v>423.82227519474935</v>
          </cell>
          <cell r="M130">
            <v>406.0644144996329</v>
          </cell>
          <cell r="N130">
            <v>383.69136691045043</v>
          </cell>
          <cell r="O130">
            <v>397.71800223363681</v>
          </cell>
          <cell r="P130">
            <v>375.4435888072789</v>
          </cell>
          <cell r="Q130">
            <v>4.4971384123348779</v>
          </cell>
          <cell r="R130">
            <v>18.417111234475783</v>
          </cell>
          <cell r="S130">
            <v>28.255426212012285</v>
          </cell>
          <cell r="T130">
            <v>37.847968979444936</v>
          </cell>
          <cell r="U130">
            <v>62.248637885612844</v>
          </cell>
          <cell r="V130">
            <v>75.179400343925835</v>
          </cell>
          <cell r="W130">
            <v>104.52566896529855</v>
          </cell>
          <cell r="X130">
            <v>121.30212784051774</v>
          </cell>
          <cell r="Y130">
            <v>175.08355515131572</v>
          </cell>
          <cell r="Z130">
            <v>219.89906767814173</v>
          </cell>
          <cell r="AA130">
            <v>275.49124812007926</v>
          </cell>
          <cell r="AB130">
            <v>293.28479474146121</v>
          </cell>
          <cell r="AC130">
            <v>389.37533016282202</v>
          </cell>
          <cell r="AD130">
            <v>378.78619556387963</v>
          </cell>
        </row>
        <row r="131">
          <cell r="B131">
            <v>1129</v>
          </cell>
          <cell r="C131">
            <v>72.360113256707805</v>
          </cell>
          <cell r="D131">
            <v>71.840208770329951</v>
          </cell>
          <cell r="E131">
            <v>82.340860470603019</v>
          </cell>
          <cell r="F131">
            <v>113.67217356612281</v>
          </cell>
          <cell r="G131">
            <v>125.08728367955463</v>
          </cell>
          <cell r="H131">
            <v>132.45373685648443</v>
          </cell>
          <cell r="I131">
            <v>140.39368144336183</v>
          </cell>
          <cell r="J131">
            <v>149.26098707830565</v>
          </cell>
          <cell r="K131">
            <v>164.04751784417797</v>
          </cell>
          <cell r="L131">
            <v>174.55269455031214</v>
          </cell>
          <cell r="M131">
            <v>196.08846256476644</v>
          </cell>
          <cell r="N131">
            <v>177.58557090506835</v>
          </cell>
          <cell r="O131">
            <v>177.8147226469932</v>
          </cell>
          <cell r="P131">
            <v>182.77793340993836</v>
          </cell>
          <cell r="Q131">
            <v>1.7075832668139685</v>
          </cell>
          <cell r="R131">
            <v>6.9987199849892621</v>
          </cell>
          <cell r="S131">
            <v>10.865359390459178</v>
          </cell>
          <cell r="T131">
            <v>14.265813244634487</v>
          </cell>
          <cell r="U131">
            <v>19.150363640340689</v>
          </cell>
          <cell r="V131">
            <v>22.166070566341823</v>
          </cell>
          <cell r="W131">
            <v>36.543844125003638</v>
          </cell>
          <cell r="X131">
            <v>51.813780360491791</v>
          </cell>
          <cell r="Y131">
            <v>78.563921767211752</v>
          </cell>
          <cell r="Z131">
            <v>90.566204371120875</v>
          </cell>
          <cell r="AA131">
            <v>133.03469441044501</v>
          </cell>
          <cell r="AB131">
            <v>135.74229759538434</v>
          </cell>
          <cell r="AC131">
            <v>174.08481876515859</v>
          </cell>
          <cell r="AD131">
            <v>184.40522116604166</v>
          </cell>
        </row>
        <row r="132">
          <cell r="B132">
            <v>1130</v>
          </cell>
          <cell r="C132">
            <v>102.67734780142277</v>
          </cell>
          <cell r="D132">
            <v>96.781457282555891</v>
          </cell>
          <cell r="E132">
            <v>65.361695404717452</v>
          </cell>
          <cell r="F132">
            <v>56.563937231364754</v>
          </cell>
          <cell r="G132">
            <v>57.797640697840038</v>
          </cell>
          <cell r="H132">
            <v>52.586354822370041</v>
          </cell>
          <cell r="I132">
            <v>46.986287326783639</v>
          </cell>
          <cell r="J132">
            <v>56.546415388218975</v>
          </cell>
          <cell r="K132">
            <v>44.588389731381255</v>
          </cell>
          <cell r="L132">
            <v>81.47214598087595</v>
          </cell>
          <cell r="M132">
            <v>76.719000533245264</v>
          </cell>
          <cell r="N132">
            <v>58.519970738621808</v>
          </cell>
          <cell r="O132">
            <v>57.366143608403704</v>
          </cell>
          <cell r="P132">
            <v>57.869214498533502</v>
          </cell>
          <cell r="Q132">
            <v>2.423021649572866</v>
          </cell>
          <cell r="R132">
            <v>9.4285126790938953</v>
          </cell>
          <cell r="S132">
            <v>8.6248589932518875</v>
          </cell>
          <cell r="T132">
            <v>7.0987519602102758</v>
          </cell>
          <cell r="U132">
            <v>8.8485879967853514</v>
          </cell>
          <cell r="V132">
            <v>8.800301746732325</v>
          </cell>
          <cell r="W132">
            <v>12.230319359317592</v>
          </cell>
          <cell r="X132">
            <v>19.629265519738457</v>
          </cell>
          <cell r="Y132">
            <v>21.353805340167213</v>
          </cell>
          <cell r="Z132">
            <v>42.271607679657045</v>
          </cell>
          <cell r="AA132">
            <v>52.049410036268704</v>
          </cell>
          <cell r="AB132">
            <v>44.731310335576765</v>
          </cell>
          <cell r="AC132">
            <v>56.162811294039315</v>
          </cell>
          <cell r="AD132">
            <v>58.384429122377476</v>
          </cell>
        </row>
        <row r="133">
          <cell r="B133">
            <v>1131</v>
          </cell>
          <cell r="C133">
            <v>53.941925867979663</v>
          </cell>
          <cell r="D133">
            <v>53.297656823314071</v>
          </cell>
          <cell r="E133">
            <v>59.228014360343202</v>
          </cell>
          <cell r="F133">
            <v>85.395739745071978</v>
          </cell>
          <cell r="G133">
            <v>86.333657069287625</v>
          </cell>
          <cell r="H133">
            <v>91.190169054786423</v>
          </cell>
          <cell r="I133">
            <v>100.22036911004696</v>
          </cell>
          <cell r="J133">
            <v>94.166223136740982</v>
          </cell>
          <cell r="K133">
            <v>96.894984304660639</v>
          </cell>
          <cell r="L133">
            <v>98.074018672715283</v>
          </cell>
          <cell r="M133">
            <v>101.66306880196116</v>
          </cell>
          <cell r="N133">
            <v>97.648988530678579</v>
          </cell>
          <cell r="O133">
            <v>104.06803924746735</v>
          </cell>
          <cell r="P133">
            <v>102.05397591321673</v>
          </cell>
          <cell r="Q133">
            <v>1.272943419326986</v>
          </cell>
          <cell r="R133">
            <v>5.1922924828203314</v>
          </cell>
          <cell r="S133">
            <v>7.8154838112015792</v>
          </cell>
          <cell r="T133">
            <v>10.717131879087015</v>
          </cell>
          <cell r="U133">
            <v>13.217338154953962</v>
          </cell>
          <cell r="V133">
            <v>15.260631902104613</v>
          </cell>
          <cell r="W133">
            <v>26.086911528033404</v>
          </cell>
          <cell r="X133">
            <v>32.688434523245306</v>
          </cell>
          <cell r="Y133">
            <v>46.403932632356693</v>
          </cell>
          <cell r="Z133">
            <v>50.885445460998618</v>
          </cell>
          <cell r="AA133">
            <v>68.972519412914721</v>
          </cell>
          <cell r="AB133">
            <v>74.640625324821059</v>
          </cell>
          <cell r="AC133">
            <v>101.88507161809596</v>
          </cell>
          <cell r="AD133">
            <v>102.96257129104481</v>
          </cell>
        </row>
        <row r="134">
          <cell r="B134">
            <v>1132</v>
          </cell>
          <cell r="C134">
            <v>89.679371951910056</v>
          </cell>
          <cell r="D134">
            <v>88.411797984192589</v>
          </cell>
          <cell r="E134">
            <v>100.92353153044513</v>
          </cell>
          <cell r="F134">
            <v>132.08965570394963</v>
          </cell>
          <cell r="G134">
            <v>140.95584944965466</v>
          </cell>
          <cell r="H134">
            <v>151.09840680254339</v>
          </cell>
          <cell r="I134">
            <v>159.75922134565778</v>
          </cell>
          <cell r="J134">
            <v>175.94197508520358</v>
          </cell>
          <cell r="K134">
            <v>182.71922955675814</v>
          </cell>
          <cell r="L134">
            <v>195.24870864190547</v>
          </cell>
          <cell r="M134">
            <v>215.16895690010062</v>
          </cell>
          <cell r="N134">
            <v>145.49317964143748</v>
          </cell>
          <cell r="O134">
            <v>167.90559643324417</v>
          </cell>
          <cell r="P134">
            <v>174.54085376415617</v>
          </cell>
          <cell r="Q134">
            <v>2.1162901497984019</v>
          </cell>
          <cell r="R134">
            <v>8.6131350124410293</v>
          </cell>
          <cell r="S134">
            <v>13.31745180661693</v>
          </cell>
          <cell r="T134">
            <v>16.577200036774901</v>
          </cell>
          <cell r="U134">
            <v>21.579777694342965</v>
          </cell>
          <cell r="V134">
            <v>25.28624731271999</v>
          </cell>
          <cell r="W134">
            <v>41.584607101730199</v>
          </cell>
          <cell r="X134">
            <v>61.075697218009736</v>
          </cell>
          <cell r="Y134">
            <v>87.505982686660971</v>
          </cell>
          <cell r="Z134">
            <v>101.30427660034439</v>
          </cell>
          <cell r="AA134">
            <v>145.9797075942931</v>
          </cell>
          <cell r="AB134">
            <v>111.21161695926428</v>
          </cell>
          <cell r="AC134">
            <v>164.38354985242512</v>
          </cell>
          <cell r="AD134">
            <v>176.09480608745554</v>
          </cell>
        </row>
        <row r="135">
          <cell r="B135">
            <v>1133</v>
          </cell>
          <cell r="C135">
            <v>36.109708933028863</v>
          </cell>
          <cell r="D135">
            <v>33.756300104361685</v>
          </cell>
          <cell r="E135">
            <v>39.746272173789755</v>
          </cell>
          <cell r="F135">
            <v>53.688235314664006</v>
          </cell>
          <cell r="G135">
            <v>50.35752198438027</v>
          </cell>
          <cell r="H135">
            <v>56.69495729657546</v>
          </cell>
          <cell r="I135">
            <v>61.79943363700999</v>
          </cell>
          <cell r="J135">
            <v>59.303558322793442</v>
          </cell>
          <cell r="K135">
            <v>69.715363507204259</v>
          </cell>
          <cell r="L135">
            <v>71.607425182109509</v>
          </cell>
          <cell r="M135">
            <v>65.7664057888543</v>
          </cell>
          <cell r="N135">
            <v>67.186861568171352</v>
          </cell>
          <cell r="O135">
            <v>69.607827781759909</v>
          </cell>
          <cell r="P135">
            <v>74.007903047524152</v>
          </cell>
          <cell r="Q135">
            <v>0.85213153999378299</v>
          </cell>
          <cell r="R135">
            <v>3.2885607684545439</v>
          </cell>
          <cell r="S135">
            <v>5.2447536876714178</v>
          </cell>
          <cell r="T135">
            <v>6.7378524963935948</v>
          </cell>
          <cell r="U135">
            <v>7.7095355311881102</v>
          </cell>
          <cell r="V135">
            <v>9.4878744384032405</v>
          </cell>
          <cell r="W135">
            <v>16.08611474979725</v>
          </cell>
          <cell r="X135">
            <v>20.586367581240808</v>
          </cell>
          <cell r="Y135">
            <v>33.387352862938229</v>
          </cell>
          <cell r="Z135">
            <v>37.153323357396886</v>
          </cell>
          <cell r="AA135">
            <v>44.618707200602188</v>
          </cell>
          <cell r="AB135">
            <v>51.356080964268919</v>
          </cell>
          <cell r="AC135">
            <v>68.147709613903288</v>
          </cell>
          <cell r="AD135">
            <v>74.666801811928096</v>
          </cell>
        </row>
        <row r="136">
          <cell r="B136">
            <v>1134</v>
          </cell>
          <cell r="C136">
            <v>164.61944078926595</v>
          </cell>
          <cell r="D136">
            <v>162.94174073018053</v>
          </cell>
          <cell r="E136">
            <v>186.87575040303923</v>
          </cell>
          <cell r="F136">
            <v>258.3239444481876</v>
          </cell>
          <cell r="G136">
            <v>260.39934585618357</v>
          </cell>
          <cell r="H136">
            <v>259.9659794239401</v>
          </cell>
          <cell r="I136">
            <v>271.65803251259644</v>
          </cell>
          <cell r="J136">
            <v>259.71703337675956</v>
          </cell>
          <cell r="K136">
            <v>281.56198433789757</v>
          </cell>
          <cell r="L136">
            <v>284.7057447686791</v>
          </cell>
          <cell r="M136">
            <v>289.96597189666903</v>
          </cell>
          <cell r="N136">
            <v>266.7108386671066</v>
          </cell>
          <cell r="O136">
            <v>274.21209785227325</v>
          </cell>
          <cell r="P136">
            <v>281.36298809255874</v>
          </cell>
          <cell r="Q136">
            <v>3.8847562535837397</v>
          </cell>
          <cell r="R136">
            <v>15.873890635298832</v>
          </cell>
          <cell r="S136">
            <v>24.659351115424386</v>
          </cell>
          <cell r="T136">
            <v>32.419553814298325</v>
          </cell>
          <cell r="U136">
            <v>39.866100039614459</v>
          </cell>
          <cell r="V136">
            <v>43.505184387533681</v>
          </cell>
          <cell r="W136">
            <v>70.711364595496093</v>
          </cell>
          <cell r="X136">
            <v>90.156990025813926</v>
          </cell>
          <cell r="Y136">
            <v>134.84272118737542</v>
          </cell>
          <cell r="Z136">
            <v>147.71882343483568</v>
          </cell>
          <cell r="AA136">
            <v>196.72516147124085</v>
          </cell>
          <cell r="AB136">
            <v>203.86758817031605</v>
          </cell>
          <cell r="AC136">
            <v>268.46012887580275</v>
          </cell>
          <cell r="AD136">
            <v>283.86798712062398</v>
          </cell>
        </row>
        <row r="137">
          <cell r="B137">
            <v>1135</v>
          </cell>
          <cell r="C137">
            <v>48.975464824320824</v>
          </cell>
          <cell r="D137">
            <v>51.607452902317597</v>
          </cell>
          <cell r="E137">
            <v>43.80852631911312</v>
          </cell>
          <cell r="F137">
            <v>54.056549847255006</v>
          </cell>
          <cell r="G137">
            <v>45.862631348138251</v>
          </cell>
          <cell r="H137">
            <v>57.148015238523875</v>
          </cell>
          <cell r="I137">
            <v>74.518193284389227</v>
          </cell>
          <cell r="J137">
            <v>68.317483309012999</v>
          </cell>
          <cell r="K137">
            <v>52.224373363254216</v>
          </cell>
          <cell r="L137">
            <v>60.618437837703375</v>
          </cell>
          <cell r="M137">
            <v>58.028976742178763</v>
          </cell>
          <cell r="N137">
            <v>52.378803567852188</v>
          </cell>
          <cell r="O137">
            <v>46.501253955126941</v>
          </cell>
          <cell r="P137">
            <v>53.690990828312408</v>
          </cell>
          <cell r="Q137">
            <v>1.1557428596298367</v>
          </cell>
          <cell r="R137">
            <v>5.0276317146646736</v>
          </cell>
          <cell r="S137">
            <v>5.7807919434299766</v>
          </cell>
          <cell r="T137">
            <v>6.7840758259243845</v>
          </cell>
          <cell r="U137">
            <v>7.0213857235057304</v>
          </cell>
          <cell r="V137">
            <v>9.5636934719028446</v>
          </cell>
          <cell r="W137">
            <v>19.396750707475455</v>
          </cell>
          <cell r="X137">
            <v>23.715420514388757</v>
          </cell>
          <cell r="Y137">
            <v>25.010750770088382</v>
          </cell>
          <cell r="Z137">
            <v>31.451716308424707</v>
          </cell>
          <cell r="AA137">
            <v>39.369308560399176</v>
          </cell>
          <cell r="AB137">
            <v>40.037144376996515</v>
          </cell>
          <cell r="AC137">
            <v>45.525827370334305</v>
          </cell>
          <cell r="AD137">
            <v>54.169006365297427</v>
          </cell>
        </row>
        <row r="138">
          <cell r="B138">
            <v>1136</v>
          </cell>
          <cell r="C138">
            <v>39.194706958165817</v>
          </cell>
          <cell r="D138">
            <v>39.793221628963693</v>
          </cell>
          <cell r="E138">
            <v>38.725895689764116</v>
          </cell>
          <cell r="F138">
            <v>44.833789258937735</v>
          </cell>
          <cell r="G138">
            <v>43.347644119788157</v>
          </cell>
          <cell r="H138">
            <v>55.835122674547826</v>
          </cell>
          <cell r="I138">
            <v>38.402688364191725</v>
          </cell>
          <cell r="J138">
            <v>35.862268352420315</v>
          </cell>
          <cell r="K138">
            <v>30.462420489859205</v>
          </cell>
          <cell r="L138">
            <v>33.265551553399121</v>
          </cell>
          <cell r="M138">
            <v>30.343913247044114</v>
          </cell>
          <cell r="N138">
            <v>28.157611911064528</v>
          </cell>
          <cell r="O138">
            <v>33.371109382584883</v>
          </cell>
          <cell r="P138">
            <v>30.887796242795705</v>
          </cell>
          <cell r="Q138">
            <v>0.92493257317057465</v>
          </cell>
          <cell r="R138">
            <v>3.8766816000228066</v>
          </cell>
          <cell r="S138">
            <v>5.1101090270600595</v>
          </cell>
          <cell r="T138">
            <v>5.6266229856619852</v>
          </cell>
          <cell r="U138">
            <v>6.6363512215406892</v>
          </cell>
          <cell r="V138">
            <v>9.343981518810498</v>
          </cell>
          <cell r="W138">
            <v>9.9960471378355518</v>
          </cell>
          <cell r="X138">
            <v>12.449064769124773</v>
          </cell>
          <cell r="Y138">
            <v>14.588743869190719</v>
          </cell>
          <cell r="Z138">
            <v>17.259743530540732</v>
          </cell>
          <cell r="AA138">
            <v>20.586592261664798</v>
          </cell>
          <cell r="AB138">
            <v>21.523026426793862</v>
          </cell>
          <cell r="AC138">
            <v>32.671105307701062</v>
          </cell>
          <cell r="AD138">
            <v>31.16279296532776</v>
          </cell>
        </row>
        <row r="139">
          <cell r="B139">
            <v>1137</v>
          </cell>
          <cell r="C139">
            <v>41.511275597131245</v>
          </cell>
          <cell r="D139">
            <v>38.53640075092931</v>
          </cell>
          <cell r="E139">
            <v>43.710815806076226</v>
          </cell>
          <cell r="F139">
            <v>58.668778883091804</v>
          </cell>
          <cell r="G139">
            <v>71.413973875013028</v>
          </cell>
          <cell r="H139">
            <v>83.689451828606039</v>
          </cell>
          <cell r="I139">
            <v>74.580082504848306</v>
          </cell>
          <cell r="J139">
            <v>67.277051699121472</v>
          </cell>
          <cell r="K139">
            <v>69.988417097138125</v>
          </cell>
          <cell r="L139">
            <v>74.945648647429735</v>
          </cell>
          <cell r="M139">
            <v>83.13641104430414</v>
          </cell>
          <cell r="N139">
            <v>56.083594913816718</v>
          </cell>
          <cell r="O139">
            <v>65.562812459172534</v>
          </cell>
          <cell r="P139">
            <v>77.927576526437917</v>
          </cell>
          <cell r="Q139">
            <v>0.97959989839006201</v>
          </cell>
          <cell r="R139">
            <v>3.7542412905190869</v>
          </cell>
          <cell r="S139">
            <v>5.7678984682549039</v>
          </cell>
          <cell r="T139">
            <v>7.3629087628036505</v>
          </cell>
          <cell r="U139">
            <v>10.93319423428988</v>
          </cell>
          <cell r="V139">
            <v>14.005390402094413</v>
          </cell>
          <cell r="W139">
            <v>19.412860193331394</v>
          </cell>
          <cell r="X139">
            <v>23.35424981620255</v>
          </cell>
          <cell r="Y139">
            <v>33.51812083285165</v>
          </cell>
          <cell r="Z139">
            <v>38.885351782254688</v>
          </cell>
          <cell r="AA139">
            <v>56.403252353549917</v>
          </cell>
          <cell r="AB139">
            <v>42.869001080498357</v>
          </cell>
          <cell r="AC139">
            <v>64.18754394903381</v>
          </cell>
          <cell r="AD139">
            <v>78.621372482976383</v>
          </cell>
        </row>
        <row r="140">
          <cell r="B140">
            <v>1138</v>
          </cell>
          <cell r="C140">
            <v>36.180581181135338</v>
          </cell>
          <cell r="D140">
            <v>34.531070170111782</v>
          </cell>
          <cell r="E140">
            <v>35.597178229890943</v>
          </cell>
          <cell r="F140">
            <v>49.050982655548815</v>
          </cell>
          <cell r="G140">
            <v>52.251616361973284</v>
          </cell>
          <cell r="H140">
            <v>64.206243360772532</v>
          </cell>
          <cell r="I140">
            <v>69.630697870829067</v>
          </cell>
          <cell r="J140">
            <v>66.744133953595039</v>
          </cell>
          <cell r="K140">
            <v>68.454029748264134</v>
          </cell>
          <cell r="L140">
            <v>70.873481575653386</v>
          </cell>
          <cell r="M140">
            <v>65.065224773284925</v>
          </cell>
          <cell r="N140">
            <v>62.880299097707095</v>
          </cell>
          <cell r="O140">
            <v>67.583438106499983</v>
          </cell>
          <cell r="P140">
            <v>71.014643963478818</v>
          </cell>
          <cell r="Q140">
            <v>0.85380401201602463</v>
          </cell>
          <cell r="R140">
            <v>3.3640393734829881</v>
          </cell>
          <cell r="S140">
            <v>4.6972564112574444</v>
          </cell>
          <cell r="T140">
            <v>6.1558791045974033</v>
          </cell>
          <cell r="U140">
            <v>7.9995138170141358</v>
          </cell>
          <cell r="V140">
            <v>10.744884628484726</v>
          </cell>
          <cell r="W140">
            <v>18.12455762358039</v>
          </cell>
          <cell r="X140">
            <v>23.16925517321236</v>
          </cell>
          <cell r="Y140">
            <v>32.783288089133833</v>
          </cell>
          <cell r="Z140">
            <v>36.772518656384243</v>
          </cell>
          <cell r="AA140">
            <v>44.142996386653252</v>
          </cell>
          <cell r="AB140">
            <v>48.064244349956518</v>
          </cell>
          <cell r="AC140">
            <v>66.165784245286218</v>
          </cell>
          <cell r="AD140">
            <v>71.646893483264222</v>
          </cell>
        </row>
        <row r="141">
          <cell r="B141">
            <v>1139</v>
          </cell>
          <cell r="C141">
            <v>258.44241714733187</v>
          </cell>
          <cell r="D141">
            <v>248.7792075686454</v>
          </cell>
          <cell r="E141">
            <v>423.48112007967188</v>
          </cell>
          <cell r="F141">
            <v>534.33403072833437</v>
          </cell>
          <cell r="G141">
            <v>445.92871688917376</v>
          </cell>
          <cell r="H141">
            <v>494.09610574345925</v>
          </cell>
          <cell r="I141">
            <v>468.95538340951873</v>
          </cell>
          <cell r="J141">
            <v>470.06862875552258</v>
          </cell>
          <cell r="K141">
            <v>441.45149565812761</v>
          </cell>
          <cell r="L141">
            <v>519.37067947905882</v>
          </cell>
          <cell r="M141">
            <v>450.47126853528323</v>
          </cell>
          <cell r="N141">
            <v>396.49270083739322</v>
          </cell>
          <cell r="O141">
            <v>394.96240608024669</v>
          </cell>
          <cell r="P141">
            <v>372.01125990921707</v>
          </cell>
          <cell r="Q141">
            <v>6.0988288587957609</v>
          </cell>
          <cell r="R141">
            <v>24.236232628816644</v>
          </cell>
          <cell r="S141">
            <v>55.880817111239239</v>
          </cell>
          <cell r="T141">
            <v>67.058711498897239</v>
          </cell>
          <cell r="U141">
            <v>68.269905900067258</v>
          </cell>
          <cell r="V141">
            <v>82.686750909346131</v>
          </cell>
          <cell r="W141">
            <v>122.06697806277283</v>
          </cell>
          <cell r="X141">
            <v>163.17748637102667</v>
          </cell>
          <cell r="Y141">
            <v>211.41533395126962</v>
          </cell>
          <cell r="Z141">
            <v>269.47410478679575</v>
          </cell>
          <cell r="AA141">
            <v>305.61873333308995</v>
          </cell>
          <cell r="AB141">
            <v>303.06983792189993</v>
          </cell>
          <cell r="AC141">
            <v>386.67753635918262</v>
          </cell>
          <cell r="AD141">
            <v>375.32330834465415</v>
          </cell>
        </row>
        <row r="142">
          <cell r="B142">
            <v>1140</v>
          </cell>
          <cell r="C142">
            <v>35.063245141625245</v>
          </cell>
          <cell r="D142">
            <v>34.560905324489241</v>
          </cell>
          <cell r="E142">
            <v>37.887781460319367</v>
          </cell>
          <cell r="F142">
            <v>55.450394726672982</v>
          </cell>
          <cell r="G142">
            <v>57.36402885973515</v>
          </cell>
          <cell r="H142">
            <v>60.536563365234699</v>
          </cell>
          <cell r="I142">
            <v>63.864023133990834</v>
          </cell>
          <cell r="J142">
            <v>66.578300164985819</v>
          </cell>
          <cell r="K142">
            <v>70.251849709144864</v>
          </cell>
          <cell r="L142">
            <v>75.687759830354921</v>
          </cell>
          <cell r="M142">
            <v>78.964488350207375</v>
          </cell>
          <cell r="N142">
            <v>79.565470716282078</v>
          </cell>
          <cell r="O142">
            <v>80.266204681651132</v>
          </cell>
          <cell r="P142">
            <v>75.164387332446623</v>
          </cell>
          <cell r="Q142">
            <v>0.82743666350584577</v>
          </cell>
          <cell r="R142">
            <v>3.3669459336777714</v>
          </cell>
          <cell r="S142">
            <v>4.9995149397365966</v>
          </cell>
          <cell r="T142">
            <v>6.9590028121687411</v>
          </cell>
          <cell r="U142">
            <v>8.7822037558441401</v>
          </cell>
          <cell r="V142">
            <v>10.130765407181665</v>
          </cell>
          <cell r="W142">
            <v>16.623518114280039</v>
          </cell>
          <cell r="X142">
            <v>23.111688385885415</v>
          </cell>
          <cell r="Y142">
            <v>33.644281224624777</v>
          </cell>
          <cell r="Z142">
            <v>39.27039420873826</v>
          </cell>
          <cell r="AA142">
            <v>53.572843805011033</v>
          </cell>
          <cell r="AB142">
            <v>60.818003113890121</v>
          </cell>
          <cell r="AC142">
            <v>78.582512668045595</v>
          </cell>
          <cell r="AD142">
            <v>75.833582376504637</v>
          </cell>
        </row>
        <row r="143">
          <cell r="B143">
            <v>1141</v>
          </cell>
          <cell r="C143">
            <v>34.401621601431934</v>
          </cell>
          <cell r="D143">
            <v>34.295586786883092</v>
          </cell>
          <cell r="E143">
            <v>39.677490980231788</v>
          </cell>
          <cell r="F143">
            <v>55.53513270957334</v>
          </cell>
          <cell r="G143">
            <v>58.661569476497014</v>
          </cell>
          <cell r="H143">
            <v>63.428176212853188</v>
          </cell>
          <cell r="I143">
            <v>67.947908339061513</v>
          </cell>
          <cell r="J143">
            <v>68.571290799421092</v>
          </cell>
          <cell r="K143">
            <v>76.366433790008543</v>
          </cell>
          <cell r="L143">
            <v>78.363544800480071</v>
          </cell>
          <cell r="M143">
            <v>81.657290164757882</v>
          </cell>
          <cell r="N143">
            <v>78.152260521888024</v>
          </cell>
          <cell r="O143">
            <v>82.408302742022443</v>
          </cell>
          <cell r="P143">
            <v>85.557103025978208</v>
          </cell>
          <cell r="Q143">
            <v>0.81182340317060753</v>
          </cell>
          <cell r="R143">
            <v>3.3410984287315002</v>
          </cell>
          <cell r="S143">
            <v>5.2356776058447174</v>
          </cell>
          <cell r="T143">
            <v>6.9696373958215281</v>
          </cell>
          <cell r="U143">
            <v>8.9808520430094276</v>
          </cell>
          <cell r="V143">
            <v>10.614675457226539</v>
          </cell>
          <cell r="W143">
            <v>17.686535073620327</v>
          </cell>
          <cell r="X143">
            <v>23.803526092539276</v>
          </cell>
          <cell r="Y143">
            <v>36.572613891165396</v>
          </cell>
          <cell r="Z143">
            <v>40.6587181706332</v>
          </cell>
          <cell r="AA143">
            <v>55.39975428113501</v>
          </cell>
          <cell r="AB143">
            <v>59.73777797062769</v>
          </cell>
          <cell r="AC143">
            <v>80.679677329473876</v>
          </cell>
          <cell r="AD143">
            <v>86.31882531709077</v>
          </cell>
        </row>
        <row r="144">
          <cell r="B144">
            <v>1142</v>
          </cell>
          <cell r="C144">
            <v>47.428640873322188</v>
          </cell>
          <cell r="D144">
            <v>48.157783913268354</v>
          </cell>
          <cell r="E144">
            <v>55.275420102472076</v>
          </cell>
          <cell r="F144">
            <v>77.701299838038736</v>
          </cell>
          <cell r="G144">
            <v>79.470302005041518</v>
          </cell>
          <cell r="H144">
            <v>102.3646155214783</v>
          </cell>
          <cell r="I144">
            <v>101.89006405962201</v>
          </cell>
          <cell r="J144">
            <v>95.549805580211739</v>
          </cell>
          <cell r="K144">
            <v>107.48577631831459</v>
          </cell>
          <cell r="L144">
            <v>107.83978644018363</v>
          </cell>
          <cell r="M144">
            <v>108.04626888501419</v>
          </cell>
          <cell r="N144">
            <v>101.24492803746188</v>
          </cell>
          <cell r="O144">
            <v>125.65312226160798</v>
          </cell>
          <cell r="P144">
            <v>129.29353082420977</v>
          </cell>
          <cell r="Q144">
            <v>1.1192402813922677</v>
          </cell>
          <cell r="R144">
            <v>4.6915627122423453</v>
          </cell>
          <cell r="S144">
            <v>7.2939158206439938</v>
          </cell>
          <cell r="T144">
            <v>9.7514826855141745</v>
          </cell>
          <cell r="U144">
            <v>12.166585900953505</v>
          </cell>
          <cell r="V144">
            <v>17.130670262659748</v>
          </cell>
          <cell r="W144">
            <v>26.52152561711684</v>
          </cell>
          <cell r="X144">
            <v>33.168725041483796</v>
          </cell>
          <cell r="Y144">
            <v>51.475963993439848</v>
          </cell>
          <cell r="Z144">
            <v>55.952388264419568</v>
          </cell>
          <cell r="AA144">
            <v>73.30315193102733</v>
          </cell>
          <cell r="AB144">
            <v>77.389278203413951</v>
          </cell>
          <cell r="AC144">
            <v>123.01737837318629</v>
          </cell>
          <cell r="AD144">
            <v>130.44464231632693</v>
          </cell>
        </row>
        <row r="145">
          <cell r="B145">
            <v>1143</v>
          </cell>
          <cell r="C145">
            <v>36.891593069473728</v>
          </cell>
          <cell r="D145">
            <v>34.089962056618084</v>
          </cell>
          <cell r="E145">
            <v>38.397644932116151</v>
          </cell>
          <cell r="F145">
            <v>56.064801450916434</v>
          </cell>
          <cell r="G145">
            <v>59.923357580960385</v>
          </cell>
          <cell r="H145">
            <v>61.030784664654355</v>
          </cell>
          <cell r="I145">
            <v>64.409242977968631</v>
          </cell>
          <cell r="J145">
            <v>65.776958956290784</v>
          </cell>
          <cell r="K145">
            <v>77.020706490745937</v>
          </cell>
          <cell r="L145">
            <v>72.412283609198155</v>
          </cell>
          <cell r="M145">
            <v>76.547167327067925</v>
          </cell>
          <cell r="N145">
            <v>68.282333558124975</v>
          </cell>
          <cell r="O145">
            <v>69.386899082809393</v>
          </cell>
          <cell r="P145">
            <v>70.089716518748801</v>
          </cell>
          <cell r="Q145">
            <v>0.87058275859876155</v>
          </cell>
          <cell r="R145">
            <v>3.321066333422388</v>
          </cell>
          <cell r="S145">
            <v>5.0667944147077977</v>
          </cell>
          <cell r="T145">
            <v>7.0361106153304869</v>
          </cell>
          <cell r="U145">
            <v>9.1740267633065891</v>
          </cell>
          <cell r="V145">
            <v>10.213473109193838</v>
          </cell>
          <cell r="W145">
            <v>16.765436388573757</v>
          </cell>
          <cell r="X145">
            <v>22.833514442419851</v>
          </cell>
          <cell r="Y145">
            <v>36.885951331138017</v>
          </cell>
          <cell r="Z145">
            <v>37.570922025726347</v>
          </cell>
          <cell r="AA145">
            <v>51.932831132164033</v>
          </cell>
          <cell r="AB145">
            <v>52.193434382735454</v>
          </cell>
          <cell r="AC145">
            <v>67.931415192697372</v>
          </cell>
          <cell r="AD145">
            <v>70.713731329463954</v>
          </cell>
        </row>
        <row r="146">
          <cell r="B146">
            <v>1144</v>
          </cell>
          <cell r="C146">
            <v>46.362897918121249</v>
          </cell>
          <cell r="D146">
            <v>44.757012838326844</v>
          </cell>
          <cell r="E146">
            <v>81.369122423499888</v>
          </cell>
          <cell r="F146">
            <v>101.02525623659574</v>
          </cell>
          <cell r="G146">
            <v>110.19052272383936</v>
          </cell>
          <cell r="H146">
            <v>126.5288066650013</v>
          </cell>
          <cell r="I146">
            <v>115.96336775806211</v>
          </cell>
          <cell r="J146">
            <v>105.51018936488516</v>
          </cell>
          <cell r="K146">
            <v>126.03081562698529</v>
          </cell>
          <cell r="L146">
            <v>134.53766692959562</v>
          </cell>
          <cell r="M146">
            <v>126.18874576774901</v>
          </cell>
          <cell r="N146">
            <v>130.6634887117674</v>
          </cell>
          <cell r="O146">
            <v>135.84946300302136</v>
          </cell>
          <cell r="P146">
            <v>127.39274487736527</v>
          </cell>
          <cell r="Q146">
            <v>1.0940904473867594</v>
          </cell>
          <cell r="R146">
            <v>4.3602573764984394</v>
          </cell>
          <cell r="S146">
            <v>10.73713285681823</v>
          </cell>
          <cell r="T146">
            <v>12.6786300749697</v>
          </cell>
          <cell r="U146">
            <v>16.869729022868341</v>
          </cell>
          <cell r="V146">
            <v>21.174536285452753</v>
          </cell>
          <cell r="W146">
            <v>30.18474330178956</v>
          </cell>
          <cell r="X146">
            <v>36.626327378352457</v>
          </cell>
          <cell r="Y146">
            <v>60.357360289848245</v>
          </cell>
          <cell r="Z146">
            <v>69.804513016254433</v>
          </cell>
          <cell r="AA146">
            <v>85.611774459729148</v>
          </cell>
          <cell r="AB146">
            <v>99.876144661805228</v>
          </cell>
          <cell r="AC146">
            <v>132.99983710108714</v>
          </cell>
          <cell r="AD146">
            <v>128.52693350773117</v>
          </cell>
        </row>
        <row r="147">
          <cell r="B147">
            <v>1145</v>
          </cell>
          <cell r="C147">
            <v>14.396582760560721</v>
          </cell>
          <cell r="D147">
            <v>14.17280611011426</v>
          </cell>
          <cell r="E147">
            <v>14.268006722613197</v>
          </cell>
          <cell r="F147">
            <v>20.781454482661495</v>
          </cell>
          <cell r="G147">
            <v>20.675744051113856</v>
          </cell>
          <cell r="H147">
            <v>22.598328992042461</v>
          </cell>
          <cell r="I147">
            <v>22.986438315187371</v>
          </cell>
          <cell r="J147">
            <v>23.561308113252128</v>
          </cell>
          <cell r="K147">
            <v>23.498099381866936</v>
          </cell>
          <cell r="L147">
            <v>23.896692490617493</v>
          </cell>
          <cell r="M147">
            <v>23.948751576225732</v>
          </cell>
          <cell r="N147">
            <v>23.51813583602214</v>
          </cell>
          <cell r="O147">
            <v>23.972264612633321</v>
          </cell>
          <cell r="P147">
            <v>23.023271253007604</v>
          </cell>
          <cell r="Q147">
            <v>0.33973639225830049</v>
          </cell>
          <cell r="R147">
            <v>1.3807240132520429</v>
          </cell>
          <cell r="S147">
            <v>1.8827471554299227</v>
          </cell>
          <cell r="T147">
            <v>2.6080643951887525</v>
          </cell>
          <cell r="U147">
            <v>3.1653738530910194</v>
          </cell>
          <cell r="V147">
            <v>3.7818197282102477</v>
          </cell>
          <cell r="W147">
            <v>5.9832665554688802</v>
          </cell>
          <cell r="X147">
            <v>8.1789653645092137</v>
          </cell>
          <cell r="Y147">
            <v>11.253464031492987</v>
          </cell>
          <cell r="Z147">
            <v>12.398735759849794</v>
          </cell>
          <cell r="AA147">
            <v>16.247844497238276</v>
          </cell>
          <cell r="AB147">
            <v>17.976718363275982</v>
          </cell>
          <cell r="AC147">
            <v>23.469413996531429</v>
          </cell>
          <cell r="AD147">
            <v>23.2282494290735</v>
          </cell>
        </row>
        <row r="148">
          <cell r="B148">
            <v>1146</v>
          </cell>
          <cell r="C148">
            <v>151.55950474653821</v>
          </cell>
          <cell r="D148">
            <v>146.82713554006097</v>
          </cell>
          <cell r="E148">
            <v>160.92173116264232</v>
          </cell>
          <cell r="F148">
            <v>226.30676157051192</v>
          </cell>
          <cell r="G148">
            <v>261.20948775098003</v>
          </cell>
          <cell r="H148">
            <v>304.22833707898741</v>
          </cell>
          <cell r="I148">
            <v>264.5467834353305</v>
          </cell>
          <cell r="J148">
            <v>248.21305689837766</v>
          </cell>
          <cell r="K148">
            <v>286.89044907518513</v>
          </cell>
          <cell r="L148">
            <v>326.22194158453919</v>
          </cell>
          <cell r="M148">
            <v>297.59549513585938</v>
          </cell>
          <cell r="N148">
            <v>292.95746365674097</v>
          </cell>
          <cell r="O148">
            <v>301.44309579167214</v>
          </cell>
          <cell r="P148">
            <v>274.32038527529659</v>
          </cell>
          <cell r="Q148">
            <v>3.576562592068774</v>
          </cell>
          <cell r="R148">
            <v>14.303995289436742</v>
          </cell>
          <cell r="S148">
            <v>21.234566080848715</v>
          </cell>
          <cell r="T148">
            <v>28.401409907807977</v>
          </cell>
          <cell r="U148">
            <v>39.990129528698034</v>
          </cell>
          <cell r="V148">
            <v>50.912469123316555</v>
          </cell>
          <cell r="W148">
            <v>68.860338430059159</v>
          </cell>
          <cell r="X148">
            <v>86.163551940010308</v>
          </cell>
          <cell r="Y148">
            <v>137.39457379850268</v>
          </cell>
          <cell r="Z148">
            <v>169.25939246027178</v>
          </cell>
          <cell r="AA148">
            <v>201.90135225445866</v>
          </cell>
          <cell r="AB148">
            <v>223.92990045199315</v>
          </cell>
          <cell r="AC148">
            <v>295.11991986783295</v>
          </cell>
          <cell r="AD148">
            <v>276.76268340111483</v>
          </cell>
        </row>
        <row r="149">
          <cell r="B149">
            <v>1147</v>
          </cell>
          <cell r="C149">
            <v>60.580190887723624</v>
          </cell>
          <cell r="D149">
            <v>61.439241179091056</v>
          </cell>
          <cell r="E149">
            <v>69.610607003987653</v>
          </cell>
          <cell r="F149">
            <v>101.80253335839849</v>
          </cell>
          <cell r="G149">
            <v>106.282203890494</v>
          </cell>
          <cell r="H149">
            <v>114.07076747204374</v>
          </cell>
          <cell r="I149">
            <v>122.48820943817093</v>
          </cell>
          <cell r="J149">
            <v>120.92213538515666</v>
          </cell>
          <cell r="K149">
            <v>131.7208635724289</v>
          </cell>
          <cell r="L149">
            <v>140.04760138770487</v>
          </cell>
          <cell r="M149">
            <v>144.13724472500076</v>
          </cell>
          <cell r="N149">
            <v>135.3783499542688</v>
          </cell>
          <cell r="O149">
            <v>141.94773099361794</v>
          </cell>
          <cell r="P149">
            <v>142.34111138293426</v>
          </cell>
          <cell r="Q149">
            <v>1.4295958865250042</v>
          </cell>
          <cell r="R149">
            <v>5.9854509398400912</v>
          </cell>
          <cell r="S149">
            <v>9.1855277946283742</v>
          </cell>
          <cell r="T149">
            <v>12.776178049210863</v>
          </cell>
          <cell r="U149">
            <v>16.271381015946275</v>
          </cell>
          <cell r="V149">
            <v>19.089689285865589</v>
          </cell>
          <cell r="W149">
            <v>31.883130258003238</v>
          </cell>
          <cell r="X149">
            <v>41.976360241281107</v>
          </cell>
          <cell r="Y149">
            <v>63.082378549875408</v>
          </cell>
          <cell r="Z149">
            <v>72.663327951710883</v>
          </cell>
          <cell r="AA149">
            <v>97.788794171511086</v>
          </cell>
          <cell r="AB149">
            <v>103.48007540144111</v>
          </cell>
          <cell r="AC149">
            <v>138.97018568708106</v>
          </cell>
          <cell r="AD149">
            <v>143.60838661371432</v>
          </cell>
        </row>
        <row r="150">
          <cell r="B150">
            <v>1148</v>
          </cell>
          <cell r="C150">
            <v>265.48188350981781</v>
          </cell>
          <cell r="D150">
            <v>165.37150620507447</v>
          </cell>
          <cell r="E150">
            <v>186.61110041336639</v>
          </cell>
          <cell r="F150">
            <v>383.94705800086717</v>
          </cell>
          <cell r="G150">
            <v>360.90929498509695</v>
          </cell>
          <cell r="H150">
            <v>368.87471077362892</v>
          </cell>
          <cell r="I150">
            <v>381.11218889873885</v>
          </cell>
          <cell r="J150">
            <v>366.25856560305522</v>
          </cell>
          <cell r="K150">
            <v>357.67568564392667</v>
          </cell>
          <cell r="L150">
            <v>391.70746399653393</v>
          </cell>
          <cell r="M150">
            <v>372.10580572662133</v>
          </cell>
          <cell r="N150">
            <v>391.39193567081912</v>
          </cell>
          <cell r="O150">
            <v>472.1123377326162</v>
          </cell>
          <cell r="P150">
            <v>474.81095507848067</v>
          </cell>
          <cell r="Q150">
            <v>6.2649490378125678</v>
          </cell>
          <cell r="R150">
            <v>16.110599972298978</v>
          </cell>
          <cell r="S150">
            <v>24.624428997364873</v>
          </cell>
          <cell r="T150">
            <v>48.185205344745825</v>
          </cell>
          <cell r="U150">
            <v>55.253771900982429</v>
          </cell>
          <cell r="V150">
            <v>61.731009356168997</v>
          </cell>
          <cell r="W150">
            <v>99.201789440025905</v>
          </cell>
          <cell r="X150">
            <v>127.14133307553165</v>
          </cell>
          <cell r="Y150">
            <v>171.29429908018906</v>
          </cell>
          <cell r="Z150">
            <v>203.23638274044694</v>
          </cell>
          <cell r="AA150">
            <v>252.45229375411648</v>
          </cell>
          <cell r="AB150">
            <v>299.17093116006964</v>
          </cell>
          <cell r="AC150">
            <v>462.20914403213283</v>
          </cell>
          <cell r="AD150">
            <v>479.03823809480627</v>
          </cell>
        </row>
        <row r="151">
          <cell r="B151">
            <v>1149</v>
          </cell>
          <cell r="C151">
            <v>93.109640778881797</v>
          </cell>
          <cell r="D151">
            <v>93.752946305942231</v>
          </cell>
          <cell r="E151">
            <v>108.5379150535574</v>
          </cell>
          <cell r="F151">
            <v>156.33139706804269</v>
          </cell>
          <cell r="G151">
            <v>166.95553444443001</v>
          </cell>
          <cell r="H151">
            <v>179.64414528103129</v>
          </cell>
          <cell r="I151">
            <v>183.8112570635586</v>
          </cell>
          <cell r="J151">
            <v>178.83934655561447</v>
          </cell>
          <cell r="K151">
            <v>199.85914199165001</v>
          </cell>
          <cell r="L151">
            <v>205.86130564627499</v>
          </cell>
          <cell r="M151">
            <v>212.59039255061376</v>
          </cell>
          <cell r="N151">
            <v>199.86824453069548</v>
          </cell>
          <cell r="O151">
            <v>209.80018220652951</v>
          </cell>
          <cell r="P151">
            <v>204.76744635960264</v>
          </cell>
          <cell r="Q151">
            <v>2.1972390232313432</v>
          </cell>
          <cell r="R151">
            <v>9.1334731648777403</v>
          </cell>
          <cell r="S151">
            <v>14.322214363658007</v>
          </cell>
          <cell r="T151">
            <v>19.619529079807712</v>
          </cell>
          <cell r="U151">
            <v>25.560225646668577</v>
          </cell>
          <cell r="V151">
            <v>30.063363221258619</v>
          </cell>
          <cell r="W151">
            <v>47.845243870619115</v>
          </cell>
          <cell r="X151">
            <v>62.081477575819271</v>
          </cell>
          <cell r="Y151">
            <v>95.714450314380684</v>
          </cell>
          <cell r="Z151">
            <v>106.81059451587237</v>
          </cell>
          <cell r="AA151">
            <v>144.23030063906063</v>
          </cell>
          <cell r="AB151">
            <v>152.77465725780095</v>
          </cell>
          <cell r="AC151">
            <v>205.39934012566724</v>
          </cell>
          <cell r="AD151">
            <v>206.59050865215067</v>
          </cell>
        </row>
        <row r="152">
          <cell r="B152">
            <v>1150</v>
          </cell>
          <cell r="C152">
            <v>61.964446034172084</v>
          </cell>
          <cell r="D152">
            <v>58.848969353554814</v>
          </cell>
          <cell r="E152">
            <v>68.802733039483741</v>
          </cell>
          <cell r="F152">
            <v>102.52642567212982</v>
          </cell>
          <cell r="G152">
            <v>107.49727205022042</v>
          </cell>
          <cell r="H152">
            <v>112.39598152409914</v>
          </cell>
          <cell r="I152">
            <v>111.46166773663174</v>
          </cell>
          <cell r="J152">
            <v>126.02395798449224</v>
          </cell>
          <cell r="K152">
            <v>133.38894576470778</v>
          </cell>
          <cell r="L152">
            <v>131.78780132815569</v>
          </cell>
          <cell r="M152">
            <v>132.47167018324447</v>
          </cell>
          <cell r="N152">
            <v>135.98612830959644</v>
          </cell>
          <cell r="O152">
            <v>152.29068196507041</v>
          </cell>
          <cell r="P152">
            <v>154.99313134487448</v>
          </cell>
          <cell r="Q152">
            <v>1.4622621002537033</v>
          </cell>
          <cell r="R152">
            <v>5.7331049694951064</v>
          </cell>
          <cell r="S152">
            <v>9.078924087594439</v>
          </cell>
          <cell r="T152">
            <v>12.867026250955774</v>
          </cell>
          <cell r="U152">
            <v>16.457403099263477</v>
          </cell>
          <cell r="V152">
            <v>18.809414645174392</v>
          </cell>
          <cell r="W152">
            <v>29.012971024081736</v>
          </cell>
          <cell r="X152">
            <v>43.74738374028481</v>
          </cell>
          <cell r="Y152">
            <v>63.881239029922149</v>
          </cell>
          <cell r="Z152">
            <v>68.377752514534734</v>
          </cell>
          <cell r="AA152">
            <v>89.874375730027168</v>
          </cell>
          <cell r="AB152">
            <v>103.94464710037167</v>
          </cell>
          <cell r="AC152">
            <v>149.096179297502</v>
          </cell>
          <cell r="AD152">
            <v>156.37304860409822</v>
          </cell>
        </row>
        <row r="153">
          <cell r="B153">
            <v>1151</v>
          </cell>
          <cell r="C153">
            <v>17.444072924698144</v>
          </cell>
          <cell r="D153">
            <v>14.196167934528853</v>
          </cell>
          <cell r="E153">
            <v>14.181059574126985</v>
          </cell>
          <cell r="F153">
            <v>21.617065670327936</v>
          </cell>
          <cell r="G153">
            <v>22.180634742676958</v>
          </cell>
          <cell r="H153">
            <v>22.244650595156624</v>
          </cell>
          <cell r="I153">
            <v>24.573818909667871</v>
          </cell>
          <cell r="J153">
            <v>24.768751767474683</v>
          </cell>
          <cell r="K153">
            <v>26.317043123841096</v>
          </cell>
          <cell r="L153">
            <v>26.178481886611888</v>
          </cell>
          <cell r="M153">
            <v>28.64018194915408</v>
          </cell>
          <cell r="N153">
            <v>24.813270198398428</v>
          </cell>
          <cell r="O153">
            <v>24.529274675736954</v>
          </cell>
          <cell r="P153">
            <v>22.634938600575605</v>
          </cell>
          <cell r="Q153">
            <v>0.41165229973622064</v>
          </cell>
          <cell r="R153">
            <v>1.3829999374206232</v>
          </cell>
          <cell r="S153">
            <v>1.8712739693242766</v>
          </cell>
          <cell r="T153">
            <v>2.7129332718399275</v>
          </cell>
          <cell r="U153">
            <v>3.3957666087305558</v>
          </cell>
          <cell r="V153">
            <v>3.7226318148359607</v>
          </cell>
          <cell r="W153">
            <v>6.3964545879741257</v>
          </cell>
          <cell r="X153">
            <v>8.5981118643560581</v>
          </cell>
          <cell r="Y153">
            <v>12.603483090123252</v>
          </cell>
          <cell r="Z153">
            <v>13.582636159106714</v>
          </cell>
          <cell r="AA153">
            <v>19.430708995470848</v>
          </cell>
          <cell r="AB153">
            <v>18.966689075128858</v>
          </cell>
          <cell r="AC153">
            <v>24.014740021521327</v>
          </cell>
          <cell r="AD153">
            <v>22.83645941743622</v>
          </cell>
        </row>
        <row r="154">
          <cell r="B154">
            <v>1152</v>
          </cell>
          <cell r="C154">
            <v>86.987189753332217</v>
          </cell>
          <cell r="D154">
            <v>85.58425360259676</v>
          </cell>
          <cell r="E154">
            <v>96.356943012831891</v>
          </cell>
          <cell r="F154">
            <v>138.70554305859096</v>
          </cell>
          <cell r="G154">
            <v>146.56412153124035</v>
          </cell>
          <cell r="H154">
            <v>154.34099249839932</v>
          </cell>
          <cell r="I154">
            <v>164.494844681616</v>
          </cell>
          <cell r="J154">
            <v>159.47792027649902</v>
          </cell>
          <cell r="K154">
            <v>171.4451506072117</v>
          </cell>
          <cell r="L154">
            <v>173.91474481894022</v>
          </cell>
          <cell r="M154">
            <v>181.23030085341264</v>
          </cell>
          <cell r="N154">
            <v>172.9392757015236</v>
          </cell>
          <cell r="O154">
            <v>181.70365097842199</v>
          </cell>
          <cell r="P154">
            <v>182.26401033477518</v>
          </cell>
          <cell r="Q154">
            <v>2.052758943632417</v>
          </cell>
          <cell r="R154">
            <v>8.3376737949606614</v>
          </cell>
          <cell r="S154">
            <v>12.714863672990052</v>
          </cell>
          <cell r="T154">
            <v>17.407491307610428</v>
          </cell>
          <cell r="U154">
            <v>22.438381755419798</v>
          </cell>
          <cell r="V154">
            <v>25.828892503845331</v>
          </cell>
          <cell r="W154">
            <v>42.817268566582541</v>
          </cell>
          <cell r="X154">
            <v>55.360440094232452</v>
          </cell>
          <cell r="Y154">
            <v>82.106718691512611</v>
          </cell>
          <cell r="Z154">
            <v>90.235205838564411</v>
          </cell>
          <cell r="AA154">
            <v>122.95429000053205</v>
          </cell>
          <cell r="AB154">
            <v>132.19077714796734</v>
          </cell>
          <cell r="AC154">
            <v>177.89217157424793</v>
          </cell>
          <cell r="AD154">
            <v>183.88672258927275</v>
          </cell>
        </row>
        <row r="155">
          <cell r="B155">
            <v>1153</v>
          </cell>
          <cell r="C155">
            <v>16.776610501432842</v>
          </cell>
          <cell r="D155">
            <v>17.5593468202465</v>
          </cell>
          <cell r="E155">
            <v>22.158976640778032</v>
          </cell>
          <cell r="F155">
            <v>31.110743089433278</v>
          </cell>
          <cell r="G155">
            <v>34.671601905459831</v>
          </cell>
          <cell r="H155">
            <v>36.372139257301434</v>
          </cell>
          <cell r="I155">
            <v>37.616523347434232</v>
          </cell>
          <cell r="J155">
            <v>38.923752667102676</v>
          </cell>
          <cell r="K155">
            <v>38.635249068009614</v>
          </cell>
          <cell r="L155">
            <v>40.620507086035062</v>
          </cell>
          <cell r="M155">
            <v>45.582545086880565</v>
          </cell>
          <cell r="N155">
            <v>43.95208564280145</v>
          </cell>
          <cell r="O155">
            <v>45.750721525446757</v>
          </cell>
          <cell r="P155">
            <v>48.121562994962638</v>
          </cell>
          <cell r="Q155">
            <v>0.39590125107282909</v>
          </cell>
          <cell r="R155">
            <v>1.7106430175766925</v>
          </cell>
          <cell r="S155">
            <v>2.9240069092161134</v>
          </cell>
          <cell r="T155">
            <v>3.9043860682182623</v>
          </cell>
          <cell r="U155">
            <v>5.3080838031756761</v>
          </cell>
          <cell r="V155">
            <v>6.0868603979041724</v>
          </cell>
          <cell r="W155">
            <v>9.7914119182618951</v>
          </cell>
          <cell r="X155">
            <v>13.511814513469041</v>
          </cell>
          <cell r="Y155">
            <v>18.502789466884771</v>
          </cell>
          <cell r="Z155">
            <v>21.075842775672793</v>
          </cell>
          <cell r="AA155">
            <v>30.925123675140128</v>
          </cell>
          <cell r="AB155">
            <v>33.59595635420343</v>
          </cell>
          <cell r="AC155">
            <v>44.7910383716886</v>
          </cell>
          <cell r="AD155">
            <v>48.54999343404976</v>
          </cell>
        </row>
        <row r="156">
          <cell r="B156">
            <v>1154</v>
          </cell>
          <cell r="C156">
            <v>50.65728979274855</v>
          </cell>
          <cell r="D156">
            <v>49.132011419018447</v>
          </cell>
          <cell r="E156">
            <v>53.990846659218334</v>
          </cell>
          <cell r="F156">
            <v>79.386290508722411</v>
          </cell>
          <cell r="G156">
            <v>82.246057881518169</v>
          </cell>
          <cell r="H156">
            <v>89.916056686307854</v>
          </cell>
          <cell r="I156">
            <v>92.806674921677967</v>
          </cell>
          <cell r="J156">
            <v>90.114373680551111</v>
          </cell>
          <cell r="K156">
            <v>98.411387850873183</v>
          </cell>
          <cell r="L156">
            <v>103.78676848864319</v>
          </cell>
          <cell r="M156">
            <v>108.64320800985665</v>
          </cell>
          <cell r="N156">
            <v>103.61785286093567</v>
          </cell>
          <cell r="O156">
            <v>104.97236118148852</v>
          </cell>
          <cell r="P156">
            <v>108.44524681884783</v>
          </cell>
          <cell r="Q156">
            <v>1.1954312465676624</v>
          </cell>
          <cell r="R156">
            <v>4.7864725911406287</v>
          </cell>
          <cell r="S156">
            <v>7.1244088219968935</v>
          </cell>
          <cell r="T156">
            <v>9.9629483544884891</v>
          </cell>
          <cell r="U156">
            <v>12.591543041661081</v>
          </cell>
          <cell r="V156">
            <v>15.047409796489386</v>
          </cell>
          <cell r="W156">
            <v>24.15716025985045</v>
          </cell>
          <cell r="X156">
            <v>31.281893926896053</v>
          </cell>
          <cell r="Y156">
            <v>47.130152761364236</v>
          </cell>
          <cell r="Z156">
            <v>53.849490608988475</v>
          </cell>
          <cell r="AA156">
            <v>73.70814064385803</v>
          </cell>
          <cell r="AB156">
            <v>79.203086982572216</v>
          </cell>
          <cell r="AC156">
            <v>102.77042417859208</v>
          </cell>
          <cell r="AD156">
            <v>109.41074423455672</v>
          </cell>
        </row>
        <row r="157">
          <cell r="B157">
            <v>1155</v>
          </cell>
          <cell r="C157">
            <v>46.843416563971246</v>
          </cell>
          <cell r="D157">
            <v>46.589410733412123</v>
          </cell>
          <cell r="E157">
            <v>53.573448675187691</v>
          </cell>
          <cell r="F157">
            <v>74.580137457849261</v>
          </cell>
          <cell r="G157">
            <v>79.384913033412317</v>
          </cell>
          <cell r="H157">
            <v>80.649525249277858</v>
          </cell>
          <cell r="I157">
            <v>82.996903191971143</v>
          </cell>
          <cell r="J157">
            <v>81.999724102677646</v>
          </cell>
          <cell r="K157">
            <v>93.898560783665062</v>
          </cell>
          <cell r="L157">
            <v>93.969850099728504</v>
          </cell>
          <cell r="M157">
            <v>97.474934189659734</v>
          </cell>
          <cell r="N157">
            <v>93.168859294997205</v>
          </cell>
          <cell r="O157">
            <v>94.454402357532956</v>
          </cell>
          <cell r="P157">
            <v>94.895973031307122</v>
          </cell>
          <cell r="Q157">
            <v>1.1054299210569376</v>
          </cell>
          <cell r="R157">
            <v>4.5387707743336927</v>
          </cell>
          <cell r="S157">
            <v>7.0693307103591723</v>
          </cell>
          <cell r="T157">
            <v>9.3597780297035644</v>
          </cell>
          <cell r="U157">
            <v>12.153513190367168</v>
          </cell>
          <cell r="V157">
            <v>13.496660118803895</v>
          </cell>
          <cell r="W157">
            <v>21.603720779478284</v>
          </cell>
          <cell r="X157">
            <v>28.465011369971009</v>
          </cell>
          <cell r="Y157">
            <v>44.968916813900137</v>
          </cell>
          <cell r="Z157">
            <v>48.75600844077826</v>
          </cell>
          <cell r="AA157">
            <v>66.131112014387611</v>
          </cell>
          <cell r="AB157">
            <v>71.216118294907361</v>
          </cell>
          <cell r="AC157">
            <v>92.473093741658957</v>
          </cell>
          <cell r="AD157">
            <v>95.740840090127648</v>
          </cell>
        </row>
        <row r="158">
          <cell r="B158">
            <v>1156</v>
          </cell>
          <cell r="C158">
            <v>63.724349407758915</v>
          </cell>
          <cell r="D158">
            <v>25.799199435346832</v>
          </cell>
          <cell r="E158">
            <v>25.999328693462541</v>
          </cell>
          <cell r="F158">
            <v>35.501695865584765</v>
          </cell>
          <cell r="G158">
            <v>30.42297283882051</v>
          </cell>
          <cell r="H158">
            <v>33.012538730640451</v>
          </cell>
          <cell r="I158">
            <v>37.588739034523051</v>
          </cell>
          <cell r="J158">
            <v>34.36427649704418</v>
          </cell>
          <cell r="K158">
            <v>40.121856043580415</v>
          </cell>
          <cell r="L158">
            <v>43.377081623349994</v>
          </cell>
          <cell r="M158">
            <v>40.007127901181477</v>
          </cell>
          <cell r="N158">
            <v>39.896706255403487</v>
          </cell>
          <cell r="O158">
            <v>51.441492814140204</v>
          </cell>
          <cell r="P158">
            <v>53.078501575076537</v>
          </cell>
          <cell r="Q158">
            <v>1.5037930130272232</v>
          </cell>
          <cell r="R158">
            <v>2.5133748324998955</v>
          </cell>
          <cell r="S158">
            <v>3.4307638826048232</v>
          </cell>
          <cell r="T158">
            <v>4.4554489212053108</v>
          </cell>
          <cell r="U158">
            <v>4.6576356584426151</v>
          </cell>
          <cell r="V158">
            <v>5.524632829878855</v>
          </cell>
          <cell r="W158">
            <v>9.7841797865184432</v>
          </cell>
          <cell r="X158">
            <v>11.929058687860246</v>
          </cell>
          <cell r="Y158">
            <v>19.214739733869447</v>
          </cell>
          <cell r="Z158">
            <v>22.506084191045115</v>
          </cell>
          <cell r="AA158">
            <v>27.142525189697693</v>
          </cell>
          <cell r="AB158">
            <v>30.496118271296144</v>
          </cell>
          <cell r="AC158">
            <v>50.362438049278339</v>
          </cell>
          <cell r="AD158">
            <v>53.551064067244049</v>
          </cell>
        </row>
        <row r="159">
          <cell r="B159">
            <v>1157</v>
          </cell>
          <cell r="C159">
            <v>8.8057722917956092</v>
          </cell>
          <cell r="D159">
            <v>8.7786305935716822</v>
          </cell>
          <cell r="E159">
            <v>9.292416514536999</v>
          </cell>
          <cell r="F159">
            <v>15.491568825971916</v>
          </cell>
          <cell r="G159">
            <v>17.87377463808858</v>
          </cell>
          <cell r="H159">
            <v>18.969556150387906</v>
          </cell>
          <cell r="I159">
            <v>18.433404677010849</v>
          </cell>
          <cell r="J159">
            <v>16.70891799430985</v>
          </cell>
          <cell r="K159">
            <v>17.133731550069992</v>
          </cell>
          <cell r="L159">
            <v>16.935605226826947</v>
          </cell>
          <cell r="M159">
            <v>17.024803085257382</v>
          </cell>
          <cell r="N159">
            <v>16.440040159439949</v>
          </cell>
          <cell r="O159">
            <v>17.335337423422299</v>
          </cell>
          <cell r="P159">
            <v>14.212981718997872</v>
          </cell>
          <cell r="Q159">
            <v>0.20780218189404745</v>
          </cell>
          <cell r="R159">
            <v>0.85521991691987798</v>
          </cell>
          <cell r="S159">
            <v>1.2261888503379044</v>
          </cell>
          <cell r="T159">
            <v>1.9441858179052225</v>
          </cell>
          <cell r="U159">
            <v>2.7364035246121654</v>
          </cell>
          <cell r="V159">
            <v>3.174546299869808</v>
          </cell>
          <cell r="W159">
            <v>4.7981323680977406</v>
          </cell>
          <cell r="X159">
            <v>5.8002578166285792</v>
          </cell>
          <cell r="Y159">
            <v>8.2055075429955888</v>
          </cell>
          <cell r="Z159">
            <v>8.7869940253448195</v>
          </cell>
          <cell r="AA159">
            <v>11.550345421761582</v>
          </cell>
          <cell r="AB159">
            <v>12.566385953708568</v>
          </cell>
          <cell r="AC159">
            <v>16.971705315877969</v>
          </cell>
          <cell r="AD159">
            <v>14.339521125027659</v>
          </cell>
        </row>
        <row r="160">
          <cell r="B160">
            <v>1158</v>
          </cell>
          <cell r="C160">
            <v>19.731881911581219</v>
          </cell>
          <cell r="D160">
            <v>23.210118103743646</v>
          </cell>
          <cell r="E160">
            <v>30.71387527544152</v>
          </cell>
          <cell r="F160">
            <v>45.025124983320559</v>
          </cell>
          <cell r="G160">
            <v>49.354291753204997</v>
          </cell>
          <cell r="H160">
            <v>46.789149760876157</v>
          </cell>
          <cell r="I160">
            <v>48.570102952910972</v>
          </cell>
          <cell r="J160">
            <v>47.170411166856432</v>
          </cell>
          <cell r="K160">
            <v>47.019499854941103</v>
          </cell>
          <cell r="L160">
            <v>54.837670459577666</v>
          </cell>
          <cell r="M160">
            <v>55.487661404824038</v>
          </cell>
          <cell r="N160">
            <v>62.045769307400931</v>
          </cell>
          <cell r="O160">
            <v>80.831729742786521</v>
          </cell>
          <cell r="P160">
            <v>87.880739278994653</v>
          </cell>
          <cell r="Q160">
            <v>0.46564094303489612</v>
          </cell>
          <cell r="R160">
            <v>2.2611448408501844</v>
          </cell>
          <cell r="S160">
            <v>4.0528759504590406</v>
          </cell>
          <cell r="T160">
            <v>5.6506355441047464</v>
          </cell>
          <cell r="U160">
            <v>7.5559449888336445</v>
          </cell>
          <cell r="V160">
            <v>7.8301422062743606</v>
          </cell>
          <cell r="W160">
            <v>12.642579446587204</v>
          </cell>
          <cell r="X160">
            <v>16.374522047287364</v>
          </cell>
          <cell r="Y160">
            <v>22.518087177922624</v>
          </cell>
          <cell r="Z160">
            <v>28.452380428001863</v>
          </cell>
          <cell r="AA160">
            <v>37.645172908135109</v>
          </cell>
          <cell r="AB160">
            <v>47.426349105592848</v>
          </cell>
          <cell r="AC160">
            <v>79.136175077487138</v>
          </cell>
          <cell r="AD160">
            <v>88.663149104721654</v>
          </cell>
        </row>
        <row r="161">
          <cell r="B161">
            <v>1159</v>
          </cell>
          <cell r="C161">
            <v>49.898470601973528</v>
          </cell>
          <cell r="D161">
            <v>48.794120056930367</v>
          </cell>
          <cell r="E161">
            <v>56.61016515458445</v>
          </cell>
          <cell r="F161">
            <v>79.963544303123328</v>
          </cell>
          <cell r="G161">
            <v>82.901864631800962</v>
          </cell>
          <cell r="H161">
            <v>86.217799432458278</v>
          </cell>
          <cell r="I161">
            <v>103.01547333093941</v>
          </cell>
          <cell r="J161">
            <v>97.065571305497329</v>
          </cell>
          <cell r="K161">
            <v>109.78640391054581</v>
          </cell>
          <cell r="L161">
            <v>125.16558177675846</v>
          </cell>
          <cell r="M161">
            <v>124.30876259606238</v>
          </cell>
          <cell r="N161">
            <v>130.00348938227634</v>
          </cell>
          <cell r="O161">
            <v>130.25363492590634</v>
          </cell>
          <cell r="P161">
            <v>152.58397788125069</v>
          </cell>
          <cell r="Q161">
            <v>1.177524323894561</v>
          </cell>
          <cell r="R161">
            <v>4.7535549943090105</v>
          </cell>
          <cell r="S161">
            <v>7.4700432572890803</v>
          </cell>
          <cell r="T161">
            <v>10.035393479511898</v>
          </cell>
          <cell r="U161">
            <v>12.691944436401402</v>
          </cell>
          <cell r="V161">
            <v>14.428508184448519</v>
          </cell>
          <cell r="W161">
            <v>26.814464591043876</v>
          </cell>
          <cell r="X161">
            <v>33.694901063130395</v>
          </cell>
          <cell r="Y161">
            <v>52.57775650177409</v>
          </cell>
          <cell r="Z161">
            <v>64.941831397262007</v>
          </cell>
          <cell r="AA161">
            <v>84.336314478703983</v>
          </cell>
          <cell r="AB161">
            <v>99.371656459639198</v>
          </cell>
          <cell r="AC161">
            <v>127.52138907302663</v>
          </cell>
          <cell r="AD161">
            <v>153.94244623873456</v>
          </cell>
        </row>
        <row r="162">
          <cell r="B162">
            <v>1160</v>
          </cell>
          <cell r="C162">
            <v>146.2283058890014</v>
          </cell>
          <cell r="D162">
            <v>186.66505884568289</v>
          </cell>
          <cell r="E162">
            <v>143.6162453736134</v>
          </cell>
          <cell r="F162">
            <v>190.62687069862201</v>
          </cell>
          <cell r="G162">
            <v>173.77528006054371</v>
          </cell>
          <cell r="H162">
            <v>206.9726210170536</v>
          </cell>
          <cell r="I162">
            <v>136.79790589105474</v>
          </cell>
          <cell r="J162">
            <v>116.58244652267831</v>
          </cell>
          <cell r="K162">
            <v>118.65648374340483</v>
          </cell>
          <cell r="L162">
            <v>117.92413252849541</v>
          </cell>
          <cell r="M162">
            <v>120.61115845079026</v>
          </cell>
          <cell r="N162">
            <v>78.936117686733255</v>
          </cell>
          <cell r="O162">
            <v>89.535303586840826</v>
          </cell>
          <cell r="P162">
            <v>112.28155544884986</v>
          </cell>
          <cell r="Q162">
            <v>3.4507548016788978</v>
          </cell>
          <cell r="R162">
            <v>18.185031755949296</v>
          </cell>
          <cell r="S162">
            <v>18.951005750659874</v>
          </cell>
          <cell r="T162">
            <v>23.923597583129983</v>
          </cell>
          <cell r="U162">
            <v>26.604301468298583</v>
          </cell>
          <cell r="V162">
            <v>34.636770782357381</v>
          </cell>
          <cell r="W162">
            <v>35.60787991392894</v>
          </cell>
          <cell r="X162">
            <v>40.469900382246664</v>
          </cell>
          <cell r="Y162">
            <v>56.825722379073049</v>
          </cell>
          <cell r="Z162">
            <v>61.184624587874971</v>
          </cell>
          <cell r="AA162">
            <v>81.827703665588984</v>
          </cell>
          <cell r="AB162">
            <v>60.336940233644974</v>
          </cell>
          <cell r="AC162">
            <v>87.657179709141502</v>
          </cell>
          <cell r="AD162">
            <v>113.28120785223024</v>
          </cell>
        </row>
        <row r="163">
          <cell r="B163">
            <v>1161</v>
          </cell>
          <cell r="C163">
            <v>142.47662972177812</v>
          </cell>
          <cell r="D163">
            <v>152.79543347948004</v>
          </cell>
          <cell r="E163">
            <v>136.48083673745177</v>
          </cell>
          <cell r="F163">
            <v>139.24508043439207</v>
          </cell>
          <cell r="G163">
            <v>136.89767550287718</v>
          </cell>
          <cell r="H163">
            <v>160.80760905266663</v>
          </cell>
          <cell r="I163">
            <v>144.31291950450699</v>
          </cell>
          <cell r="J163">
            <v>168.86775939294219</v>
          </cell>
          <cell r="K163">
            <v>152.42044146175704</v>
          </cell>
          <cell r="L163">
            <v>159.91209713348775</v>
          </cell>
          <cell r="M163">
            <v>202.12477559090539</v>
          </cell>
          <cell r="N163">
            <v>204.82450860602921</v>
          </cell>
          <cell r="O163">
            <v>144.92091620173994</v>
          </cell>
          <cell r="P163">
            <v>198.56140588060967</v>
          </cell>
          <cell r="Q163">
            <v>3.3622212276237002</v>
          </cell>
          <cell r="R163">
            <v>14.88543076658744</v>
          </cell>
          <cell r="S163">
            <v>18.009446738687185</v>
          </cell>
          <cell r="T163">
            <v>17.475203036877232</v>
          </cell>
          <cell r="U163">
            <v>20.958487467946846</v>
          </cell>
          <cell r="V163">
            <v>26.911077742776527</v>
          </cell>
          <cell r="W163">
            <v>37.564004172968822</v>
          </cell>
          <cell r="X163">
            <v>58.619986149254174</v>
          </cell>
          <cell r="Y163">
            <v>72.995603932878012</v>
          </cell>
          <cell r="Z163">
            <v>82.969969084215904</v>
          </cell>
          <cell r="AA163">
            <v>137.12998409906166</v>
          </cell>
          <cell r="AB163">
            <v>156.5631107320695</v>
          </cell>
          <cell r="AC163">
            <v>141.88100432125401</v>
          </cell>
          <cell r="AD163">
            <v>200.32921525779244</v>
          </cell>
        </row>
        <row r="164">
          <cell r="B164">
            <v>1162</v>
          </cell>
          <cell r="C164">
            <v>45.613958839659411</v>
          </cell>
          <cell r="D164">
            <v>43.039596966618497</v>
          </cell>
          <cell r="E164">
            <v>49.528927356969298</v>
          </cell>
          <cell r="F164">
            <v>69.483840597351616</v>
          </cell>
          <cell r="G164">
            <v>83.949861942521963</v>
          </cell>
          <cell r="H164">
            <v>90.606211684330077</v>
          </cell>
          <cell r="I164">
            <v>89.379748989906005</v>
          </cell>
          <cell r="J164">
            <v>88.003130599345667</v>
          </cell>
          <cell r="K164">
            <v>95.613417278415298</v>
          </cell>
          <cell r="L164">
            <v>94.510368012315411</v>
          </cell>
          <cell r="M164">
            <v>103.09335848926651</v>
          </cell>
          <cell r="N164">
            <v>108.92122703696941</v>
          </cell>
          <cell r="O164">
            <v>109.18601912359345</v>
          </cell>
          <cell r="P164">
            <v>112.4444724626848</v>
          </cell>
          <cell r="Q164">
            <v>1.0764166796066079</v>
          </cell>
          <cell r="R164">
            <v>4.1929456023596767</v>
          </cell>
          <cell r="S164">
            <v>6.5356324051233905</v>
          </cell>
          <cell r="T164">
            <v>8.7201947704920606</v>
          </cell>
          <cell r="U164">
            <v>12.852388639873112</v>
          </cell>
          <cell r="V164">
            <v>15.16290691080976</v>
          </cell>
          <cell r="W164">
            <v>23.265146845919645</v>
          </cell>
          <cell r="X164">
            <v>30.549006603567573</v>
          </cell>
          <cell r="Y164">
            <v>45.790177953757961</v>
          </cell>
          <cell r="Z164">
            <v>49.036454731588663</v>
          </cell>
          <cell r="AA164">
            <v>69.942888342225018</v>
          </cell>
          <cell r="AB164">
            <v>83.256863378897137</v>
          </cell>
          <cell r="AC164">
            <v>106.89569495634403</v>
          </cell>
          <cell r="AD164">
            <v>113.44557533033581</v>
          </cell>
        </row>
        <row r="165">
          <cell r="B165">
            <v>1163</v>
          </cell>
          <cell r="C165">
            <v>45.33043610200194</v>
          </cell>
          <cell r="D165">
            <v>42.213111719552309</v>
          </cell>
          <cell r="E165">
            <v>50.450528609401367</v>
          </cell>
          <cell r="F165">
            <v>70.282909968874151</v>
          </cell>
          <cell r="G165">
            <v>81.104584007404227</v>
          </cell>
          <cell r="H165">
            <v>87.204806829189025</v>
          </cell>
          <cell r="I165">
            <v>90.653797172959898</v>
          </cell>
          <cell r="J165">
            <v>89.702446341038396</v>
          </cell>
          <cell r="K165">
            <v>107.90177475261284</v>
          </cell>
          <cell r="L165">
            <v>98.589559001803124</v>
          </cell>
          <cell r="M165">
            <v>113.39103125434789</v>
          </cell>
          <cell r="N165">
            <v>104.86966070347141</v>
          </cell>
          <cell r="O165">
            <v>110.48612644594283</v>
          </cell>
          <cell r="P165">
            <v>112.41023033073034</v>
          </cell>
          <cell r="Q165">
            <v>1.0697259951839948</v>
          </cell>
          <cell r="R165">
            <v>4.1124288706442504</v>
          </cell>
          <cell r="S165">
            <v>6.6572430947025563</v>
          </cell>
          <cell r="T165">
            <v>8.8204776635346303</v>
          </cell>
          <cell r="U165">
            <v>12.416787949598888</v>
          </cell>
          <cell r="V165">
            <v>14.59368340807502</v>
          </cell>
          <cell r="W165">
            <v>23.596775860349677</v>
          </cell>
          <cell r="X165">
            <v>31.138899343302704</v>
          </cell>
          <cell r="Y165">
            <v>51.675189613412563</v>
          </cell>
          <cell r="Z165">
            <v>51.15293219860532</v>
          </cell>
          <cell r="AA165">
            <v>76.929264447799753</v>
          </cell>
          <cell r="AB165">
            <v>80.159939906082357</v>
          </cell>
          <cell r="AC165">
            <v>108.1685307722836</v>
          </cell>
          <cell r="AD165">
            <v>113.41102833771777</v>
          </cell>
        </row>
        <row r="166">
          <cell r="B166">
            <v>1164</v>
          </cell>
          <cell r="C166">
            <v>78.146486929713376</v>
          </cell>
          <cell r="D166">
            <v>75.164530145474316</v>
          </cell>
          <cell r="E166">
            <v>45.504392158685199</v>
          </cell>
          <cell r="F166">
            <v>42.108074964739984</v>
          </cell>
          <cell r="G166">
            <v>59.224944838856068</v>
          </cell>
          <cell r="H166">
            <v>92.101971679813559</v>
          </cell>
          <cell r="I166">
            <v>75.229181807585178</v>
          </cell>
          <cell r="J166">
            <v>95.172825617839621</v>
          </cell>
          <cell r="K166">
            <v>61.293872909265481</v>
          </cell>
          <cell r="L166">
            <v>89.734230362427951</v>
          </cell>
          <cell r="M166">
            <v>83.857083781552149</v>
          </cell>
          <cell r="N166">
            <v>160.20428437947857</v>
          </cell>
          <cell r="O166">
            <v>65.912260660513198</v>
          </cell>
          <cell r="P166">
            <v>60.19524684804901</v>
          </cell>
          <cell r="Q166">
            <v>1.8441324568975155</v>
          </cell>
          <cell r="R166">
            <v>7.3225775411265248</v>
          </cell>
          <cell r="S166">
            <v>6.0045713856126577</v>
          </cell>
          <cell r="T166">
            <v>5.2845469097027546</v>
          </cell>
          <cell r="U166">
            <v>9.0671025613500671</v>
          </cell>
          <cell r="V166">
            <v>15.413221642557358</v>
          </cell>
          <cell r="W166">
            <v>19.581817823738959</v>
          </cell>
          <cell r="X166">
            <v>33.03786193148435</v>
          </cell>
          <cell r="Y166">
            <v>29.354220651037135</v>
          </cell>
          <cell r="Z166">
            <v>46.558368331268809</v>
          </cell>
          <cell r="AA166">
            <v>56.892187174679748</v>
          </cell>
          <cell r="AB166">
            <v>122.45644471824663</v>
          </cell>
          <cell r="AC166">
            <v>64.52966200254825</v>
          </cell>
          <cell r="AD166">
            <v>60.731170339161828</v>
          </cell>
        </row>
        <row r="167">
          <cell r="B167">
            <v>1165</v>
          </cell>
          <cell r="C167">
            <v>32.316504186720188</v>
          </cell>
          <cell r="D167">
            <v>30.785034194978905</v>
          </cell>
          <cell r="E167">
            <v>33.832999433760122</v>
          </cell>
          <cell r="F167">
            <v>48.357112784289988</v>
          </cell>
          <cell r="G167">
            <v>52.214921739224131</v>
          </cell>
          <cell r="H167">
            <v>52.017890780198996</v>
          </cell>
          <cell r="I167">
            <v>54.760373324971496</v>
          </cell>
          <cell r="J167">
            <v>50.691562498461103</v>
          </cell>
          <cell r="K167">
            <v>53.584245231279276</v>
          </cell>
          <cell r="L167">
            <v>55.064482536410587</v>
          </cell>
          <cell r="M167">
            <v>57.666460474601031</v>
          </cell>
          <cell r="N167">
            <v>56.311432444704202</v>
          </cell>
          <cell r="O167">
            <v>55.089644060942994</v>
          </cell>
          <cell r="P167">
            <v>55.460637159405266</v>
          </cell>
          <cell r="Q167">
            <v>0.76261795770546903</v>
          </cell>
          <cell r="R167">
            <v>2.9990981060171982</v>
          </cell>
          <cell r="S167">
            <v>4.4644626738658779</v>
          </cell>
          <cell r="T167">
            <v>6.0687987076196945</v>
          </cell>
          <cell r="U167">
            <v>7.9938960167979936</v>
          </cell>
          <cell r="V167">
            <v>8.7051695566390865</v>
          </cell>
          <cell r="W167">
            <v>14.253878995416752</v>
          </cell>
          <cell r="X167">
            <v>17.596838509767291</v>
          </cell>
          <cell r="Y167">
            <v>25.662006384662401</v>
          </cell>
          <cell r="Z167">
            <v>28.570061274792614</v>
          </cell>
          <cell r="AA167">
            <v>39.123362214320359</v>
          </cell>
          <cell r="AB167">
            <v>43.043154812490805</v>
          </cell>
          <cell r="AC167">
            <v>53.934064398173859</v>
          </cell>
          <cell r="AD167">
            <v>55.954408010795582</v>
          </cell>
        </row>
        <row r="168">
          <cell r="B168">
            <v>1166</v>
          </cell>
          <cell r="C168">
            <v>308.82091818549731</v>
          </cell>
          <cell r="D168">
            <v>188.79261676415828</v>
          </cell>
          <cell r="E168">
            <v>307.4269711980657</v>
          </cell>
          <cell r="F168">
            <v>414.12540840694146</v>
          </cell>
          <cell r="G168">
            <v>398.26380264831238</v>
          </cell>
          <cell r="H168">
            <v>451.01165068435989</v>
          </cell>
          <cell r="I168">
            <v>472.52517566818477</v>
          </cell>
          <cell r="J168">
            <v>438.02408346128061</v>
          </cell>
          <cell r="K168">
            <v>453.7848330310016</v>
          </cell>
          <cell r="L168">
            <v>492.78907241669583</v>
          </cell>
          <cell r="M168">
            <v>461.76316845515311</v>
          </cell>
          <cell r="N168">
            <v>455.5867683225427</v>
          </cell>
          <cell r="O168">
            <v>543.38874176275772</v>
          </cell>
          <cell r="P168">
            <v>476.75969062408211</v>
          </cell>
          <cell r="Q168">
            <v>7.2876811353912068</v>
          </cell>
          <cell r="R168">
            <v>18.392299835735354</v>
          </cell>
          <cell r="S168">
            <v>40.566791618359012</v>
          </cell>
          <cell r="T168">
            <v>51.972576496523494</v>
          </cell>
          <cell r="U168">
            <v>60.972597862452972</v>
          </cell>
          <cell r="V168">
            <v>75.476587618995566</v>
          </cell>
          <cell r="W168">
            <v>122.99617893932344</v>
          </cell>
          <cell r="X168">
            <v>152.05368862502473</v>
          </cell>
          <cell r="Y168">
            <v>217.32188691363427</v>
          </cell>
          <cell r="Z168">
            <v>255.68230819537212</v>
          </cell>
          <cell r="AA168">
            <v>313.27963512968091</v>
          </cell>
          <cell r="AB168">
            <v>348.23997451469199</v>
          </cell>
          <cell r="AC168">
            <v>531.99042925480069</v>
          </cell>
          <cell r="AD168">
            <v>481.00432340158522</v>
          </cell>
        </row>
        <row r="169">
          <cell r="B169">
            <v>1167</v>
          </cell>
          <cell r="C169">
            <v>27.840993585918362</v>
          </cell>
          <cell r="D169">
            <v>27.419770312076093</v>
          </cell>
          <cell r="E169">
            <v>32.184424913657182</v>
          </cell>
          <cell r="F169">
            <v>47.061237118143609</v>
          </cell>
          <cell r="G169">
            <v>51.059541651945203</v>
          </cell>
          <cell r="H169">
            <v>52.199809788098158</v>
          </cell>
          <cell r="I169">
            <v>54.533059086003171</v>
          </cell>
          <cell r="J169">
            <v>52.668573157103346</v>
          </cell>
          <cell r="K169">
            <v>57.704208164452538</v>
          </cell>
          <cell r="L169">
            <v>58.36848499878689</v>
          </cell>
          <cell r="M169">
            <v>60.711106883337784</v>
          </cell>
          <cell r="N169">
            <v>58.259408279117309</v>
          </cell>
          <cell r="O169">
            <v>59.500291191640969</v>
          </cell>
          <cell r="P169">
            <v>58.305283332129569</v>
          </cell>
          <cell r="Q169">
            <v>0.65700304545034915</v>
          </cell>
          <cell r="R169">
            <v>2.6712519040757354</v>
          </cell>
          <cell r="S169">
            <v>4.2469235986060676</v>
          </cell>
          <cell r="T169">
            <v>5.9061668192555921</v>
          </cell>
          <cell r="U169">
            <v>7.8170119390296948</v>
          </cell>
          <cell r="V169">
            <v>8.7356136170495571</v>
          </cell>
          <cell r="W169">
            <v>14.194710120928596</v>
          </cell>
          <cell r="X169">
            <v>18.283129000285758</v>
          </cell>
          <cell r="Y169">
            <v>27.63509594931578</v>
          </cell>
          <cell r="Z169">
            <v>30.284334222690365</v>
          </cell>
          <cell r="AA169">
            <v>41.188978922597464</v>
          </cell>
          <cell r="AB169">
            <v>44.532142426044587</v>
          </cell>
          <cell r="AC169">
            <v>58.252192250325635</v>
          </cell>
          <cell r="AD169">
            <v>58.82438031453011</v>
          </cell>
        </row>
        <row r="170">
          <cell r="B170">
            <v>1168</v>
          </cell>
          <cell r="C170">
            <v>31.088873605956319</v>
          </cell>
          <cell r="D170">
            <v>23.426640284500692</v>
          </cell>
          <cell r="E170">
            <v>17.15020950686878</v>
          </cell>
          <cell r="F170">
            <v>12.961987266240762</v>
          </cell>
          <cell r="G170">
            <v>21.077472142939175</v>
          </cell>
          <cell r="H170">
            <v>16.012939345850889</v>
          </cell>
          <cell r="I170">
            <v>24.484947680715177</v>
          </cell>
          <cell r="J170">
            <v>34.56033580994864</v>
          </cell>
          <cell r="K170">
            <v>31.17488054260853</v>
          </cell>
          <cell r="L170">
            <v>27.864471707205553</v>
          </cell>
          <cell r="M170">
            <v>22.008900704836261</v>
          </cell>
          <cell r="N170">
            <v>16.792374303885893</v>
          </cell>
          <cell r="O170">
            <v>27.501797854905046</v>
          </cell>
          <cell r="P170">
            <v>28.06695566508494</v>
          </cell>
          <cell r="Q170">
            <v>0.73364783392878774</v>
          </cell>
          <cell r="R170">
            <v>2.2822385728923944</v>
          </cell>
          <cell r="S170">
            <v>2.2630707142090949</v>
          </cell>
          <cell r="T170">
            <v>1.6267243232747497</v>
          </cell>
          <cell r="U170">
            <v>3.2268768197930822</v>
          </cell>
          <cell r="V170">
            <v>2.6797578682077439</v>
          </cell>
          <cell r="W170">
            <v>6.3733218066077857</v>
          </cell>
          <cell r="X170">
            <v>11.997117826254739</v>
          </cell>
          <cell r="Y170">
            <v>14.929947787311741</v>
          </cell>
          <cell r="Z170">
            <v>14.457407522865307</v>
          </cell>
          <cell r="AA170">
            <v>14.931767740341391</v>
          </cell>
          <cell r="AB170">
            <v>12.835702013817773</v>
          </cell>
          <cell r="AC170">
            <v>26.924910513691525</v>
          </cell>
          <cell r="AD170">
            <v>28.316838199878944</v>
          </cell>
        </row>
        <row r="171">
          <cell r="B171">
            <v>1169</v>
          </cell>
          <cell r="C171">
            <v>47.879636982792761</v>
          </cell>
          <cell r="D171">
            <v>47.468346356892269</v>
          </cell>
          <cell r="E171">
            <v>55.219479039867537</v>
          </cell>
          <cell r="F171">
            <v>80.313251137066842</v>
          </cell>
          <cell r="G171">
            <v>85.733586446634376</v>
          </cell>
          <cell r="H171">
            <v>91.631528830308454</v>
          </cell>
          <cell r="I171">
            <v>96.417925754174249</v>
          </cell>
          <cell r="J171">
            <v>92.524559766280973</v>
          </cell>
          <cell r="K171">
            <v>105.45072941770378</v>
          </cell>
          <cell r="L171">
            <v>109.15799050258562</v>
          </cell>
          <cell r="M171">
            <v>114.95828971866345</v>
          </cell>
          <cell r="N171">
            <v>110.04944438089659</v>
          </cell>
          <cell r="O171">
            <v>111.78968574203384</v>
          </cell>
          <cell r="P171">
            <v>111.57960731592328</v>
          </cell>
          <cell r="Q171">
            <v>1.129883070288936</v>
          </cell>
          <cell r="R171">
            <v>4.6243972559219548</v>
          </cell>
          <cell r="S171">
            <v>7.2865340693918386</v>
          </cell>
          <cell r="T171">
            <v>10.079281550153112</v>
          </cell>
          <cell r="U171">
            <v>13.125469738791583</v>
          </cell>
          <cell r="V171">
            <v>15.334493252954735</v>
          </cell>
          <cell r="W171">
            <v>25.097152616787628</v>
          </cell>
          <cell r="X171">
            <v>32.118554965512956</v>
          </cell>
          <cell r="Y171">
            <v>50.50136061270441</v>
          </cell>
          <cell r="Z171">
            <v>56.636334959289584</v>
          </cell>
          <cell r="AA171">
            <v>77.992558780037825</v>
          </cell>
          <cell r="AB171">
            <v>84.119246587572945</v>
          </cell>
          <cell r="AC171">
            <v>109.44474615215485</v>
          </cell>
          <cell r="AD171">
            <v>112.57301021433976</v>
          </cell>
        </row>
        <row r="172">
          <cell r="B172">
            <v>1170</v>
          </cell>
          <cell r="C172">
            <v>50.36408326950469</v>
          </cell>
          <cell r="D172">
            <v>49.474920945222607</v>
          </cell>
          <cell r="E172">
            <v>55.861911860552567</v>
          </cell>
          <cell r="F172">
            <v>82.272848827076842</v>
          </cell>
          <cell r="G172">
            <v>114.80345389254626</v>
          </cell>
          <cell r="H172">
            <v>113.85786466036662</v>
          </cell>
          <cell r="I172">
            <v>119.59593196480876</v>
          </cell>
          <cell r="J172">
            <v>119.29546676223808</v>
          </cell>
          <cell r="K172">
            <v>109.96647057340817</v>
          </cell>
          <cell r="L172">
            <v>118.28775845209668</v>
          </cell>
          <cell r="M172">
            <v>109.1820737746004</v>
          </cell>
          <cell r="N172">
            <v>114.47523190955764</v>
          </cell>
          <cell r="O172">
            <v>102.41181329327343</v>
          </cell>
          <cell r="P172">
            <v>107.76945997086956</v>
          </cell>
          <cell r="Q172">
            <v>1.1885120402497331</v>
          </cell>
          <cell r="R172">
            <v>4.8198790607927542</v>
          </cell>
          <cell r="S172">
            <v>7.3713068473428445</v>
          </cell>
          <cell r="T172">
            <v>10.32521029245906</v>
          </cell>
          <cell r="U172">
            <v>17.575950364718761</v>
          </cell>
          <cell r="V172">
            <v>19.054060100465403</v>
          </cell>
          <cell r="W172">
            <v>31.130283434227582</v>
          </cell>
          <cell r="X172">
            <v>41.411685892028736</v>
          </cell>
          <cell r="Y172">
            <v>52.663992144957909</v>
          </cell>
          <cell r="Z172">
            <v>61.373290937577273</v>
          </cell>
          <cell r="AA172">
            <v>74.073729936584812</v>
          </cell>
          <cell r="AB172">
            <v>87.502216075170566</v>
          </cell>
          <cell r="AC172">
            <v>100.26358723942384</v>
          </cell>
          <cell r="AD172">
            <v>108.72894079779812</v>
          </cell>
        </row>
        <row r="173">
          <cell r="B173">
            <v>1171</v>
          </cell>
          <cell r="C173">
            <v>126.80795680581501</v>
          </cell>
          <cell r="D173">
            <v>125.91510551875652</v>
          </cell>
          <cell r="E173">
            <v>91.351643274086953</v>
          </cell>
          <cell r="F173">
            <v>112.31202991663648</v>
          </cell>
          <cell r="G173">
            <v>176.88383144168668</v>
          </cell>
          <cell r="H173">
            <v>210.00769059247364</v>
          </cell>
          <cell r="I173">
            <v>127.53768465906222</v>
          </cell>
          <cell r="J173">
            <v>139.13388379718333</v>
          </cell>
          <cell r="K173">
            <v>166.5891302318409</v>
          </cell>
          <cell r="L173">
            <v>135.4845515646229</v>
          </cell>
          <cell r="M173">
            <v>135.40727792324131</v>
          </cell>
          <cell r="N173">
            <v>216.43765267126778</v>
          </cell>
          <cell r="O173">
            <v>85.86818152256194</v>
          </cell>
          <cell r="P173">
            <v>106.33531668061306</v>
          </cell>
          <cell r="Q173">
            <v>2.992465536535148</v>
          </cell>
          <cell r="R173">
            <v>12.266731688147701</v>
          </cell>
          <cell r="S173">
            <v>12.054385021107962</v>
          </cell>
          <cell r="T173">
            <v>14.095115749542069</v>
          </cell>
          <cell r="U173">
            <v>27.080208271871626</v>
          </cell>
          <cell r="V173">
            <v>35.144688248328237</v>
          </cell>
          <cell r="W173">
            <v>33.197485957549176</v>
          </cell>
          <cell r="X173">
            <v>48.298303775704071</v>
          </cell>
          <cell r="Y173">
            <v>79.781124193746436</v>
          </cell>
          <cell r="Z173">
            <v>70.295801607316761</v>
          </cell>
          <cell r="AA173">
            <v>91.866016000399682</v>
          </cell>
          <cell r="AB173">
            <v>165.43992910018096</v>
          </cell>
          <cell r="AC173">
            <v>84.066980481279657</v>
          </cell>
          <cell r="AD173">
            <v>107.28202920573847</v>
          </cell>
        </row>
        <row r="174">
          <cell r="B174">
            <v>1172</v>
          </cell>
          <cell r="C174">
            <v>33.650495807984584</v>
          </cell>
          <cell r="D174">
            <v>32.357757265504162</v>
          </cell>
          <cell r="E174">
            <v>53.121715496321244</v>
          </cell>
          <cell r="F174">
            <v>76.148917466595023</v>
          </cell>
          <cell r="G174">
            <v>68.628131398055487</v>
          </cell>
          <cell r="H174">
            <v>62.781201742209014</v>
          </cell>
          <cell r="I174">
            <v>82.224465625084946</v>
          </cell>
          <cell r="J174">
            <v>81.11711631260701</v>
          </cell>
          <cell r="K174">
            <v>77.697609357409789</v>
          </cell>
          <cell r="L174">
            <v>85.736564493573965</v>
          </cell>
          <cell r="M174">
            <v>76.170790635571677</v>
          </cell>
          <cell r="N174">
            <v>75.529455954275548</v>
          </cell>
          <cell r="O174">
            <v>77.588975781195245</v>
          </cell>
          <cell r="P174">
            <v>74.669814686211822</v>
          </cell>
          <cell r="Q174">
            <v>0.7940980324043565</v>
          </cell>
          <cell r="R174">
            <v>3.1523138131113666</v>
          </cell>
          <cell r="S174">
            <v>7.0097218684193789</v>
          </cell>
          <cell r="T174">
            <v>9.5566593061371918</v>
          </cell>
          <cell r="U174">
            <v>10.506692875325893</v>
          </cell>
          <cell r="V174">
            <v>10.506404583853907</v>
          </cell>
          <cell r="W174">
            <v>21.402658753392913</v>
          </cell>
          <cell r="X174">
            <v>28.158626914968121</v>
          </cell>
          <cell r="Y174">
            <v>37.210126573527795</v>
          </cell>
          <cell r="Z174">
            <v>44.484189957690454</v>
          </cell>
          <cell r="AA174">
            <v>51.677481289131421</v>
          </cell>
          <cell r="AB174">
            <v>57.732966902155773</v>
          </cell>
          <cell r="AC174">
            <v>75.96144225840375</v>
          </cell>
          <cell r="AD174">
            <v>75.334606507207241</v>
          </cell>
        </row>
        <row r="175">
          <cell r="B175">
            <v>1173</v>
          </cell>
          <cell r="C175">
            <v>21.695516060767922</v>
          </cell>
          <cell r="D175">
            <v>28.427773338580671</v>
          </cell>
          <cell r="E175">
            <v>30.796880361306009</v>
          </cell>
          <cell r="F175">
            <v>47.662020137994105</v>
          </cell>
          <cell r="G175">
            <v>42.848337328521445</v>
          </cell>
          <cell r="H175">
            <v>37.358213247648244</v>
          </cell>
          <cell r="I175">
            <v>43.709785113985156</v>
          </cell>
          <cell r="J175">
            <v>48.687208498852158</v>
          </cell>
          <cell r="K175">
            <v>52.055332153991273</v>
          </cell>
          <cell r="L175">
            <v>43.224015084422788</v>
          </cell>
          <cell r="M175">
            <v>41.112154585433998</v>
          </cell>
          <cell r="N175">
            <v>37.397351830925707</v>
          </cell>
          <cell r="O175">
            <v>43.682253006425832</v>
          </cell>
          <cell r="P175">
            <v>41.24601691037509</v>
          </cell>
          <cell r="Q175">
            <v>0.5119795771854565</v>
          </cell>
          <cell r="R175">
            <v>2.7694522162307424</v>
          </cell>
          <cell r="S175">
            <v>4.0638289582852769</v>
          </cell>
          <cell r="T175">
            <v>5.9815648528539329</v>
          </cell>
          <cell r="U175">
            <v>6.5599093455995279</v>
          </cell>
          <cell r="V175">
            <v>6.2518794164113238</v>
          </cell>
          <cell r="W175">
            <v>11.37746056318978</v>
          </cell>
          <cell r="X175">
            <v>16.90105617619658</v>
          </cell>
          <cell r="Y175">
            <v>24.929795321846949</v>
          </cell>
          <cell r="Z175">
            <v>22.426666021749156</v>
          </cell>
          <cell r="AA175">
            <v>27.892221960900464</v>
          </cell>
          <cell r="AB175">
            <v>28.585669633184864</v>
          </cell>
          <cell r="AC175">
            <v>42.765958772570919</v>
          </cell>
          <cell r="AD175">
            <v>41.613233767760967</v>
          </cell>
        </row>
        <row r="176">
          <cell r="B176">
            <v>1174</v>
          </cell>
          <cell r="C176">
            <v>32.859971774224498</v>
          </cell>
          <cell r="D176">
            <v>33.89122256680804</v>
          </cell>
          <cell r="E176">
            <v>30.679145945516922</v>
          </cell>
          <cell r="F176">
            <v>39.872793092153493</v>
          </cell>
          <cell r="G176">
            <v>33.754149237090346</v>
          </cell>
          <cell r="H176">
            <v>46.194887814200527</v>
          </cell>
          <cell r="I176">
            <v>39.422500020298635</v>
          </cell>
          <cell r="J176">
            <v>35.946631769501543</v>
          </cell>
          <cell r="K176">
            <v>38.685162639036939</v>
          </cell>
          <cell r="L176">
            <v>36.890230537377818</v>
          </cell>
          <cell r="M176">
            <v>40.642746690553651</v>
          </cell>
          <cell r="N176">
            <v>42.32273944868728</v>
          </cell>
          <cell r="O176">
            <v>35.270235333561345</v>
          </cell>
          <cell r="P176">
            <v>47.081618526414495</v>
          </cell>
          <cell r="Q176">
            <v>0.7754429260023793</v>
          </cell>
          <cell r="R176">
            <v>3.3017050027282258</v>
          </cell>
          <cell r="S176">
            <v>4.0482932117207771</v>
          </cell>
          <cell r="T176">
            <v>5.0040199104993262</v>
          </cell>
          <cell r="U176">
            <v>5.1676254631649838</v>
          </cell>
          <cell r="V176">
            <v>7.730692748995728</v>
          </cell>
          <cell r="W176">
            <v>10.261499527248588</v>
          </cell>
          <cell r="X176">
            <v>12.478350302127536</v>
          </cell>
          <cell r="Y176">
            <v>18.526693552364673</v>
          </cell>
          <cell r="Z176">
            <v>19.140398644392906</v>
          </cell>
          <cell r="AA176">
            <v>27.573755820504115</v>
          </cell>
          <cell r="AB176">
            <v>32.35052185837052</v>
          </cell>
          <cell r="AC176">
            <v>34.530394527774767</v>
          </cell>
          <cell r="AD176">
            <v>47.500790249916385</v>
          </cell>
        </row>
        <row r="177">
          <cell r="B177">
            <v>1175</v>
          </cell>
          <cell r="C177">
            <v>148.85862665573407</v>
          </cell>
          <cell r="D177">
            <v>156.95182042727066</v>
          </cell>
          <cell r="E177">
            <v>168.99875048781607</v>
          </cell>
          <cell r="F177">
            <v>215.16633035442106</v>
          </cell>
          <cell r="G177">
            <v>233.82161800409139</v>
          </cell>
          <cell r="H177">
            <v>235.17324364268467</v>
          </cell>
          <cell r="I177">
            <v>244.0675444070385</v>
          </cell>
          <cell r="J177">
            <v>240.75993498734837</v>
          </cell>
          <cell r="K177">
            <v>233.46441137284901</v>
          </cell>
          <cell r="L177">
            <v>287.80869700855885</v>
          </cell>
          <cell r="M177">
            <v>321.38828127366224</v>
          </cell>
          <cell r="N177">
            <v>294.99976446668165</v>
          </cell>
          <cell r="O177">
            <v>444.59502341524342</v>
          </cell>
          <cell r="P177">
            <v>386.40001762981132</v>
          </cell>
          <cell r="Q177">
            <v>3.5128261767151923</v>
          </cell>
          <cell r="R177">
            <v>15.290348693397041</v>
          </cell>
          <cell r="S177">
            <v>22.300376144893743</v>
          </cell>
          <cell r="T177">
            <v>27.003290155122844</v>
          </cell>
          <cell r="U177">
            <v>35.797156034039524</v>
          </cell>
          <cell r="V177">
            <v>39.35613171523778</v>
          </cell>
          <cell r="W177">
            <v>63.529684577588505</v>
          </cell>
          <cell r="X177">
            <v>83.576309089368792</v>
          </cell>
          <cell r="Y177">
            <v>111.80833450919293</v>
          </cell>
          <cell r="Z177">
            <v>149.32878200599814</v>
          </cell>
          <cell r="AA177">
            <v>218.0433832113805</v>
          </cell>
          <cell r="AB177">
            <v>225.49098789231499</v>
          </cell>
          <cell r="AC177">
            <v>435.2690425347231</v>
          </cell>
          <cell r="AD177">
            <v>389.84017042022958</v>
          </cell>
        </row>
        <row r="178">
          <cell r="B178">
            <v>1176</v>
          </cell>
          <cell r="C178">
            <v>55.698134861901181</v>
          </cell>
          <cell r="D178">
            <v>64.678898126649372</v>
          </cell>
          <cell r="E178">
            <v>61.28779859951792</v>
          </cell>
          <cell r="F178">
            <v>74.483576338414579</v>
          </cell>
          <cell r="G178">
            <v>94.191319698969181</v>
          </cell>
          <cell r="H178">
            <v>92.624402745975857</v>
          </cell>
          <cell r="I178">
            <v>84.253478725728868</v>
          </cell>
          <cell r="J178">
            <v>78.31012963806549</v>
          </cell>
          <cell r="K178">
            <v>75.119459318653426</v>
          </cell>
          <cell r="L178">
            <v>87.848018858219064</v>
          </cell>
          <cell r="M178">
            <v>75.057620857533848</v>
          </cell>
          <cell r="N178">
            <v>79.065560444914851</v>
          </cell>
          <cell r="O178">
            <v>82.004354159761476</v>
          </cell>
          <cell r="P178">
            <v>72.9820180852752</v>
          </cell>
          <cell r="Q178">
            <v>1.314387150632514</v>
          </cell>
          <cell r="R178">
            <v>6.3010604322327399</v>
          </cell>
          <cell r="S178">
            <v>8.0872844202494658</v>
          </cell>
          <cell r="T178">
            <v>9.3476596470481379</v>
          </cell>
          <cell r="U178">
            <v>14.420314926813568</v>
          </cell>
          <cell r="V178">
            <v>15.500650235766095</v>
          </cell>
          <cell r="W178">
            <v>21.930801741846668</v>
          </cell>
          <cell r="X178">
            <v>27.184222324214478</v>
          </cell>
          <cell r="Y178">
            <v>35.975425917213194</v>
          </cell>
          <cell r="Z178">
            <v>45.579712475984351</v>
          </cell>
          <cell r="AA178">
            <v>50.922259899197314</v>
          </cell>
          <cell r="AB178">
            <v>60.4358832801611</v>
          </cell>
          <cell r="AC178">
            <v>80.284202114111906</v>
          </cell>
          <cell r="AD178">
            <v>73.631783307095034</v>
          </cell>
        </row>
        <row r="179">
          <cell r="B179">
            <v>1177</v>
          </cell>
          <cell r="C179">
            <v>37.377806196689228</v>
          </cell>
          <cell r="D179">
            <v>33.710935173890583</v>
          </cell>
          <cell r="E179">
            <v>41.527323364257512</v>
          </cell>
          <cell r="F179">
            <v>55.850364239611515</v>
          </cell>
          <cell r="G179">
            <v>76.987741330795828</v>
          </cell>
          <cell r="H179">
            <v>80.423422662664578</v>
          </cell>
          <cell r="I179">
            <v>84.193731331172671</v>
          </cell>
          <cell r="J179">
            <v>71.525081674039981</v>
          </cell>
          <cell r="K179">
            <v>76.571194042155298</v>
          </cell>
          <cell r="L179">
            <v>84.956195657585468</v>
          </cell>
          <cell r="M179">
            <v>91.012684291736321</v>
          </cell>
          <cell r="N179">
            <v>93.881901449379598</v>
          </cell>
          <cell r="O179">
            <v>84.590488010198086</v>
          </cell>
          <cell r="P179">
            <v>94.203930059473308</v>
          </cell>
          <cell r="Q179">
            <v>0.88205661294712401</v>
          </cell>
          <cell r="R179">
            <v>3.2841412873458435</v>
          </cell>
          <cell r="S179">
            <v>5.4797738364363955</v>
          </cell>
          <cell r="T179">
            <v>7.0091988293304022</v>
          </cell>
          <cell r="U179">
            <v>11.786515774938088</v>
          </cell>
          <cell r="V179">
            <v>13.458821957276358</v>
          </cell>
          <cell r="W179">
            <v>21.91524976364445</v>
          </cell>
          <cell r="X179">
            <v>24.828891625784991</v>
          </cell>
          <cell r="Y179">
            <v>36.670675529903342</v>
          </cell>
          <cell r="Z179">
            <v>44.079297648997873</v>
          </cell>
          <cell r="AA179">
            <v>61.746848763355096</v>
          </cell>
          <cell r="AB179">
            <v>71.761151203971608</v>
          </cell>
          <cell r="AC179">
            <v>82.816088315399483</v>
          </cell>
          <cell r="AD179">
            <v>95.042635799836219</v>
          </cell>
        </row>
        <row r="180">
          <cell r="B180">
            <v>1178</v>
          </cell>
          <cell r="C180">
            <v>75.595430554919986</v>
          </cell>
          <cell r="D180">
            <v>79.540056327535282</v>
          </cell>
          <cell r="E180">
            <v>68.907728114873777</v>
          </cell>
          <cell r="F180">
            <v>87.746593582433675</v>
          </cell>
          <cell r="G180">
            <v>69.369346779251515</v>
          </cell>
          <cell r="H180">
            <v>83.509778448306207</v>
          </cell>
          <cell r="I180">
            <v>76.129332031096595</v>
          </cell>
          <cell r="J180">
            <v>64.806892272867174</v>
          </cell>
          <cell r="K180">
            <v>57.529862663461302</v>
          </cell>
          <cell r="L180">
            <v>66.199242234032525</v>
          </cell>
          <cell r="M180">
            <v>51.470503126405518</v>
          </cell>
          <cell r="N180">
            <v>44.863218897270698</v>
          </cell>
          <cell r="O180">
            <v>62.862520923206922</v>
          </cell>
          <cell r="P180">
            <v>70.046639852471387</v>
          </cell>
          <cell r="Q180">
            <v>1.7839315950934127</v>
          </cell>
          <cell r="R180">
            <v>7.7488441550381655</v>
          </cell>
          <cell r="S180">
            <v>9.0927788034890931</v>
          </cell>
          <cell r="T180">
            <v>11.012163114587462</v>
          </cell>
          <cell r="U180">
            <v>10.620169990410432</v>
          </cell>
          <cell r="V180">
            <v>13.975322146406507</v>
          </cell>
          <cell r="W180">
            <v>19.816122880198066</v>
          </cell>
          <cell r="X180">
            <v>22.49676990485645</v>
          </cell>
          <cell r="Y180">
            <v>27.551600225147908</v>
          </cell>
          <cell r="Z180">
            <v>34.347301924076795</v>
          </cell>
          <cell r="AA180">
            <v>34.919763075359846</v>
          </cell>
          <cell r="AB180">
            <v>34.29240551247053</v>
          </cell>
          <cell r="AC180">
            <v>61.543894673799734</v>
          </cell>
          <cell r="AD180">
            <v>70.670271147899427</v>
          </cell>
        </row>
        <row r="181">
          <cell r="B181">
            <v>1179</v>
          </cell>
          <cell r="C181">
            <v>20.896169251039694</v>
          </cell>
          <cell r="D181">
            <v>18.387938657983515</v>
          </cell>
          <cell r="E181">
            <v>29.809726896477173</v>
          </cell>
          <cell r="F181">
            <v>35.078965304248484</v>
          </cell>
          <cell r="G181">
            <v>25.645987235818289</v>
          </cell>
          <cell r="H181">
            <v>26.331802293134434</v>
          </cell>
          <cell r="I181">
            <v>28.884369285970649</v>
          </cell>
          <cell r="J181">
            <v>26.746734102280392</v>
          </cell>
          <cell r="K181">
            <v>24.666582674031524</v>
          </cell>
          <cell r="L181">
            <v>27.442244373877259</v>
          </cell>
          <cell r="M181">
            <v>39.396601446554243</v>
          </cell>
          <cell r="N181">
            <v>28.144964979214276</v>
          </cell>
          <cell r="O181">
            <v>22.992978465219721</v>
          </cell>
          <cell r="P181">
            <v>25.63125057775072</v>
          </cell>
          <cell r="Q181">
            <v>0.49311626734194236</v>
          </cell>
          <cell r="R181">
            <v>1.7913649747289679</v>
          </cell>
          <cell r="S181">
            <v>3.9335682698785597</v>
          </cell>
          <cell r="T181">
            <v>4.4023964013877395</v>
          </cell>
          <cell r="U181">
            <v>3.9262982377938607</v>
          </cell>
          <cell r="V181">
            <v>4.4066147291940654</v>
          </cell>
          <cell r="W181">
            <v>7.5184714723887813</v>
          </cell>
          <cell r="X181">
            <v>9.2847396581196726</v>
          </cell>
          <cell r="Y181">
            <v>11.813061830705713</v>
          </cell>
          <cell r="Z181">
            <v>14.238335986560484</v>
          </cell>
          <cell r="AA181">
            <v>26.728318258507141</v>
          </cell>
          <cell r="AB181">
            <v>21.513359404984964</v>
          </cell>
          <cell r="AC181">
            <v>22.510669698230718</v>
          </cell>
          <cell r="AD181">
            <v>25.859447819401556</v>
          </cell>
        </row>
        <row r="182">
          <cell r="B182">
            <v>1180</v>
          </cell>
          <cell r="C182">
            <v>46.671240779343591</v>
          </cell>
          <cell r="D182">
            <v>44.166146157843109</v>
          </cell>
          <cell r="E182">
            <v>49.768225086447423</v>
          </cell>
          <cell r="F182">
            <v>64.466876648425426</v>
          </cell>
          <cell r="G182">
            <v>90.865290771158911</v>
          </cell>
          <cell r="H182">
            <v>84.183850140412972</v>
          </cell>
          <cell r="I182">
            <v>81.18977843888274</v>
          </cell>
          <cell r="J182">
            <v>80.197088279983717</v>
          </cell>
          <cell r="K182">
            <v>95.260462374195555</v>
          </cell>
          <cell r="L182">
            <v>108.95373169014117</v>
          </cell>
          <cell r="M182">
            <v>102.56705763511387</v>
          </cell>
          <cell r="N182">
            <v>107.56663955539072</v>
          </cell>
          <cell r="O182">
            <v>128.27601615976644</v>
          </cell>
          <cell r="P182">
            <v>106.9811730380261</v>
          </cell>
          <cell r="Q182">
            <v>1.101366847140266</v>
          </cell>
          <cell r="R182">
            <v>4.3026947591849742</v>
          </cell>
          <cell r="S182">
            <v>6.5672091437831615</v>
          </cell>
          <cell r="T182">
            <v>8.0905677605993347</v>
          </cell>
          <cell r="U182">
            <v>13.911113179263998</v>
          </cell>
          <cell r="V182">
            <v>14.088127727046345</v>
          </cell>
          <cell r="W182">
            <v>21.133334330370595</v>
          </cell>
          <cell r="X182">
            <v>27.8392525671164</v>
          </cell>
          <cell r="Y182">
            <v>45.621144481951248</v>
          </cell>
          <cell r="Z182">
            <v>56.530355814137444</v>
          </cell>
          <cell r="AA182">
            <v>69.585823615497262</v>
          </cell>
          <cell r="AB182">
            <v>82.221448079634285</v>
          </cell>
          <cell r="AC182">
            <v>125.58525353056361</v>
          </cell>
          <cell r="AD182">
            <v>107.93363567818459</v>
          </cell>
        </row>
        <row r="183">
          <cell r="B183">
            <v>1181</v>
          </cell>
          <cell r="C183">
            <v>119.48486994674379</v>
          </cell>
          <cell r="D183">
            <v>124.43466697479548</v>
          </cell>
          <cell r="E183">
            <v>116.47534529744036</v>
          </cell>
          <cell r="F183">
            <v>182.06500832397128</v>
          </cell>
          <cell r="G183">
            <v>171.39112809155327</v>
          </cell>
          <cell r="H183">
            <v>191.34848105043449</v>
          </cell>
          <cell r="I183">
            <v>109.93297639782281</v>
          </cell>
          <cell r="J183">
            <v>102.54471873378328</v>
          </cell>
          <cell r="K183">
            <v>105.79374881559797</v>
          </cell>
          <cell r="L183">
            <v>112.43462020190415</v>
          </cell>
          <cell r="M183">
            <v>105.03334400137658</v>
          </cell>
          <cell r="N183">
            <v>131.43002736543636</v>
          </cell>
          <cell r="O183">
            <v>114.33985760865865</v>
          </cell>
          <cell r="P183">
            <v>141.55956840048015</v>
          </cell>
          <cell r="Q183">
            <v>2.8196523661409447</v>
          </cell>
          <cell r="R183">
            <v>12.122506399809627</v>
          </cell>
          <cell r="S183">
            <v>15.369604829868628</v>
          </cell>
          <cell r="T183">
            <v>22.849087209736094</v>
          </cell>
          <cell r="U183">
            <v>26.239297322098039</v>
          </cell>
          <cell r="V183">
            <v>32.022078307401181</v>
          </cell>
          <cell r="W183">
            <v>28.61505954098401</v>
          </cell>
          <cell r="X183">
            <v>35.596907387549415</v>
          </cell>
          <cell r="Y183">
            <v>50.665635875719325</v>
          </cell>
          <cell r="Z183">
            <v>58.33640562139805</v>
          </cell>
          <cell r="AA183">
            <v>71.259056445073014</v>
          </cell>
          <cell r="AB183">
            <v>100.46206905596856</v>
          </cell>
          <cell r="AC183">
            <v>111.94142472079471</v>
          </cell>
          <cell r="AD183">
            <v>142.81988548646402</v>
          </cell>
        </row>
        <row r="184">
          <cell r="B184">
            <v>1182</v>
          </cell>
          <cell r="C184">
            <v>29.226521334173931</v>
          </cell>
          <cell r="D184">
            <v>26.698727621767066</v>
          </cell>
          <cell r="E184">
            <v>29.791135398118708</v>
          </cell>
          <cell r="F184">
            <v>44.927484305554714</v>
          </cell>
          <cell r="G184">
            <v>46.835757316148353</v>
          </cell>
          <cell r="H184">
            <v>45.835481423092205</v>
          </cell>
          <cell r="I184">
            <v>47.90156094671174</v>
          </cell>
          <cell r="J184">
            <v>48.603063701385558</v>
          </cell>
          <cell r="K184">
            <v>51.545419884906522</v>
          </cell>
          <cell r="L184">
            <v>49.782918529635353</v>
          </cell>
          <cell r="M184">
            <v>50.267308786515727</v>
          </cell>
          <cell r="N184">
            <v>45.641484141387615</v>
          </cell>
          <cell r="O184">
            <v>46.157870033693037</v>
          </cell>
          <cell r="P184">
            <v>46.773867886689182</v>
          </cell>
          <cell r="Q184">
            <v>0.68969929055204293</v>
          </cell>
          <cell r="R184">
            <v>2.6010074549980704</v>
          </cell>
          <cell r="S184">
            <v>3.9311150126485841</v>
          </cell>
          <cell r="T184">
            <v>5.6383816773017443</v>
          </cell>
          <cell r="U184">
            <v>7.1703674233801342</v>
          </cell>
          <cell r="V184">
            <v>7.6705462584823403</v>
          </cell>
          <cell r="W184">
            <v>12.468560967875126</v>
          </cell>
          <cell r="X184">
            <v>16.871846533812764</v>
          </cell>
          <cell r="Y184">
            <v>24.685593470194629</v>
          </cell>
          <cell r="Z184">
            <v>25.82973574461932</v>
          </cell>
          <cell r="AA184">
            <v>34.103465220656908</v>
          </cell>
          <cell r="AB184">
            <v>34.887293440789527</v>
          </cell>
          <cell r="AC184">
            <v>45.189646390267974</v>
          </cell>
          <cell r="AD184">
            <v>47.190299679617326</v>
          </cell>
        </row>
        <row r="185">
          <cell r="B185">
            <v>1183</v>
          </cell>
          <cell r="C185">
            <v>163.77998871279618</v>
          </cell>
          <cell r="D185">
            <v>164.76273105064291</v>
          </cell>
          <cell r="E185">
            <v>189.79130360648355</v>
          </cell>
          <cell r="F185">
            <v>272.47004631055546</v>
          </cell>
          <cell r="G185">
            <v>295.55727647224444</v>
          </cell>
          <cell r="H185">
            <v>318.51206249085476</v>
          </cell>
          <cell r="I185">
            <v>330.82825819915683</v>
          </cell>
          <cell r="J185">
            <v>356.33080428606564</v>
          </cell>
          <cell r="K185">
            <v>335.57588764368796</v>
          </cell>
          <cell r="L185">
            <v>392.87728565640339</v>
          </cell>
          <cell r="M185">
            <v>374.89006729486869</v>
          </cell>
          <cell r="N185">
            <v>378.06663557616525</v>
          </cell>
          <cell r="O185">
            <v>447.81240766285026</v>
          </cell>
          <cell r="P185">
            <v>407.30633121585572</v>
          </cell>
          <cell r="Q185">
            <v>3.8649465234084048</v>
          </cell>
          <cell r="R185">
            <v>16.051292699775502</v>
          </cell>
          <cell r="S185">
            <v>25.044075457584206</v>
          </cell>
          <cell r="T185">
            <v>34.194884055438884</v>
          </cell>
          <cell r="U185">
            <v>45.248638826404665</v>
          </cell>
          <cell r="V185">
            <v>53.302843852968465</v>
          </cell>
          <cell r="W185">
            <v>86.113108335674866</v>
          </cell>
          <cell r="X185">
            <v>123.69505515375945</v>
          </cell>
          <cell r="Y185">
            <v>160.71049492405959</v>
          </cell>
          <cell r="Z185">
            <v>203.84334161781311</v>
          </cell>
          <cell r="AA185">
            <v>254.34125438976938</v>
          </cell>
          <cell r="AB185">
            <v>288.9853803758607</v>
          </cell>
          <cell r="AC185">
            <v>438.41893780382566</v>
          </cell>
          <cell r="AD185">
            <v>410.93261472505992</v>
          </cell>
        </row>
        <row r="186">
          <cell r="B186">
            <v>1184</v>
          </cell>
          <cell r="C186">
            <v>140.03206012794197</v>
          </cell>
          <cell r="D186">
            <v>129.40858283719737</v>
          </cell>
          <cell r="E186">
            <v>141.89543812218645</v>
          </cell>
          <cell r="F186">
            <v>242.87249718591903</v>
          </cell>
          <cell r="G186">
            <v>178.2180591737359</v>
          </cell>
          <cell r="H186">
            <v>164.98145686564243</v>
          </cell>
          <cell r="I186">
            <v>154.79297971660318</v>
          </cell>
          <cell r="J186">
            <v>143.5809017859668</v>
          </cell>
          <cell r="K186">
            <v>133.61512322384289</v>
          </cell>
          <cell r="L186">
            <v>142.29947228216949</v>
          </cell>
          <cell r="M186">
            <v>131.33969799854691</v>
          </cell>
          <cell r="N186">
            <v>150.05968442014318</v>
          </cell>
          <cell r="O186">
            <v>190.67819718278781</v>
          </cell>
          <cell r="P186">
            <v>188.88317274916929</v>
          </cell>
          <cell r="Q186">
            <v>3.3045332840160402</v>
          </cell>
          <cell r="R186">
            <v>12.607068526586518</v>
          </cell>
          <cell r="S186">
            <v>18.723935142925118</v>
          </cell>
          <cell r="T186">
            <v>30.480403236917841</v>
          </cell>
          <cell r="U186">
            <v>27.284473209890621</v>
          </cell>
          <cell r="V186">
            <v>27.609569211204008</v>
          </cell>
          <cell r="W186">
            <v>40.291916731953911</v>
          </cell>
          <cell r="X186">
            <v>49.842021379615517</v>
          </cell>
          <cell r="Y186">
            <v>63.989557573466826</v>
          </cell>
          <cell r="Z186">
            <v>73.831705215498573</v>
          </cell>
          <cell r="AA186">
            <v>89.106397993332877</v>
          </cell>
          <cell r="AB186">
            <v>114.70214745384582</v>
          </cell>
          <cell r="AC186">
            <v>186.6784645551063</v>
          </cell>
          <cell r="AD186">
            <v>190.56481597936872</v>
          </cell>
        </row>
        <row r="187">
          <cell r="B187">
            <v>1185</v>
          </cell>
          <cell r="C187">
            <v>15.641630663912856</v>
          </cell>
          <cell r="D187">
            <v>17.82095572685072</v>
          </cell>
          <cell r="E187">
            <v>17.679402535114836</v>
          </cell>
          <cell r="F187">
            <v>22.781915894219512</v>
          </cell>
          <cell r="G187">
            <v>37.015475287962531</v>
          </cell>
          <cell r="H187">
            <v>55.240475158927048</v>
          </cell>
          <cell r="I187">
            <v>42.112824992118199</v>
          </cell>
          <cell r="J187">
            <v>44.848769905564403</v>
          </cell>
          <cell r="K187">
            <v>40.706168084669812</v>
          </cell>
          <cell r="L187">
            <v>46.533645646802725</v>
          </cell>
          <cell r="M187">
            <v>42.891832535329854</v>
          </cell>
          <cell r="N187">
            <v>43.798489369026214</v>
          </cell>
          <cell r="O187">
            <v>47.815182679860705</v>
          </cell>
          <cell r="P187">
            <v>48.041440127019754</v>
          </cell>
          <cell r="Q187">
            <v>0.36911753706944189</v>
          </cell>
          <cell r="R187">
            <v>1.7361291278517277</v>
          </cell>
          <cell r="S187">
            <v>2.332900837503368</v>
          </cell>
          <cell r="T187">
            <v>2.8591215185381547</v>
          </cell>
          <cell r="U187">
            <v>5.6669214586229701</v>
          </cell>
          <cell r="V187">
            <v>9.2444675367502445</v>
          </cell>
          <cell r="W187">
            <v>10.961779022771619</v>
          </cell>
          <cell r="X187">
            <v>15.568598056410011</v>
          </cell>
          <cell r="Y187">
            <v>19.494572346316488</v>
          </cell>
          <cell r="Z187">
            <v>24.143859094463444</v>
          </cell>
          <cell r="AA187">
            <v>29.099630643271073</v>
          </cell>
          <cell r="AB187">
            <v>33.478550919752436</v>
          </cell>
          <cell r="AC187">
            <v>46.812194666082405</v>
          </cell>
          <cell r="AD187">
            <v>48.469157225280888</v>
          </cell>
        </row>
        <row r="188">
          <cell r="B188">
            <v>1186</v>
          </cell>
          <cell r="C188">
            <v>88.549744646147786</v>
          </cell>
          <cell r="D188">
            <v>82.784124098311651</v>
          </cell>
          <cell r="E188">
            <v>91.635771447145885</v>
          </cell>
          <cell r="F188">
            <v>126.53041250121491</v>
          </cell>
          <cell r="G188">
            <v>138.2602238176793</v>
          </cell>
          <cell r="H188">
            <v>147.56372588771845</v>
          </cell>
          <cell r="I188">
            <v>149.37167542457937</v>
          </cell>
          <cell r="J188">
            <v>142.66209182313878</v>
          </cell>
          <cell r="K188">
            <v>154.60976485731013</v>
          </cell>
          <cell r="L188">
            <v>159.31097467907628</v>
          </cell>
          <cell r="M188">
            <v>164.49796885658927</v>
          </cell>
          <cell r="N188">
            <v>156.61539091302743</v>
          </cell>
          <cell r="O188">
            <v>161.10672304690434</v>
          </cell>
          <cell r="P188">
            <v>160.07643378983209</v>
          </cell>
          <cell r="Q188">
            <v>2.0896327470078266</v>
          </cell>
          <cell r="R188">
            <v>8.064883352704987</v>
          </cell>
          <cell r="S188">
            <v>12.091877399686423</v>
          </cell>
          <cell r="T188">
            <v>15.879517192999733</v>
          </cell>
          <cell r="U188">
            <v>21.167088174097277</v>
          </cell>
          <cell r="V188">
            <v>24.69472012408049</v>
          </cell>
          <cell r="W188">
            <v>38.880775596789228</v>
          </cell>
          <cell r="X188">
            <v>49.523069866973948</v>
          </cell>
          <cell r="Y188">
            <v>74.044091799270134</v>
          </cell>
          <cell r="Z188">
            <v>82.658078287006774</v>
          </cell>
          <cell r="AA188">
            <v>111.60236931709925</v>
          </cell>
          <cell r="AB188">
            <v>119.71317766970041</v>
          </cell>
          <cell r="AC188">
            <v>157.72729201477736</v>
          </cell>
          <cell r="AD188">
            <v>161.50160813055865</v>
          </cell>
        </row>
        <row r="189">
          <cell r="B189">
            <v>1187</v>
          </cell>
          <cell r="C189">
            <v>50.649809256757131</v>
          </cell>
          <cell r="D189">
            <v>50.204684408055783</v>
          </cell>
          <cell r="E189">
            <v>56.444652810312668</v>
          </cell>
          <cell r="F189">
            <v>79.354336034566359</v>
          </cell>
          <cell r="G189">
            <v>83.122601398781597</v>
          </cell>
          <cell r="H189">
            <v>93.088391368604206</v>
          </cell>
          <cell r="I189">
            <v>98.662574327049072</v>
          </cell>
          <cell r="J189">
            <v>98.227195592011512</v>
          </cell>
          <cell r="K189">
            <v>103.64974779941902</v>
          </cell>
          <cell r="L189">
            <v>106.38647832575094</v>
          </cell>
          <cell r="M189">
            <v>110.0257149060063</v>
          </cell>
          <cell r="N189">
            <v>103.38104248057179</v>
          </cell>
          <cell r="O189">
            <v>107.97500890445717</v>
          </cell>
          <cell r="P189">
            <v>112.82897341462046</v>
          </cell>
          <cell r="Q189">
            <v>1.1952547178488584</v>
          </cell>
          <cell r="R189">
            <v>4.8909730932164859</v>
          </cell>
          <cell r="S189">
            <v>7.4482029328888721</v>
          </cell>
          <cell r="T189">
            <v>9.9589380805019925</v>
          </cell>
          <cell r="U189">
            <v>12.725738353993387</v>
          </cell>
          <cell r="V189">
            <v>15.578298513536499</v>
          </cell>
          <cell r="W189">
            <v>25.681424549250927</v>
          </cell>
          <cell r="X189">
            <v>34.098142036012909</v>
          </cell>
          <cell r="Y189">
            <v>49.63885332931163</v>
          </cell>
          <cell r="Z189">
            <v>55.198343189120088</v>
          </cell>
          <cell r="AA189">
            <v>74.646091709637105</v>
          </cell>
          <cell r="AB189">
            <v>79.022074612247351</v>
          </cell>
          <cell r="AC189">
            <v>105.71008731158433</v>
          </cell>
          <cell r="AD189">
            <v>113.8334995275157</v>
          </cell>
        </row>
        <row r="190">
          <cell r="B190">
            <v>1188</v>
          </cell>
          <cell r="C190">
            <v>59.543060899304294</v>
          </cell>
          <cell r="D190">
            <v>55.666051489817335</v>
          </cell>
          <cell r="E190">
            <v>61.120863204007279</v>
          </cell>
          <cell r="F190">
            <v>84.650115625317767</v>
          </cell>
          <cell r="G190">
            <v>93.331761175001972</v>
          </cell>
          <cell r="H190">
            <v>100.17740517618202</v>
          </cell>
          <cell r="I190">
            <v>109.43184720328307</v>
          </cell>
          <cell r="J190">
            <v>104.11148593080556</v>
          </cell>
          <cell r="K190">
            <v>115.91493528907267</v>
          </cell>
          <cell r="L190">
            <v>115.24813148527531</v>
          </cell>
          <cell r="M190">
            <v>123.75968761535835</v>
          </cell>
          <cell r="N190">
            <v>117.77959889872186</v>
          </cell>
          <cell r="O190">
            <v>121.96508225824269</v>
          </cell>
          <cell r="P190">
            <v>123.73130837198222</v>
          </cell>
          <cell r="Q190">
            <v>1.4051212729011557</v>
          </cell>
          <cell r="R190">
            <v>5.4230230356475113</v>
          </cell>
          <cell r="S190">
            <v>8.0652563158934392</v>
          </cell>
          <cell r="T190">
            <v>10.623556344200978</v>
          </cell>
          <cell r="U190">
            <v>14.288719949131467</v>
          </cell>
          <cell r="V190">
            <v>16.764641640078864</v>
          </cell>
          <cell r="W190">
            <v>28.484617864524825</v>
          </cell>
          <cell r="X190">
            <v>36.140787828189588</v>
          </cell>
          <cell r="Y190">
            <v>55.512768662261813</v>
          </cell>
          <cell r="Z190">
            <v>59.79618851702562</v>
          </cell>
          <cell r="AA190">
            <v>83.963798822703808</v>
          </cell>
          <cell r="AB190">
            <v>90.027997673987926</v>
          </cell>
          <cell r="AC190">
            <v>119.40669998825247</v>
          </cell>
          <cell r="AD190">
            <v>124.83289891633301</v>
          </cell>
        </row>
        <row r="191">
          <cell r="B191">
            <v>1189</v>
          </cell>
          <cell r="C191">
            <v>26.047379335151565</v>
          </cell>
          <cell r="D191">
            <v>16.136930753842101</v>
          </cell>
          <cell r="E191">
            <v>7.5577602936409232</v>
          </cell>
          <cell r="F191">
            <v>9.9339954758108853</v>
          </cell>
          <cell r="G191">
            <v>7.6212098024722739</v>
          </cell>
          <cell r="H191">
            <v>8.5176985880737828</v>
          </cell>
          <cell r="I191">
            <v>7.0402709027942061</v>
          </cell>
          <cell r="J191">
            <v>17.751447201127327</v>
          </cell>
          <cell r="K191">
            <v>7.7584433742970802</v>
          </cell>
          <cell r="L191">
            <v>14.934390040942521</v>
          </cell>
          <cell r="M191">
            <v>22.650866394008851</v>
          </cell>
          <cell r="N191">
            <v>19.28471005801498</v>
          </cell>
          <cell r="O191">
            <v>20.7170414828019</v>
          </cell>
          <cell r="P191">
            <v>26.174024439047763</v>
          </cell>
          <cell r="Q191">
            <v>0.61467660974034788</v>
          </cell>
          <cell r="R191">
            <v>1.5720703168383043</v>
          </cell>
          <cell r="S191">
            <v>0.99729078987058017</v>
          </cell>
          <cell r="T191">
            <v>1.2467125399737855</v>
          </cell>
          <cell r="U191">
            <v>1.1667767882030384</v>
          </cell>
          <cell r="V191">
            <v>1.4254328526090991</v>
          </cell>
          <cell r="W191">
            <v>1.8325508657118761</v>
          </cell>
          <cell r="X191">
            <v>6.1621566650738187</v>
          </cell>
          <cell r="Y191">
            <v>3.7155925691761418</v>
          </cell>
          <cell r="Z191">
            <v>7.7486688136812489</v>
          </cell>
          <cell r="AA191">
            <v>15.36730437602111</v>
          </cell>
          <cell r="AB191">
            <v>14.740785742863869</v>
          </cell>
          <cell r="AC191">
            <v>20.282473566846832</v>
          </cell>
          <cell r="AD191">
            <v>26.407054043349511</v>
          </cell>
        </row>
        <row r="192">
          <cell r="B192">
            <v>1190</v>
          </cell>
          <cell r="C192">
            <v>180.06153716922239</v>
          </cell>
          <cell r="D192">
            <v>171.95241846195623</v>
          </cell>
          <cell r="E192">
            <v>192.36143207279224</v>
          </cell>
          <cell r="F192">
            <v>259.15260428509168</v>
          </cell>
          <cell r="G192">
            <v>311.05817136885935</v>
          </cell>
          <cell r="H192">
            <v>327.77153965328461</v>
          </cell>
          <cell r="I192">
            <v>327.71344563145703</v>
          </cell>
          <cell r="J192">
            <v>293.56832580193992</v>
          </cell>
          <cell r="K192">
            <v>302.39624695845225</v>
          </cell>
          <cell r="L192">
            <v>327.54652901592254</v>
          </cell>
          <cell r="M192">
            <v>352.78346232177444</v>
          </cell>
          <cell r="N192">
            <v>306.76415369082235</v>
          </cell>
          <cell r="O192">
            <v>394.27416994557643</v>
          </cell>
          <cell r="P192">
            <v>368.20071595939561</v>
          </cell>
          <cell r="Q192">
            <v>4.2491650997860058</v>
          </cell>
          <cell r="R192">
            <v>16.751716735739134</v>
          </cell>
          <cell r="S192">
            <v>25.383218980089222</v>
          </cell>
          <cell r="T192">
            <v>32.523550299152447</v>
          </cell>
          <cell r="U192">
            <v>47.621763937837528</v>
          </cell>
          <cell r="V192">
            <v>54.852413001117412</v>
          </cell>
          <cell r="W192">
            <v>85.302336627273263</v>
          </cell>
          <cell r="X192">
            <v>101.9079737555202</v>
          </cell>
          <cell r="Y192">
            <v>144.82044837343105</v>
          </cell>
          <cell r="Z192">
            <v>169.9466511492719</v>
          </cell>
          <cell r="AA192">
            <v>239.34319994749617</v>
          </cell>
          <cell r="AB192">
            <v>234.48341455711932</v>
          </cell>
          <cell r="AC192">
            <v>386.00373690665043</v>
          </cell>
          <cell r="AD192">
            <v>371.47883879233825</v>
          </cell>
        </row>
        <row r="193">
          <cell r="B193">
            <v>1191</v>
          </cell>
          <cell r="C193">
            <v>397.65346031736595</v>
          </cell>
          <cell r="D193">
            <v>358.29422130736862</v>
          </cell>
          <cell r="E193">
            <v>207.5910880288161</v>
          </cell>
          <cell r="F193">
            <v>188.36424521341814</v>
          </cell>
          <cell r="G193">
            <v>218.94155451992867</v>
          </cell>
          <cell r="H193">
            <v>206.11012839154739</v>
          </cell>
          <cell r="I193">
            <v>261.7875289258717</v>
          </cell>
          <cell r="J193">
            <v>324.44502306652396</v>
          </cell>
          <cell r="K193">
            <v>218.23161160036921</v>
          </cell>
          <cell r="L193">
            <v>221.30265725146259</v>
          </cell>
          <cell r="M193">
            <v>322.33228087086428</v>
          </cell>
          <cell r="N193">
            <v>311.15205730453062</v>
          </cell>
          <cell r="O193">
            <v>285.3244543211249</v>
          </cell>
          <cell r="P193">
            <v>422.46895824674027</v>
          </cell>
          <cell r="Q193">
            <v>9.3839874520326365</v>
          </cell>
          <cell r="R193">
            <v>34.905256681348718</v>
          </cell>
          <cell r="S193">
            <v>27.392861391032007</v>
          </cell>
          <cell r="T193">
            <v>23.639638971256577</v>
          </cell>
          <cell r="U193">
            <v>33.519077732786521</v>
          </cell>
          <cell r="V193">
            <v>34.492433047132621</v>
          </cell>
          <cell r="W193">
            <v>68.142116885768687</v>
          </cell>
          <cell r="X193">
            <v>112.62637004674428</v>
          </cell>
          <cell r="Y193">
            <v>104.51320133468525</v>
          </cell>
          <cell r="Z193">
            <v>114.82229899768814</v>
          </cell>
          <cell r="AA193">
            <v>218.6838324060692</v>
          </cell>
          <cell r="AB193">
            <v>237.83742645750192</v>
          </cell>
          <cell r="AC193">
            <v>279.33938866451172</v>
          </cell>
          <cell r="AD193">
            <v>426.23023593635475</v>
          </cell>
        </row>
        <row r="194">
          <cell r="B194">
            <v>1192</v>
          </cell>
          <cell r="C194">
            <v>322.00552911688828</v>
          </cell>
          <cell r="D194">
            <v>353.59778960288196</v>
          </cell>
          <cell r="E194">
            <v>330.35230757834842</v>
          </cell>
          <cell r="F194">
            <v>423.37438894189904</v>
          </cell>
          <cell r="G194">
            <v>236.56818305043979</v>
          </cell>
          <cell r="H194">
            <v>378.21563490688078</v>
          </cell>
          <cell r="I194">
            <v>354.55766505923572</v>
          </cell>
          <cell r="J194">
            <v>384.24698964397044</v>
          </cell>
          <cell r="K194">
            <v>337.51728700237032</v>
          </cell>
          <cell r="L194">
            <v>401.26401205625137</v>
          </cell>
          <cell r="M194">
            <v>437.88236823797632</v>
          </cell>
          <cell r="N194">
            <v>440.93760924137348</v>
          </cell>
          <cell r="O194">
            <v>456.86170093413278</v>
          </cell>
          <cell r="P194">
            <v>404.6500951933354</v>
          </cell>
          <cell r="Q194">
            <v>7.5988169254365445</v>
          </cell>
          <cell r="R194">
            <v>34.447727242181735</v>
          </cell>
          <cell r="S194">
            <v>43.591924189178698</v>
          </cell>
          <cell r="T194">
            <v>53.133319929815983</v>
          </cell>
          <cell r="U194">
            <v>36.217644175217515</v>
          </cell>
          <cell r="V194">
            <v>63.29420861657831</v>
          </cell>
          <cell r="W194">
            <v>92.289766263284989</v>
          </cell>
          <cell r="X194">
            <v>133.38575280322914</v>
          </cell>
          <cell r="Y194">
            <v>161.64024960330627</v>
          </cell>
          <cell r="Z194">
            <v>208.19477245129352</v>
          </cell>
          <cell r="AA194">
            <v>297.07789170421211</v>
          </cell>
          <cell r="AB194">
            <v>337.04249658118806</v>
          </cell>
          <cell r="AC194">
            <v>447.27840993095316</v>
          </cell>
          <cell r="AD194">
            <v>408.25273000339899</v>
          </cell>
        </row>
        <row r="195">
          <cell r="B195">
            <v>1193</v>
          </cell>
          <cell r="C195">
            <v>16.713523168242148</v>
          </cell>
          <cell r="D195">
            <v>18.618390933827424</v>
          </cell>
          <cell r="E195">
            <v>27.508865103522986</v>
          </cell>
          <cell r="F195">
            <v>27.931629345291018</v>
          </cell>
          <cell r="G195">
            <v>31.455469110881563</v>
          </cell>
          <cell r="H195">
            <v>29.231258486428107</v>
          </cell>
          <cell r="I195">
            <v>36.575133984158718</v>
          </cell>
          <cell r="J195">
            <v>42.492847336947918</v>
          </cell>
          <cell r="K195">
            <v>27.066484791213625</v>
          </cell>
          <cell r="L195">
            <v>25.869074961264559</v>
          </cell>
          <cell r="M195">
            <v>30.248114860286531</v>
          </cell>
          <cell r="N195">
            <v>42.923709996576427</v>
          </cell>
          <cell r="O195">
            <v>32.71727807135283</v>
          </cell>
          <cell r="P195">
            <v>31.100315110292886</v>
          </cell>
          <cell r="Q195">
            <v>0.39441249062655703</v>
          </cell>
          <cell r="R195">
            <v>1.8138157857182748</v>
          </cell>
          <cell r="S195">
            <v>3.6299560639173554</v>
          </cell>
          <cell r="T195">
            <v>3.505408538937512</v>
          </cell>
          <cell r="U195">
            <v>4.8157067147933033</v>
          </cell>
          <cell r="V195">
            <v>4.8918373594487452</v>
          </cell>
          <cell r="W195">
            <v>9.5203429486777438</v>
          </cell>
          <cell r="X195">
            <v>14.750773808386112</v>
          </cell>
          <cell r="Y195">
            <v>12.962397856395249</v>
          </cell>
          <cell r="Z195">
            <v>13.422101193393136</v>
          </cell>
          <cell r="AA195">
            <v>20.521598590233978</v>
          </cell>
          <cell r="AB195">
            <v>32.809889826960941</v>
          </cell>
          <cell r="AC195">
            <v>32.030988990984227</v>
          </cell>
          <cell r="AD195">
            <v>31.377203906690561</v>
          </cell>
        </row>
        <row r="196">
          <cell r="B196">
            <v>1194</v>
          </cell>
          <cell r="C196">
            <v>170.99235317392112</v>
          </cell>
          <cell r="D196">
            <v>190.66532788648959</v>
          </cell>
          <cell r="E196">
            <v>162.0530453595926</v>
          </cell>
          <cell r="F196">
            <v>218.58963238070311</v>
          </cell>
          <cell r="G196">
            <v>199.49815533075292</v>
          </cell>
          <cell r="H196">
            <v>288.35627460074619</v>
          </cell>
          <cell r="I196">
            <v>303.0886089583189</v>
          </cell>
          <cell r="J196">
            <v>308.11366389760929</v>
          </cell>
          <cell r="K196">
            <v>350.38361399999093</v>
          </cell>
          <cell r="L196">
            <v>272.12609034147397</v>
          </cell>
          <cell r="M196">
            <v>281.70284922314579</v>
          </cell>
          <cell r="N196">
            <v>295.71722816787417</v>
          </cell>
          <cell r="O196">
            <v>372.95279013214861</v>
          </cell>
          <cell r="P196">
            <v>378.35688833421455</v>
          </cell>
          <cell r="Q196">
            <v>4.0351468218005451</v>
          </cell>
          <cell r="R196">
            <v>18.574740574456936</v>
          </cell>
          <cell r="S196">
            <v>21.383849623225366</v>
          </cell>
          <cell r="T196">
            <v>27.432913218136679</v>
          </cell>
          <cell r="U196">
            <v>30.542370957133024</v>
          </cell>
          <cell r="V196">
            <v>48.256286932645089</v>
          </cell>
          <cell r="W196">
            <v>78.892602344823615</v>
          </cell>
          <cell r="X196">
            <v>106.95717628399285</v>
          </cell>
          <cell r="Y196">
            <v>167.80205638317224</v>
          </cell>
          <cell r="Z196">
            <v>141.19190297275171</v>
          </cell>
          <cell r="AA196">
            <v>191.1191100729589</v>
          </cell>
          <cell r="AB196">
            <v>226.03940052935974</v>
          </cell>
          <cell r="AC196">
            <v>365.12960182160248</v>
          </cell>
          <cell r="AD196">
            <v>381.72543244857809</v>
          </cell>
        </row>
        <row r="197">
          <cell r="B197">
            <v>1195</v>
          </cell>
          <cell r="C197">
            <v>86.624264690611895</v>
          </cell>
          <cell r="D197">
            <v>86.65037039173265</v>
          </cell>
          <cell r="E197">
            <v>86.088683882162698</v>
          </cell>
          <cell r="F197">
            <v>87.137524079199025</v>
          </cell>
          <cell r="G197">
            <v>49.266868289779111</v>
          </cell>
          <cell r="H197">
            <v>45.80781918731747</v>
          </cell>
          <cell r="I197">
            <v>76.599570091055568</v>
          </cell>
          <cell r="J197">
            <v>97.872066631181426</v>
          </cell>
          <cell r="K197">
            <v>98.794242916630353</v>
          </cell>
          <cell r="L197">
            <v>74.637827419942923</v>
          </cell>
          <cell r="M197">
            <v>83.859252941287906</v>
          </cell>
          <cell r="N197">
            <v>70.812993136409943</v>
          </cell>
          <cell r="O197">
            <v>91.695863416196275</v>
          </cell>
          <cell r="P197">
            <v>96.295140207506222</v>
          </cell>
          <cell r="Q197">
            <v>2.0441944909758814</v>
          </cell>
          <cell r="R197">
            <v>8.4415355877668592</v>
          </cell>
          <cell r="S197">
            <v>11.359906667058393</v>
          </cell>
          <cell r="T197">
            <v>10.935725130571146</v>
          </cell>
          <cell r="U197">
            <v>7.5425608056772449</v>
          </cell>
          <cell r="V197">
            <v>7.665916996335743</v>
          </cell>
          <cell r="W197">
            <v>19.938523733200249</v>
          </cell>
          <cell r="X197">
            <v>33.974864183331647</v>
          </cell>
          <cell r="Y197">
            <v>47.313505705862298</v>
          </cell>
          <cell r="Z197">
            <v>38.725639551686385</v>
          </cell>
          <cell r="AA197">
            <v>56.893658824254643</v>
          </cell>
          <cell r="AB197">
            <v>54.12781195540326</v>
          </cell>
          <cell r="AC197">
            <v>89.772418879023519</v>
          </cell>
          <cell r="AD197">
            <v>97.152464172760105</v>
          </cell>
        </row>
        <row r="198">
          <cell r="B198">
            <v>1196</v>
          </cell>
          <cell r="C198">
            <v>71.020869676708756</v>
          </cell>
          <cell r="D198">
            <v>70.985309088172912</v>
          </cell>
          <cell r="E198">
            <v>81.256887871786077</v>
          </cell>
          <cell r="F198">
            <v>112.29162974944317</v>
          </cell>
          <cell r="G198">
            <v>114.66846606703315</v>
          </cell>
          <cell r="H198">
            <v>118.66167075744087</v>
          </cell>
          <cell r="I198">
            <v>126.00804044308589</v>
          </cell>
          <cell r="J198">
            <v>126.21719005425081</v>
          </cell>
          <cell r="K198">
            <v>130.13170910658192</v>
          </cell>
          <cell r="L198">
            <v>156.1781424370387</v>
          </cell>
          <cell r="M198">
            <v>143.97278002971922</v>
          </cell>
          <cell r="N198">
            <v>164.17108915556102</v>
          </cell>
          <cell r="O198">
            <v>172.45930102969879</v>
          </cell>
          <cell r="P198">
            <v>175.0076459665043</v>
          </cell>
          <cell r="Q198">
            <v>1.6759792542652119</v>
          </cell>
          <cell r="R198">
            <v>6.9154351004783958</v>
          </cell>
          <cell r="S198">
            <v>10.722322849569972</v>
          </cell>
          <cell r="T198">
            <v>14.092555536552304</v>
          </cell>
          <cell r="U198">
            <v>17.555284267657949</v>
          </cell>
          <cell r="V198">
            <v>19.857974791450268</v>
          </cell>
          <cell r="W198">
            <v>32.799326444808536</v>
          </cell>
          <cell r="X198">
            <v>43.814461442349184</v>
          </cell>
          <cell r="Y198">
            <v>62.321317311207942</v>
          </cell>
          <cell r="Z198">
            <v>81.032616555672547</v>
          </cell>
          <cell r="AA198">
            <v>97.677214376392584</v>
          </cell>
          <cell r="AB198">
            <v>125.48857841961373</v>
          </cell>
          <cell r="AC198">
            <v>168.84173434684209</v>
          </cell>
          <cell r="AD198">
            <v>176.56575418117052</v>
          </cell>
        </row>
        <row r="199">
          <cell r="B199">
            <v>1197</v>
          </cell>
          <cell r="C199">
            <v>64.271015664127205</v>
          </cell>
          <cell r="D199">
            <v>54.009171949928508</v>
          </cell>
          <cell r="E199">
            <v>60.802151748683656</v>
          </cell>
          <cell r="F199">
            <v>37.787160174510468</v>
          </cell>
          <cell r="G199">
            <v>53.895456325336504</v>
          </cell>
          <cell r="H199">
            <v>51.226697870837555</v>
          </cell>
          <cell r="I199">
            <v>71.606298272920938</v>
          </cell>
          <cell r="J199">
            <v>95.178133078599672</v>
          </cell>
          <cell r="K199">
            <v>89.405283313340036</v>
          </cell>
          <cell r="L199">
            <v>65.564269186412901</v>
          </cell>
          <cell r="M199">
            <v>68.029268547397777</v>
          </cell>
          <cell r="N199">
            <v>85.927652792491855</v>
          </cell>
          <cell r="O199">
            <v>85.008715891414596</v>
          </cell>
          <cell r="P199">
            <v>86.939958230003043</v>
          </cell>
          <cell r="Q199">
            <v>1.5166934648078145</v>
          </cell>
          <cell r="R199">
            <v>5.2616087504300006</v>
          </cell>
          <cell r="S199">
            <v>8.0232004704218696</v>
          </cell>
          <cell r="T199">
            <v>4.7422737965073205</v>
          </cell>
          <cell r="U199">
            <v>8.2511791513224164</v>
          </cell>
          <cell r="V199">
            <v>8.5727637953769662</v>
          </cell>
          <cell r="W199">
            <v>18.638797526723504</v>
          </cell>
          <cell r="X199">
            <v>33.039704339279403</v>
          </cell>
          <cell r="Y199">
            <v>42.817043354941134</v>
          </cell>
          <cell r="Z199">
            <v>34.01784783602033</v>
          </cell>
          <cell r="AA199">
            <v>46.153928863509435</v>
          </cell>
          <cell r="AB199">
            <v>65.681107747579929</v>
          </cell>
          <cell r="AC199">
            <v>83.225543302142356</v>
          </cell>
          <cell r="AD199">
            <v>87.713992200649301</v>
          </cell>
        </row>
        <row r="200">
          <cell r="B200">
            <v>1198</v>
          </cell>
          <cell r="C200">
            <v>53.37988270609916</v>
          </cell>
          <cell r="D200">
            <v>30.39368076515494</v>
          </cell>
          <cell r="E200">
            <v>25.627502856897465</v>
          </cell>
          <cell r="F200">
            <v>37.478760525496163</v>
          </cell>
          <cell r="G200">
            <v>34.98055241602146</v>
          </cell>
          <cell r="H200">
            <v>33.367801341755353</v>
          </cell>
          <cell r="I200">
            <v>27.79359373045245</v>
          </cell>
          <cell r="J200">
            <v>26.752943341787191</v>
          </cell>
          <cell r="K200">
            <v>28.862231319964348</v>
          </cell>
          <cell r="L200">
            <v>34.02192848430191</v>
          </cell>
          <cell r="M200">
            <v>31.994334302809566</v>
          </cell>
          <cell r="N200">
            <v>32.112313953756725</v>
          </cell>
          <cell r="O200">
            <v>44.464454863597972</v>
          </cell>
          <cell r="P200">
            <v>40.336546315641726</v>
          </cell>
          <cell r="Q200">
            <v>1.2596800971006989</v>
          </cell>
          <cell r="R200">
            <v>2.9609721996844454</v>
          </cell>
          <cell r="S200">
            <v>3.3816992830627761</v>
          </cell>
          <cell r="T200">
            <v>4.7035697613901437</v>
          </cell>
          <cell r="U200">
            <v>5.3553828926601117</v>
          </cell>
          <cell r="V200">
            <v>5.5840858607592745</v>
          </cell>
          <cell r="W200">
            <v>7.2345474989847318</v>
          </cell>
          <cell r="X200">
            <v>9.2868951052884761</v>
          </cell>
          <cell r="Y200">
            <v>13.822398005452795</v>
          </cell>
          <cell r="Z200">
            <v>17.652187702670073</v>
          </cell>
          <cell r="AA200">
            <v>21.706307608149302</v>
          </cell>
          <cell r="AB200">
            <v>24.545909079051498</v>
          </cell>
          <cell r="AC200">
            <v>43.531752889708862</v>
          </cell>
          <cell r="AD200">
            <v>40.695666077630285</v>
          </cell>
        </row>
        <row r="201">
          <cell r="B201">
            <v>1199</v>
          </cell>
          <cell r="C201">
            <v>147.44934284630256</v>
          </cell>
          <cell r="D201">
            <v>144.42049065382665</v>
          </cell>
          <cell r="E201">
            <v>161.01409592048421</v>
          </cell>
          <cell r="F201">
            <v>223.45639127124494</v>
          </cell>
          <cell r="G201">
            <v>230.32477597453197</v>
          </cell>
          <cell r="H201">
            <v>248.3296981624768</v>
          </cell>
          <cell r="I201">
            <v>306.57193490220288</v>
          </cell>
          <cell r="J201">
            <v>265.3162515354918</v>
          </cell>
          <cell r="K201">
            <v>269.02261176338874</v>
          </cell>
          <cell r="L201">
            <v>281.19584898479872</v>
          </cell>
          <cell r="M201">
            <v>253.91806878670712</v>
          </cell>
          <cell r="N201">
            <v>295.13737451729088</v>
          </cell>
          <cell r="O201">
            <v>264.7546144853722</v>
          </cell>
          <cell r="P201">
            <v>227.12278683372261</v>
          </cell>
          <cell r="Q201">
            <v>3.479569326457927</v>
          </cell>
          <cell r="R201">
            <v>14.069538375260613</v>
          </cell>
          <cell r="S201">
            <v>21.246754152277997</v>
          </cell>
          <cell r="T201">
            <v>28.04368955205404</v>
          </cell>
          <cell r="U201">
            <v>35.261803482692727</v>
          </cell>
          <cell r="V201">
            <v>41.557858191287011</v>
          </cell>
          <cell r="W201">
            <v>79.79929642835495</v>
          </cell>
          <cell r="X201">
            <v>92.100677157635062</v>
          </cell>
          <cell r="Y201">
            <v>128.83749600079636</v>
          </cell>
          <cell r="Z201">
            <v>145.89772328107881</v>
          </cell>
          <cell r="AA201">
            <v>172.26874158989702</v>
          </cell>
          <cell r="AB201">
            <v>225.59617382801184</v>
          </cell>
          <cell r="AC201">
            <v>259.20102899142472</v>
          </cell>
          <cell r="AD201">
            <v>229.14488065681903</v>
          </cell>
        </row>
        <row r="202">
          <cell r="B202">
            <v>1200</v>
          </cell>
          <cell r="C202">
            <v>42.32686033399419</v>
          </cell>
          <cell r="D202">
            <v>47.41843689447537</v>
          </cell>
          <cell r="E202">
            <v>24.903569366636567</v>
          </cell>
          <cell r="F202">
            <v>34.454956264180822</v>
          </cell>
          <cell r="G202">
            <v>21.322213374714142</v>
          </cell>
          <cell r="H202">
            <v>20.957179299798113</v>
          </cell>
          <cell r="I202">
            <v>23.230398738895225</v>
          </cell>
          <cell r="J202">
            <v>46.698887773679033</v>
          </cell>
          <cell r="K202">
            <v>35.21960828452805</v>
          </cell>
          <cell r="L202">
            <v>35.552568799273672</v>
          </cell>
          <cell r="M202">
            <v>42.132657695032222</v>
          </cell>
          <cell r="N202">
            <v>49.399243686071635</v>
          </cell>
          <cell r="O202">
            <v>48.331995625261818</v>
          </cell>
          <cell r="P202">
            <v>57.557794876435239</v>
          </cell>
          <cell r="Q202">
            <v>0.99884639741633219</v>
          </cell>
          <cell r="R202">
            <v>4.6195350435476286</v>
          </cell>
          <cell r="S202">
            <v>3.2861720138367958</v>
          </cell>
          <cell r="T202">
            <v>4.324083511352339</v>
          </cell>
          <cell r="U202">
            <v>3.2643457250918986</v>
          </cell>
          <cell r="V202">
            <v>3.5071740990904412</v>
          </cell>
          <cell r="W202">
            <v>6.0467683570100421</v>
          </cell>
          <cell r="X202">
            <v>16.210839560609777</v>
          </cell>
          <cell r="Y202">
            <v>16.867006500919789</v>
          </cell>
          <cell r="Z202">
            <v>18.44635638589514</v>
          </cell>
          <cell r="AA202">
            <v>28.584574369372582</v>
          </cell>
          <cell r="AB202">
            <v>37.759637808672167</v>
          </cell>
          <cell r="AC202">
            <v>47.318166762185236</v>
          </cell>
          <cell r="AD202">
            <v>58.070236904437898</v>
          </cell>
        </row>
        <row r="203">
          <cell r="B203">
            <v>1201</v>
          </cell>
          <cell r="C203">
            <v>36.921464136127177</v>
          </cell>
          <cell r="D203">
            <v>24.180297545338899</v>
          </cell>
          <cell r="E203">
            <v>33.033301462684754</v>
          </cell>
          <cell r="F203">
            <v>35.676250809186996</v>
          </cell>
          <cell r="G203">
            <v>40.418392770246029</v>
          </cell>
          <cell r="H203">
            <v>43.982002303323839</v>
          </cell>
          <cell r="I203">
            <v>3.1013038108044206</v>
          </cell>
          <cell r="J203">
            <v>4.5724566762796002</v>
          </cell>
          <cell r="K203">
            <v>7.0608808739452007</v>
          </cell>
          <cell r="L203">
            <v>8.6471781976772455</v>
          </cell>
          <cell r="M203">
            <v>37.703494049032983</v>
          </cell>
          <cell r="N203">
            <v>32.463582130141418</v>
          </cell>
          <cell r="O203">
            <v>37.332650343043419</v>
          </cell>
          <cell r="P203">
            <v>34.559214261363323</v>
          </cell>
          <cell r="Q203">
            <v>0.87128766813087277</v>
          </cell>
          <cell r="R203">
            <v>2.3556603546987835</v>
          </cell>
          <cell r="S203">
            <v>4.3589378371093206</v>
          </cell>
          <cell r="T203">
            <v>4.4773554982349868</v>
          </cell>
          <cell r="U203">
            <v>6.1878945368356604</v>
          </cell>
          <cell r="V203">
            <v>7.3603673995306904</v>
          </cell>
          <cell r="W203">
            <v>0.80725543971177927</v>
          </cell>
          <cell r="X203">
            <v>1.5872618195156651</v>
          </cell>
          <cell r="Y203">
            <v>3.3815232310625287</v>
          </cell>
          <cell r="Z203">
            <v>4.4865655606285095</v>
          </cell>
          <cell r="AA203">
            <v>25.579642695002686</v>
          </cell>
          <cell r="AB203">
            <v>24.814410337862032</v>
          </cell>
          <cell r="AC203">
            <v>36.549547597889223</v>
          </cell>
          <cell r="AD203">
            <v>34.866897936186014</v>
          </cell>
        </row>
        <row r="204">
          <cell r="B204">
            <v>1202</v>
          </cell>
          <cell r="C204">
            <v>80.025546622121496</v>
          </cell>
          <cell r="D204">
            <v>77.917123704498593</v>
          </cell>
          <cell r="E204">
            <v>70.232627799301383</v>
          </cell>
          <cell r="F204">
            <v>105.45246545857221</v>
          </cell>
          <cell r="G204">
            <v>114.06198795371721</v>
          </cell>
          <cell r="H204">
            <v>119.55356817810619</v>
          </cell>
          <cell r="I204">
            <v>111.48764487635034</v>
          </cell>
          <cell r="J204">
            <v>94.523733051569309</v>
          </cell>
          <cell r="K204">
            <v>110.22056323121215</v>
          </cell>
          <cell r="L204">
            <v>98.210467971459906</v>
          </cell>
          <cell r="M204">
            <v>93.512841960526771</v>
          </cell>
          <cell r="N204">
            <v>80.99319975325767</v>
          </cell>
          <cell r="O204">
            <v>99.603063532392724</v>
          </cell>
          <cell r="P204">
            <v>68.424093823818851</v>
          </cell>
          <cell r="Q204">
            <v>1.888475268754616</v>
          </cell>
          <cell r="R204">
            <v>7.5907370005969756</v>
          </cell>
          <cell r="S204">
            <v>9.267607086134392</v>
          </cell>
          <cell r="T204">
            <v>13.234243097702139</v>
          </cell>
          <cell r="U204">
            <v>17.462434890261111</v>
          </cell>
          <cell r="V204">
            <v>20.007233405315016</v>
          </cell>
          <cell r="W204">
            <v>29.019732756767493</v>
          </cell>
          <cell r="X204">
            <v>32.812538889471263</v>
          </cell>
          <cell r="Y204">
            <v>52.785679543534087</v>
          </cell>
          <cell r="Z204">
            <v>50.956241819131243</v>
          </cell>
          <cell r="AA204">
            <v>63.443061315052844</v>
          </cell>
          <cell r="AB204">
            <v>61.909326124171834</v>
          </cell>
          <cell r="AC204">
            <v>97.513754796975817</v>
          </cell>
          <cell r="AD204">
            <v>69.033279451562194</v>
          </cell>
        </row>
        <row r="205">
          <cell r="B205">
            <v>1203</v>
          </cell>
          <cell r="C205">
            <v>55.872272951905487</v>
          </cell>
          <cell r="D205">
            <v>52.043254519111635</v>
          </cell>
          <cell r="E205">
            <v>42.229617095996637</v>
          </cell>
          <cell r="F205">
            <v>54.15606891244736</v>
          </cell>
          <cell r="G205">
            <v>64.822914117586294</v>
          </cell>
          <cell r="H205">
            <v>63.932775323196893</v>
          </cell>
          <cell r="I205">
            <v>66.725711571648063</v>
          </cell>
          <cell r="J205">
            <v>68.668839779291289</v>
          </cell>
          <cell r="K205">
            <v>36.554353616892037</v>
          </cell>
          <cell r="L205">
            <v>74.962708791691824</v>
          </cell>
          <cell r="M205">
            <v>33.047255143562893</v>
          </cell>
          <cell r="N205">
            <v>25.682238655498775</v>
          </cell>
          <cell r="O205">
            <v>67.516351430787779</v>
          </cell>
          <cell r="P205">
            <v>57.718650741433763</v>
          </cell>
          <cell r="Q205">
            <v>1.3184965318264237</v>
          </cell>
          <cell r="R205">
            <v>5.0700877923564587</v>
          </cell>
          <cell r="S205">
            <v>5.5724456126286848</v>
          </cell>
          <cell r="T205">
            <v>6.7965654296134446</v>
          </cell>
          <cell r="U205">
            <v>9.9241293044502648</v>
          </cell>
          <cell r="V205">
            <v>10.699119881015887</v>
          </cell>
          <cell r="W205">
            <v>17.368402749577957</v>
          </cell>
          <cell r="X205">
            <v>23.837388801853486</v>
          </cell>
          <cell r="Y205">
            <v>17.506228777788372</v>
          </cell>
          <cell r="Z205">
            <v>38.894203393029422</v>
          </cell>
          <cell r="AA205">
            <v>22.420653574535478</v>
          </cell>
          <cell r="AB205">
            <v>19.630908438805502</v>
          </cell>
          <cell r="AC205">
            <v>66.100104803173309</v>
          </cell>
          <cell r="AD205">
            <v>58.232524883120654</v>
          </cell>
        </row>
        <row r="206">
          <cell r="B206">
            <v>1204</v>
          </cell>
          <cell r="C206">
            <v>33.349037092652949</v>
          </cell>
          <cell r="D206">
            <v>33.625481371758951</v>
          </cell>
          <cell r="E206">
            <v>37.883114935900018</v>
          </cell>
          <cell r="F206">
            <v>55.066436380906815</v>
          </cell>
          <cell r="G206">
            <v>58.057151656047012</v>
          </cell>
          <cell r="H206">
            <v>59.308710087847444</v>
          </cell>
          <cell r="I206">
            <v>57.425095316473453</v>
          </cell>
          <cell r="J206">
            <v>56.302059887024399</v>
          </cell>
          <cell r="K206">
            <v>66.492219071964485</v>
          </cell>
          <cell r="L206">
            <v>67.896006893347518</v>
          </cell>
          <cell r="M206">
            <v>69.501673207633019</v>
          </cell>
          <cell r="N206">
            <v>68.219214803476277</v>
          </cell>
          <cell r="O206">
            <v>70.186927477038878</v>
          </cell>
          <cell r="P206">
            <v>71.085251195069432</v>
          </cell>
          <cell r="Q206">
            <v>0.78698408751445093</v>
          </cell>
          <cell r="R206">
            <v>3.2758163222182493</v>
          </cell>
          <cell r="S206">
            <v>4.9988991644747029</v>
          </cell>
          <cell r="T206">
            <v>6.9108161902138727</v>
          </cell>
          <cell r="U206">
            <v>8.8883180882233273</v>
          </cell>
          <cell r="V206">
            <v>9.9252847387036596</v>
          </cell>
          <cell r="W206">
            <v>14.947494150264029</v>
          </cell>
          <cell r="X206">
            <v>19.544441062145051</v>
          </cell>
          <cell r="Y206">
            <v>31.84375823509918</v>
          </cell>
          <cell r="Z206">
            <v>35.227663784437105</v>
          </cell>
          <cell r="AA206">
            <v>47.152870369097563</v>
          </cell>
          <cell r="AB206">
            <v>52.145187868484854</v>
          </cell>
          <cell r="AC206">
            <v>68.714661911209603</v>
          </cell>
          <cell r="AD206">
            <v>71.718129337146991</v>
          </cell>
        </row>
        <row r="207">
          <cell r="B207">
            <v>1205</v>
          </cell>
          <cell r="C207">
            <v>94.882159039836338</v>
          </cell>
          <cell r="D207">
            <v>92.771859642974221</v>
          </cell>
          <cell r="E207">
            <v>110.64568702500455</v>
          </cell>
          <cell r="F207">
            <v>159.58266130431105</v>
          </cell>
          <cell r="G207">
            <v>164.12488849667363</v>
          </cell>
          <cell r="H207">
            <v>171.83045243986351</v>
          </cell>
          <cell r="I207">
            <v>189.73434365821947</v>
          </cell>
          <cell r="J207">
            <v>183.50071204654833</v>
          </cell>
          <cell r="K207">
            <v>194.43336463272752</v>
          </cell>
          <cell r="L207">
            <v>204.68031877554992</v>
          </cell>
          <cell r="M207">
            <v>216.1069197854128</v>
          </cell>
          <cell r="N207">
            <v>213.17705370264127</v>
          </cell>
          <cell r="O207">
            <v>221.64041022067909</v>
          </cell>
          <cell r="P207">
            <v>227.56703196160575</v>
          </cell>
          <cell r="Q207">
            <v>2.2390676272274495</v>
          </cell>
          <cell r="R207">
            <v>9.0378950624104686</v>
          </cell>
          <cell r="S207">
            <v>14.600347235381959</v>
          </cell>
          <cell r="T207">
            <v>20.027561467580991</v>
          </cell>
          <cell r="U207">
            <v>25.126865055231804</v>
          </cell>
          <cell r="V207">
            <v>28.755745399281214</v>
          </cell>
          <cell r="W207">
            <v>49.386996683344549</v>
          </cell>
          <cell r="X207">
            <v>63.699602796983186</v>
          </cell>
          <cell r="Y207">
            <v>93.115993760118229</v>
          </cell>
          <cell r="Z207">
            <v>106.19784259835403</v>
          </cell>
          <cell r="AA207">
            <v>146.61606122868727</v>
          </cell>
          <cell r="AB207">
            <v>162.94760276261437</v>
          </cell>
          <cell r="AC207">
            <v>216.99120337128483</v>
          </cell>
          <cell r="AD207">
            <v>229.59308093751434</v>
          </cell>
        </row>
        <row r="208">
          <cell r="B208">
            <v>1206</v>
          </cell>
          <cell r="C208">
            <v>54.200005735342387</v>
          </cell>
          <cell r="D208">
            <v>53.541516825901979</v>
          </cell>
          <cell r="E208">
            <v>61.355180088405227</v>
          </cell>
          <cell r="F208">
            <v>87.110634386811228</v>
          </cell>
          <cell r="G208">
            <v>95.343574231100547</v>
          </cell>
          <cell r="H208">
            <v>105.03062950551063</v>
          </cell>
          <cell r="I208">
            <v>111.20295319845771</v>
          </cell>
          <cell r="J208">
            <v>107.98648071035279</v>
          </cell>
          <cell r="K208">
            <v>118.05401638207525</v>
          </cell>
          <cell r="L208">
            <v>123.54213958875881</v>
          </cell>
          <cell r="M208">
            <v>125.74541060583273</v>
          </cell>
          <cell r="N208">
            <v>120.454993831731</v>
          </cell>
          <cell r="O208">
            <v>125.58596376821453</v>
          </cell>
          <cell r="P208">
            <v>122.29707755232384</v>
          </cell>
          <cell r="Q208">
            <v>1.2790336925890902</v>
          </cell>
          <cell r="R208">
            <v>5.2160494832921396</v>
          </cell>
          <cell r="S208">
            <v>8.0961758028369299</v>
          </cell>
          <cell r="T208">
            <v>10.932350484712128</v>
          </cell>
          <cell r="U208">
            <v>14.596720494569567</v>
          </cell>
          <cell r="V208">
            <v>17.576826448988758</v>
          </cell>
          <cell r="W208">
            <v>28.945628792873702</v>
          </cell>
          <cell r="X208">
            <v>37.485935896252272</v>
          </cell>
          <cell r="Y208">
            <v>56.537195010510509</v>
          </cell>
          <cell r="Z208">
            <v>64.099512707413908</v>
          </cell>
          <cell r="AA208">
            <v>85.3109971625057</v>
          </cell>
          <cell r="AB208">
            <v>92.073007599799084</v>
          </cell>
          <cell r="AC208">
            <v>122.95162861986495</v>
          </cell>
          <cell r="AD208">
            <v>123.38589901558964</v>
          </cell>
        </row>
        <row r="209">
          <cell r="B209">
            <v>1207</v>
          </cell>
          <cell r="C209">
            <v>45.046009148752745</v>
          </cell>
          <cell r="D209">
            <v>45.980435052251188</v>
          </cell>
          <cell r="E209">
            <v>51.532895242467681</v>
          </cell>
          <cell r="F209">
            <v>74.006818757534234</v>
          </cell>
          <cell r="G209">
            <v>76.269287377859655</v>
          </cell>
          <cell r="H209">
            <v>82.18761179016542</v>
          </cell>
          <cell r="I209">
            <v>85.822199613522713</v>
          </cell>
          <cell r="J209">
            <v>81.916600225713722</v>
          </cell>
          <cell r="K209">
            <v>89.739267918987423</v>
          </cell>
          <cell r="L209">
            <v>92.967461017356257</v>
          </cell>
          <cell r="M209">
            <v>96.537366436391991</v>
          </cell>
          <cell r="N209">
            <v>91.465836316680367</v>
          </cell>
          <cell r="O209">
            <v>92.172425963721665</v>
          </cell>
          <cell r="P209">
            <v>94.573721991448082</v>
          </cell>
          <cell r="Q209">
            <v>1.0630139727155363</v>
          </cell>
          <cell r="R209">
            <v>4.4794439663654826</v>
          </cell>
          <cell r="S209">
            <v>6.8000677189934988</v>
          </cell>
          <cell r="T209">
            <v>9.287826757446128</v>
          </cell>
          <cell r="U209">
            <v>11.676523343630572</v>
          </cell>
          <cell r="V209">
            <v>13.754058178017546</v>
          </cell>
          <cell r="W209">
            <v>22.339132736588066</v>
          </cell>
          <cell r="X209">
            <v>28.436156125288335</v>
          </cell>
          <cell r="Y209">
            <v>42.976991769731896</v>
          </cell>
          <cell r="Z209">
            <v>48.235921513862657</v>
          </cell>
          <cell r="AA209">
            <v>65.495026454260056</v>
          </cell>
          <cell r="AB209">
            <v>69.914366971552155</v>
          </cell>
          <cell r="AC209">
            <v>90.238984883689611</v>
          </cell>
          <cell r="AD209">
            <v>95.415720021377822</v>
          </cell>
        </row>
        <row r="210">
          <cell r="B210">
            <v>1208</v>
          </cell>
          <cell r="C210">
            <v>17.509651284942429</v>
          </cell>
          <cell r="D210">
            <v>17.024833772570606</v>
          </cell>
          <cell r="E210">
            <v>19.671329571421026</v>
          </cell>
          <cell r="F210">
            <v>25.949425774565512</v>
          </cell>
          <cell r="G210">
            <v>36.958593600212851</v>
          </cell>
          <cell r="H210">
            <v>36.799741302917795</v>
          </cell>
          <cell r="I210">
            <v>37.141025226944173</v>
          </cell>
          <cell r="J210">
            <v>34.012488277799271</v>
          </cell>
          <cell r="K210">
            <v>33.91542025528819</v>
          </cell>
          <cell r="L210">
            <v>43.419949127322667</v>
          </cell>
          <cell r="M210">
            <v>41.465448985270122</v>
          </cell>
          <cell r="N210">
            <v>38.26718394476265</v>
          </cell>
          <cell r="O210">
            <v>42.059483077836198</v>
          </cell>
          <cell r="P210">
            <v>45.890541115079969</v>
          </cell>
          <cell r="Q210">
            <v>0.41319984444805619</v>
          </cell>
          <cell r="R210">
            <v>1.6585704079192476</v>
          </cell>
          <cell r="S210">
            <v>2.5957472907143582</v>
          </cell>
          <cell r="T210">
            <v>3.2566427674589842</v>
          </cell>
          <cell r="U210">
            <v>5.6582130993650219</v>
          </cell>
          <cell r="V210">
            <v>6.1584193991252087</v>
          </cell>
          <cell r="W210">
            <v>9.6676418951506253</v>
          </cell>
          <cell r="X210">
            <v>11.806940525022412</v>
          </cell>
          <cell r="Y210">
            <v>16.242418408119388</v>
          </cell>
          <cell r="Z210">
            <v>22.528325882218493</v>
          </cell>
          <cell r="AA210">
            <v>28.131911802436132</v>
          </cell>
          <cell r="AB210">
            <v>29.250549156069052</v>
          </cell>
          <cell r="AC210">
            <v>41.177228634195892</v>
          </cell>
          <cell r="AD210">
            <v>46.299108573330159</v>
          </cell>
        </row>
        <row r="211">
          <cell r="B211">
            <v>1209</v>
          </cell>
          <cell r="C211">
            <v>23.446248343503086</v>
          </cell>
          <cell r="D211">
            <v>23.951666693251777</v>
          </cell>
          <cell r="E211">
            <v>25.93921041019625</v>
          </cell>
          <cell r="F211">
            <v>35.185151432445068</v>
          </cell>
          <cell r="G211">
            <v>34.563131217660775</v>
          </cell>
          <cell r="H211">
            <v>35.138525432243526</v>
          </cell>
          <cell r="I211">
            <v>35.726159952767887</v>
          </cell>
          <cell r="J211">
            <v>36.146305559167146</v>
          </cell>
          <cell r="K211">
            <v>34.485133448381774</v>
          </cell>
          <cell r="L211">
            <v>45.59259791943753</v>
          </cell>
          <cell r="M211">
            <v>41.662388349903445</v>
          </cell>
          <cell r="N211">
            <v>33.221788834288155</v>
          </cell>
          <cell r="O211">
            <v>36.816749240919762</v>
          </cell>
          <cell r="P211">
            <v>43.281279783534195</v>
          </cell>
          <cell r="Q211">
            <v>0.55329406684171001</v>
          </cell>
          <cell r="R211">
            <v>2.3333869879996034</v>
          </cell>
          <cell r="S211">
            <v>3.4228309225908955</v>
          </cell>
          <cell r="T211">
            <v>4.4157227188716073</v>
          </cell>
          <cell r="U211">
            <v>5.29147737401225</v>
          </cell>
          <cell r="V211">
            <v>5.8804157044828251</v>
          </cell>
          <cell r="W211">
            <v>9.299358824959624</v>
          </cell>
          <cell r="X211">
            <v>12.547664153549762</v>
          </cell>
          <cell r="Y211">
            <v>16.515259492947425</v>
          </cell>
          <cell r="Z211">
            <v>23.655598967519555</v>
          </cell>
          <cell r="AA211">
            <v>28.265523784746037</v>
          </cell>
          <cell r="AB211">
            <v>25.393965982774873</v>
          </cell>
          <cell r="AC211">
            <v>36.044468217919999</v>
          </cell>
          <cell r="AD211">
            <v>43.66661676238197</v>
          </cell>
        </row>
        <row r="212">
          <cell r="B212">
            <v>1210</v>
          </cell>
          <cell r="C212">
            <v>55.593240437429067</v>
          </cell>
          <cell r="D212">
            <v>56.073577397063623</v>
          </cell>
          <cell r="E212">
            <v>62.068762983471437</v>
          </cell>
          <cell r="F212">
            <v>81.975164272934862</v>
          </cell>
          <cell r="G212">
            <v>87.254972821484216</v>
          </cell>
          <cell r="H212">
            <v>90.800899514875056</v>
          </cell>
          <cell r="I212">
            <v>93.885472675002347</v>
          </cell>
          <cell r="J212">
            <v>92.418347964911931</v>
          </cell>
          <cell r="K212">
            <v>101.03367312922724</v>
          </cell>
          <cell r="L212">
            <v>107.58264483760928</v>
          </cell>
          <cell r="M212">
            <v>116.82135935146678</v>
          </cell>
          <cell r="N212">
            <v>89.847036319869758</v>
          </cell>
          <cell r="O212">
            <v>89.354916840315269</v>
          </cell>
          <cell r="P212">
            <v>93.650441761069018</v>
          </cell>
          <cell r="Q212">
            <v>1.3119118095094953</v>
          </cell>
          <cell r="R212">
            <v>5.4627244752767297</v>
          </cell>
          <cell r="S212">
            <v>8.1903372503305025</v>
          </cell>
          <cell r="T212">
            <v>10.287850997550075</v>
          </cell>
          <cell r="U212">
            <v>13.358387917672751</v>
          </cell>
          <cell r="V212">
            <v>15.195487827684486</v>
          </cell>
          <cell r="W212">
            <v>24.437966465190925</v>
          </cell>
          <cell r="X212">
            <v>32.081685083733738</v>
          </cell>
          <cell r="Y212">
            <v>48.385990205095659</v>
          </cell>
          <cell r="Z212">
            <v>55.818971023333361</v>
          </cell>
          <cell r="AA212">
            <v>79.256543901974894</v>
          </cell>
          <cell r="AB212">
            <v>68.676993744692737</v>
          </cell>
          <cell r="AC212">
            <v>87.480576818171215</v>
          </cell>
          <cell r="AD212">
            <v>94.484219747220408</v>
          </cell>
        </row>
        <row r="213">
          <cell r="B213">
            <v>1211</v>
          </cell>
          <cell r="C213">
            <v>64.783340688638646</v>
          </cell>
          <cell r="D213">
            <v>63.682733746262357</v>
          </cell>
          <cell r="E213">
            <v>74.421553078238944</v>
          </cell>
          <cell r="F213">
            <v>106.69763842386557</v>
          </cell>
          <cell r="G213">
            <v>139.7816008682654</v>
          </cell>
          <cell r="H213">
            <v>159.69161507826115</v>
          </cell>
          <cell r="I213">
            <v>145.97975183668308</v>
          </cell>
          <cell r="J213">
            <v>150.32670927848497</v>
          </cell>
          <cell r="K213">
            <v>154.32313164244238</v>
          </cell>
          <cell r="L213">
            <v>186.64777681960948</v>
          </cell>
          <cell r="M213">
            <v>163.37086617907897</v>
          </cell>
          <cell r="N213">
            <v>162.13777343249959</v>
          </cell>
          <cell r="O213">
            <v>189.28292180885572</v>
          </cell>
          <cell r="P213">
            <v>202.87228881901183</v>
          </cell>
          <cell r="Q213">
            <v>1.5287835182868943</v>
          </cell>
          <cell r="R213">
            <v>6.2040134487024181</v>
          </cell>
          <cell r="S213">
            <v>9.8203603407798834</v>
          </cell>
          <cell r="T213">
            <v>13.390511816975021</v>
          </cell>
          <cell r="U213">
            <v>21.400004925470903</v>
          </cell>
          <cell r="V213">
            <v>26.724316676042051</v>
          </cell>
          <cell r="W213">
            <v>37.997873135612508</v>
          </cell>
          <cell r="X213">
            <v>52.183730319193479</v>
          </cell>
          <cell r="Y213">
            <v>73.906820417388289</v>
          </cell>
          <cell r="Z213">
            <v>96.841705849392028</v>
          </cell>
          <cell r="AA213">
            <v>110.8376952597347</v>
          </cell>
          <cell r="AB213">
            <v>123.93435897161186</v>
          </cell>
          <cell r="AC213">
            <v>185.31245696595604</v>
          </cell>
          <cell r="AD213">
            <v>204.67847835999649</v>
          </cell>
        </row>
        <row r="214">
          <cell r="B214">
            <v>1212</v>
          </cell>
          <cell r="C214">
            <v>33.597320227114416</v>
          </cell>
          <cell r="D214">
            <v>30.386095610913205</v>
          </cell>
          <cell r="E214">
            <v>33.829580593560983</v>
          </cell>
          <cell r="F214">
            <v>50.701822948982695</v>
          </cell>
          <cell r="G214">
            <v>51.079691917555166</v>
          </cell>
          <cell r="H214">
            <v>54.211217473322627</v>
          </cell>
          <cell r="I214">
            <v>57.648720515920978</v>
          </cell>
          <cell r="J214">
            <v>54.549638088367075</v>
          </cell>
          <cell r="K214">
            <v>57.430903300963202</v>
          </cell>
          <cell r="L214">
            <v>59.34710872289358</v>
          </cell>
          <cell r="M214">
            <v>57.813073789518675</v>
          </cell>
          <cell r="N214">
            <v>52.809633975862454</v>
          </cell>
          <cell r="O214">
            <v>53.299034921650751</v>
          </cell>
          <cell r="P214">
            <v>53.981210206128367</v>
          </cell>
          <cell r="Q214">
            <v>0.79284317350474565</v>
          </cell>
          <cell r="R214">
            <v>2.9602332490119796</v>
          </cell>
          <cell r="S214">
            <v>4.4640115378533345</v>
          </cell>
          <cell r="T214">
            <v>6.3630589146073362</v>
          </cell>
          <cell r="U214">
            <v>7.8200968642317514</v>
          </cell>
          <cell r="V214">
            <v>9.0722217471521969</v>
          </cell>
          <cell r="W214">
            <v>15.005702784349387</v>
          </cell>
          <cell r="X214">
            <v>18.936113327269943</v>
          </cell>
          <cell r="Y214">
            <v>27.504207642098777</v>
          </cell>
          <cell r="Z214">
            <v>30.792090556261758</v>
          </cell>
          <cell r="AA214">
            <v>39.222830879082458</v>
          </cell>
          <cell r="AB214">
            <v>40.366461163035019</v>
          </cell>
          <cell r="AC214">
            <v>52.181015703146713</v>
          </cell>
          <cell r="AD214">
            <v>54.461809591345464</v>
          </cell>
        </row>
        <row r="215">
          <cell r="B215">
            <v>1213</v>
          </cell>
          <cell r="C215">
            <v>49.173164468054821</v>
          </cell>
          <cell r="D215">
            <v>48.137528361742888</v>
          </cell>
          <cell r="E215">
            <v>52.195715139499995</v>
          </cell>
          <cell r="F215">
            <v>100.94530005468096</v>
          </cell>
          <cell r="G215">
            <v>70.519014634233997</v>
          </cell>
          <cell r="H215">
            <v>67.158694590016196</v>
          </cell>
          <cell r="I215">
            <v>91.334144368378247</v>
          </cell>
          <cell r="J215">
            <v>81.103057015218724</v>
          </cell>
          <cell r="K215">
            <v>73.916051491853153</v>
          </cell>
          <cell r="L215">
            <v>72.721701364029215</v>
          </cell>
          <cell r="M215">
            <v>89.904361939969476</v>
          </cell>
          <cell r="N215">
            <v>100.94087859590866</v>
          </cell>
          <cell r="O215">
            <v>108.67406292409615</v>
          </cell>
          <cell r="P215">
            <v>105.6812037059877</v>
          </cell>
          <cell r="Q215">
            <v>1.1604082559138038</v>
          </cell>
          <cell r="R215">
            <v>4.6895894032042076</v>
          </cell>
          <cell r="S215">
            <v>6.8875306912194745</v>
          </cell>
          <cell r="T215">
            <v>12.668595605467038</v>
          </cell>
          <cell r="U215">
            <v>10.796179548223892</v>
          </cell>
          <cell r="V215">
            <v>11.238975953080628</v>
          </cell>
          <cell r="W215">
            <v>23.773867176744005</v>
          </cell>
          <cell r="X215">
            <v>28.153746434400766</v>
          </cell>
          <cell r="Y215">
            <v>35.3991024250858</v>
          </cell>
          <cell r="Z215">
            <v>37.731462610288943</v>
          </cell>
          <cell r="AA215">
            <v>60.994916072124653</v>
          </cell>
          <cell r="AB215">
            <v>77.156869851943256</v>
          </cell>
          <cell r="AC215">
            <v>106.39447772934243</v>
          </cell>
          <cell r="AD215">
            <v>106.62209260670254</v>
          </cell>
        </row>
        <row r="216">
          <cell r="B216">
            <v>1214</v>
          </cell>
          <cell r="C216">
            <v>6.3444456326576502</v>
          </cell>
          <cell r="D216">
            <v>5.4605036388426544</v>
          </cell>
          <cell r="E216">
            <v>5.5909111311356536</v>
          </cell>
          <cell r="F216">
            <v>7.7896537955879488</v>
          </cell>
          <cell r="G216">
            <v>8.1217032282618895</v>
          </cell>
          <cell r="H216">
            <v>5.7628976078006318</v>
          </cell>
          <cell r="I216">
            <v>21.210589444863203</v>
          </cell>
          <cell r="J216">
            <v>30.70642838836714</v>
          </cell>
          <cell r="K216">
            <v>17.002169208771029</v>
          </cell>
          <cell r="L216">
            <v>16.963891424192258</v>
          </cell>
          <cell r="M216">
            <v>21.072132804296487</v>
          </cell>
          <cell r="N216">
            <v>41.217508484230578</v>
          </cell>
          <cell r="O216">
            <v>12.991243412376575</v>
          </cell>
          <cell r="P216">
            <v>15.54129190732842</v>
          </cell>
          <cell r="Q216">
            <v>0.14971879827085371</v>
          </cell>
          <cell r="R216">
            <v>0.53196582525882252</v>
          </cell>
          <cell r="S216">
            <v>0.73775350916566185</v>
          </cell>
          <cell r="T216">
            <v>0.97759849928069076</v>
          </cell>
          <cell r="U216">
            <v>1.2434003331512578</v>
          </cell>
          <cell r="V216">
            <v>0.96441820421812818</v>
          </cell>
          <cell r="W216">
            <v>5.5210210780406728</v>
          </cell>
          <cell r="X216">
            <v>10.659289927751468</v>
          </cell>
          <cell r="Y216">
            <v>8.142501082275226</v>
          </cell>
          <cell r="Z216">
            <v>8.8016702441111274</v>
          </cell>
          <cell r="AA216">
            <v>14.296224834084674</v>
          </cell>
          <cell r="AB216">
            <v>31.505708905807428</v>
          </cell>
          <cell r="AC216">
            <v>12.71873454183789</v>
          </cell>
          <cell r="AD216">
            <v>15.679657373897635</v>
          </cell>
        </row>
        <row r="217">
          <cell r="B217">
            <v>1215</v>
          </cell>
          <cell r="C217">
            <v>125.24973713956955</v>
          </cell>
          <cell r="D217">
            <v>131.57751247085872</v>
          </cell>
          <cell r="E217">
            <v>134.18327205361194</v>
          </cell>
          <cell r="F217">
            <v>153.09281678149148</v>
          </cell>
          <cell r="G217">
            <v>130.81038085145619</v>
          </cell>
          <cell r="H217">
            <v>129.96044125436248</v>
          </cell>
          <cell r="I217">
            <v>140.62453065880311</v>
          </cell>
          <cell r="J217">
            <v>146.88315685740304</v>
          </cell>
          <cell r="K217">
            <v>117.11790660230524</v>
          </cell>
          <cell r="L217">
            <v>130.32724960748976</v>
          </cell>
          <cell r="M217">
            <v>105.88167637148054</v>
          </cell>
          <cell r="N217">
            <v>71.084361872620477</v>
          </cell>
          <cell r="O217">
            <v>64.148519418650025</v>
          </cell>
          <cell r="P217">
            <v>89.449130153020121</v>
          </cell>
          <cell r="Q217">
            <v>2.9556940375926066</v>
          </cell>
          <cell r="R217">
            <v>12.818367065844249</v>
          </cell>
          <cell r="S217">
            <v>17.70626960560805</v>
          </cell>
          <cell r="T217">
            <v>19.213088522754241</v>
          </cell>
          <cell r="U217">
            <v>20.02654696423226</v>
          </cell>
          <cell r="V217">
            <v>21.74881871999137</v>
          </cell>
          <cell r="W217">
            <v>36.603933137975837</v>
          </cell>
          <cell r="X217">
            <v>50.988351189668002</v>
          </cell>
          <cell r="Y217">
            <v>56.088883103876064</v>
          </cell>
          <cell r="Z217">
            <v>67.619949113279915</v>
          </cell>
          <cell r="AA217">
            <v>71.83460095258323</v>
          </cell>
          <cell r="AB217">
            <v>54.335239932580883</v>
          </cell>
          <cell r="AC217">
            <v>62.802917614526223</v>
          </cell>
          <cell r="AD217">
            <v>90.245503498404403</v>
          </cell>
        </row>
        <row r="218">
          <cell r="B218">
            <v>1216</v>
          </cell>
          <cell r="C218">
            <v>113.25333720458062</v>
          </cell>
          <cell r="D218">
            <v>113.24465241103964</v>
          </cell>
          <cell r="E218">
            <v>124.6105222783989</v>
          </cell>
          <cell r="F218">
            <v>172.02269161818646</v>
          </cell>
          <cell r="G218">
            <v>169.93383179813938</v>
          </cell>
          <cell r="H218">
            <v>175.29511033794333</v>
          </cell>
          <cell r="I218">
            <v>192.89103685419067</v>
          </cell>
          <cell r="J218">
            <v>216.18518549027982</v>
          </cell>
          <cell r="K218">
            <v>225.82562824148997</v>
          </cell>
          <cell r="L218">
            <v>246.3010986989029</v>
          </cell>
          <cell r="M218">
            <v>227.45700341898723</v>
          </cell>
          <cell r="N218">
            <v>211.92407180182622</v>
          </cell>
          <cell r="O218">
            <v>233.33839506309013</v>
          </cell>
          <cell r="P218">
            <v>207.42792308129998</v>
          </cell>
          <cell r="Q218">
            <v>2.672598132002709</v>
          </cell>
          <cell r="R218">
            <v>11.032367884064897</v>
          </cell>
          <cell r="S218">
            <v>16.443089137634182</v>
          </cell>
          <cell r="T218">
            <v>21.58878039784193</v>
          </cell>
          <cell r="U218">
            <v>26.016191078764059</v>
          </cell>
          <cell r="V218">
            <v>29.335554269002131</v>
          </cell>
          <cell r="W218">
            <v>50.208669731006388</v>
          </cell>
          <cell r="X218">
            <v>75.045542291027786</v>
          </cell>
          <cell r="Y218">
            <v>108.15004837225287</v>
          </cell>
          <cell r="Z218">
            <v>127.7926742927874</v>
          </cell>
          <cell r="AA218">
            <v>154.31643731392907</v>
          </cell>
          <cell r="AB218">
            <v>161.98985241614631</v>
          </cell>
          <cell r="AC218">
            <v>228.44380718773903</v>
          </cell>
          <cell r="AD218">
            <v>209.27467182830046</v>
          </cell>
        </row>
        <row r="219">
          <cell r="B219">
            <v>1217</v>
          </cell>
          <cell r="C219">
            <v>345.83385489893249</v>
          </cell>
          <cell r="D219">
            <v>371.86802837456776</v>
          </cell>
          <cell r="E219">
            <v>332.07547201727141</v>
          </cell>
          <cell r="F219">
            <v>395.35443811144341</v>
          </cell>
          <cell r="G219">
            <v>426.40390541635225</v>
          </cell>
          <cell r="H219">
            <v>517.18340407254902</v>
          </cell>
          <cell r="I219">
            <v>371.09442048706876</v>
          </cell>
          <cell r="J219">
            <v>377.6956589284701</v>
          </cell>
          <cell r="K219">
            <v>363.50109417878741</v>
          </cell>
          <cell r="L219">
            <v>417.80384693288465</v>
          </cell>
          <cell r="M219">
            <v>401.26540686607132</v>
          </cell>
          <cell r="N219">
            <v>400.09053799607034</v>
          </cell>
          <cell r="O219">
            <v>412.58175631057668</v>
          </cell>
          <cell r="P219">
            <v>385.29302226865013</v>
          </cell>
          <cell r="Q219">
            <v>8.1611274104583291</v>
          </cell>
          <cell r="R219">
            <v>36.227625817236152</v>
          </cell>
          <cell r="S219">
            <v>43.81930584162621</v>
          </cell>
          <cell r="T219">
            <v>49.616827079095586</v>
          </cell>
          <cell r="U219">
            <v>65.280735228878214</v>
          </cell>
          <cell r="V219">
            <v>86.550399426135726</v>
          </cell>
          <cell r="W219">
            <v>96.594209358409898</v>
          </cell>
          <cell r="X219">
            <v>131.11155364773381</v>
          </cell>
          <cell r="Y219">
            <v>174.08414281820632</v>
          </cell>
          <cell r="Z219">
            <v>216.77642207612922</v>
          </cell>
          <cell r="AA219">
            <v>272.23539866492132</v>
          </cell>
          <cell r="AB219">
            <v>305.8199413216517</v>
          </cell>
          <cell r="AC219">
            <v>403.92729692988712</v>
          </cell>
          <cell r="AD219">
            <v>388.72331938358451</v>
          </cell>
        </row>
        <row r="220">
          <cell r="B220">
            <v>1218</v>
          </cell>
          <cell r="C220">
            <v>63.07800287028352</v>
          </cell>
          <cell r="D220">
            <v>62.7365323050944</v>
          </cell>
          <cell r="E220">
            <v>58.819341754858108</v>
          </cell>
          <cell r="F220">
            <v>77.202053662199845</v>
          </cell>
          <cell r="G220">
            <v>68.917575506027873</v>
          </cell>
          <cell r="H220">
            <v>79.697552123328492</v>
          </cell>
          <cell r="I220">
            <v>71.415180539337626</v>
          </cell>
          <cell r="J220">
            <v>71.98377553060358</v>
          </cell>
          <cell r="K220">
            <v>81.583630628987919</v>
          </cell>
          <cell r="L220">
            <v>100.37892211435226</v>
          </cell>
          <cell r="M220">
            <v>96.690312358270717</v>
          </cell>
          <cell r="N220">
            <v>102.35896637259987</v>
          </cell>
          <cell r="O220">
            <v>103.024829210327</v>
          </cell>
          <cell r="P220">
            <v>98.762600217290611</v>
          </cell>
          <cell r="Q220">
            <v>1.4885402655910678</v>
          </cell>
          <cell r="R220">
            <v>6.111833887291362</v>
          </cell>
          <cell r="S220">
            <v>7.7615570644290459</v>
          </cell>
          <cell r="T220">
            <v>9.6888274860561232</v>
          </cell>
          <cell r="U220">
            <v>10.551005612465701</v>
          </cell>
          <cell r="V220">
            <v>13.337347863915095</v>
          </cell>
          <cell r="W220">
            <v>18.589050439861833</v>
          </cell>
          <cell r="X220">
            <v>24.988120525458729</v>
          </cell>
          <cell r="Y220">
            <v>39.071179243986229</v>
          </cell>
          <cell r="Z220">
            <v>52.081338521766142</v>
          </cell>
          <cell r="AA220">
            <v>65.598791427029653</v>
          </cell>
          <cell r="AB220">
            <v>78.240823306150972</v>
          </cell>
          <cell r="AC220">
            <v>100.86374431996153</v>
          </cell>
          <cell r="AD220">
            <v>99.641892192509843</v>
          </cell>
        </row>
        <row r="221">
          <cell r="B221">
            <v>1219</v>
          </cell>
          <cell r="C221">
            <v>385.97109755120312</v>
          </cell>
          <cell r="D221">
            <v>388.69069755248563</v>
          </cell>
          <cell r="E221">
            <v>307.97030079938185</v>
          </cell>
          <cell r="F221">
            <v>339.06321568877684</v>
          </cell>
          <cell r="G221">
            <v>420.98192365433619</v>
          </cell>
          <cell r="H221">
            <v>591.41826171339085</v>
          </cell>
          <cell r="I221">
            <v>337.81296128269395</v>
          </cell>
          <cell r="J221">
            <v>432.02705718946106</v>
          </cell>
          <cell r="K221">
            <v>460.09299574253248</v>
          </cell>
          <cell r="L221">
            <v>541.07474297597776</v>
          </cell>
          <cell r="M221">
            <v>591.97307615514512</v>
          </cell>
          <cell r="N221">
            <v>448.65481862688006</v>
          </cell>
          <cell r="O221">
            <v>222.98097220393063</v>
          </cell>
          <cell r="P221">
            <v>317.50020242989268</v>
          </cell>
          <cell r="Q221">
            <v>9.1083023227739268</v>
          </cell>
          <cell r="R221">
            <v>37.866501218513989</v>
          </cell>
          <cell r="S221">
            <v>40.638487145367527</v>
          </cell>
          <cell r="T221">
            <v>42.552300720524478</v>
          </cell>
          <cell r="U221">
            <v>64.450651471844196</v>
          </cell>
          <cell r="V221">
            <v>98.973567937660292</v>
          </cell>
          <cell r="W221">
            <v>87.931195147845173</v>
          </cell>
          <cell r="X221">
            <v>149.97190819367097</v>
          </cell>
          <cell r="Y221">
            <v>220.34292623368236</v>
          </cell>
          <cell r="Z221">
            <v>280.7352007865436</v>
          </cell>
          <cell r="AA221">
            <v>401.61953567002632</v>
          </cell>
          <cell r="AB221">
            <v>342.94135270826223</v>
          </cell>
          <cell r="AC221">
            <v>218.30364525699477</v>
          </cell>
          <cell r="AD221">
            <v>320.32693420399403</v>
          </cell>
        </row>
        <row r="222">
          <cell r="B222">
            <v>1220</v>
          </cell>
          <cell r="C222">
            <v>63.86943090319032</v>
          </cell>
          <cell r="D222">
            <v>67.533605858663918</v>
          </cell>
          <cell r="E222">
            <v>68.386963575806206</v>
          </cell>
          <cell r="F222">
            <v>94.344430683355142</v>
          </cell>
          <cell r="G222">
            <v>84.806518694635457</v>
          </cell>
          <cell r="H222">
            <v>98.334392979137661</v>
          </cell>
          <cell r="I222">
            <v>72.016690595668791</v>
          </cell>
          <cell r="J222">
            <v>59.011901811926677</v>
          </cell>
          <cell r="K222">
            <v>55.681825389740972</v>
          </cell>
          <cell r="L222">
            <v>65.62934487223518</v>
          </cell>
          <cell r="M222">
            <v>55.438785621664749</v>
          </cell>
          <cell r="N222">
            <v>59.325381914057367</v>
          </cell>
          <cell r="O222">
            <v>49.029441669640967</v>
          </cell>
          <cell r="P222">
            <v>55.845359423338472</v>
          </cell>
          <cell r="Q222">
            <v>1.5072167049311329</v>
          </cell>
          <cell r="R222">
            <v>6.5791679210239593</v>
          </cell>
          <cell r="S222">
            <v>9.0240608687670463</v>
          </cell>
          <cell r="T222">
            <v>11.840189085653417</v>
          </cell>
          <cell r="U222">
            <v>12.983539367871597</v>
          </cell>
          <cell r="V222">
            <v>16.456214415722194</v>
          </cell>
          <cell r="W222">
            <v>18.7456208033725</v>
          </cell>
          <cell r="X222">
            <v>20.485123266228811</v>
          </cell>
          <cell r="Y222">
            <v>26.666557539324625</v>
          </cell>
          <cell r="Z222">
            <v>34.05161218366878</v>
          </cell>
          <cell r="AA222">
            <v>37.612013512668284</v>
          </cell>
          <cell r="AB222">
            <v>45.346947985107796</v>
          </cell>
          <cell r="AC222">
            <v>48.000982934135529</v>
          </cell>
          <cell r="AD222">
            <v>56.34255549033287</v>
          </cell>
        </row>
        <row r="223">
          <cell r="B223">
            <v>1221</v>
          </cell>
          <cell r="C223">
            <v>104.72943700994971</v>
          </cell>
          <cell r="D223">
            <v>104.18401998872324</v>
          </cell>
          <cell r="E223">
            <v>116.72529997961431</v>
          </cell>
          <cell r="F223">
            <v>163.98445895849574</v>
          </cell>
          <cell r="G223">
            <v>176.59173646807287</v>
          </cell>
          <cell r="H223">
            <v>188.20993316683598</v>
          </cell>
          <cell r="I223">
            <v>205.76041121758422</v>
          </cell>
          <cell r="J223">
            <v>204.35137921437482</v>
          </cell>
          <cell r="K223">
            <v>221.22242975408429</v>
          </cell>
          <cell r="L223">
            <v>230.98199904306401</v>
          </cell>
          <cell r="M223">
            <v>241.48991610235578</v>
          </cell>
          <cell r="N223">
            <v>235.42401419114134</v>
          </cell>
          <cell r="O223">
            <v>241.56461223243673</v>
          </cell>
          <cell r="P223">
            <v>246.00576549086873</v>
          </cell>
          <cell r="Q223">
            <v>2.4714476820482254</v>
          </cell>
          <cell r="R223">
            <v>10.14967516509695</v>
          </cell>
          <cell r="S223">
            <v>15.402587815929573</v>
          </cell>
          <cell r="T223">
            <v>20.579985348512064</v>
          </cell>
          <cell r="U223">
            <v>27.035489697787394</v>
          </cell>
          <cell r="V223">
            <v>31.496843795225303</v>
          </cell>
          <cell r="W223">
            <v>53.558510022158679</v>
          </cell>
          <cell r="X223">
            <v>70.937608589057277</v>
          </cell>
          <cell r="Y223">
            <v>105.94553268926032</v>
          </cell>
          <cell r="Z223">
            <v>119.84439991188192</v>
          </cell>
          <cell r="AA223">
            <v>163.83695793050433</v>
          </cell>
          <cell r="AB223">
            <v>179.95266413011174</v>
          </cell>
          <cell r="AC223">
            <v>236.49746834543487</v>
          </cell>
          <cell r="AD223">
            <v>248.19597610680913</v>
          </cell>
        </row>
        <row r="224">
          <cell r="B224">
            <v>1222</v>
          </cell>
          <cell r="C224">
            <v>107.17906824459786</v>
          </cell>
          <cell r="D224">
            <v>68.66776134110286</v>
          </cell>
          <cell r="E224">
            <v>122.06072188063183</v>
          </cell>
          <cell r="F224">
            <v>156.37110551421699</v>
          </cell>
          <cell r="G224">
            <v>119.99192280743661</v>
          </cell>
          <cell r="H224">
            <v>117.92343688422632</v>
          </cell>
          <cell r="I224">
            <v>38.650594341717756</v>
          </cell>
          <cell r="J224">
            <v>46.227897927332108</v>
          </cell>
          <cell r="K224">
            <v>40.261765778012332</v>
          </cell>
          <cell r="L224">
            <v>30.955139873538386</v>
          </cell>
          <cell r="M224">
            <v>35.874821444927115</v>
          </cell>
          <cell r="N224">
            <v>27.619889708291531</v>
          </cell>
          <cell r="O224">
            <v>50.733392631012705</v>
          </cell>
          <cell r="P224">
            <v>63.357329462871981</v>
          </cell>
          <cell r="Q224">
            <v>2.5292550723063152</v>
          </cell>
          <cell r="R224">
            <v>6.6896580876993808</v>
          </cell>
          <cell r="S224">
            <v>16.10662802297816</v>
          </cell>
          <cell r="T224">
            <v>19.624512474244419</v>
          </cell>
          <cell r="U224">
            <v>18.370284237307235</v>
          </cell>
          <cell r="V224">
            <v>19.734431699979258</v>
          </cell>
          <cell r="W224">
            <v>10.060575949297927</v>
          </cell>
          <cell r="X224">
            <v>16.047342286952869</v>
          </cell>
          <cell r="Y224">
            <v>19.281743840818631</v>
          </cell>
          <cell r="Z224">
            <v>16.060992534924448</v>
          </cell>
          <cell r="AA224">
            <v>24.338993970024152</v>
          </cell>
          <cell r="AB224">
            <v>21.112004028406119</v>
          </cell>
          <cell r="AC224">
            <v>49.669191223524507</v>
          </cell>
          <cell r="AD224">
            <v>63.921405249105419</v>
          </cell>
        </row>
        <row r="225">
          <cell r="B225">
            <v>1223</v>
          </cell>
          <cell r="C225">
            <v>102.49481752807715</v>
          </cell>
          <cell r="D225">
            <v>100.86903476623353</v>
          </cell>
          <cell r="E225">
            <v>168.01037522574794</v>
          </cell>
          <cell r="F225">
            <v>192.82326877099982</v>
          </cell>
          <cell r="G225">
            <v>181.84078996109884</v>
          </cell>
          <cell r="H225">
            <v>189.48107985844661</v>
          </cell>
          <cell r="I225">
            <v>192.97897110628688</v>
          </cell>
          <cell r="J225">
            <v>187.95304298179863</v>
          </cell>
          <cell r="K225">
            <v>177.85191713996289</v>
          </cell>
          <cell r="L225">
            <v>204.66022739573808</v>
          </cell>
          <cell r="M225">
            <v>198.15355508047216</v>
          </cell>
          <cell r="N225">
            <v>191.85566982491937</v>
          </cell>
          <cell r="O225">
            <v>213.61819494064312</v>
          </cell>
          <cell r="P225">
            <v>200.57710431827724</v>
          </cell>
          <cell r="Q225">
            <v>2.4187142262366668</v>
          </cell>
          <cell r="R225">
            <v>9.8267271430393563</v>
          </cell>
          <cell r="S225">
            <v>22.169954233176622</v>
          </cell>
          <cell r="T225">
            <v>24.199244680642284</v>
          </cell>
          <cell r="U225">
            <v>27.839098827365746</v>
          </cell>
          <cell r="V225">
            <v>31.709569596211502</v>
          </cell>
          <cell r="W225">
            <v>50.231558621509272</v>
          </cell>
          <cell r="X225">
            <v>65.245164712973022</v>
          </cell>
          <cell r="Y225">
            <v>85.174980322499081</v>
          </cell>
          <cell r="Z225">
            <v>106.18741823902333</v>
          </cell>
          <cell r="AA225">
            <v>134.43574038817803</v>
          </cell>
          <cell r="AB225">
            <v>146.65003072044485</v>
          </cell>
          <cell r="AC225">
            <v>209.13726488784084</v>
          </cell>
          <cell r="AD225">
            <v>202.36285963305986</v>
          </cell>
        </row>
        <row r="226">
          <cell r="B226">
            <v>1224</v>
          </cell>
          <cell r="C226">
            <v>72.645426814933344</v>
          </cell>
          <cell r="D226">
            <v>68.684777944946987</v>
          </cell>
          <cell r="E226">
            <v>76.295969102159077</v>
          </cell>
          <cell r="F226">
            <v>108.86625880928422</v>
          </cell>
          <cell r="G226">
            <v>111.10597349831592</v>
          </cell>
          <cell r="H226">
            <v>113.04488579657919</v>
          </cell>
          <cell r="I226">
            <v>116.75860238979284</v>
          </cell>
          <cell r="J226">
            <v>114.47520962476463</v>
          </cell>
          <cell r="K226">
            <v>120.23197664879238</v>
          </cell>
          <cell r="L226">
            <v>122.33212593042155</v>
          </cell>
          <cell r="M226">
            <v>127.22204999365445</v>
          </cell>
          <cell r="N226">
            <v>120.13085354143267</v>
          </cell>
          <cell r="O226">
            <v>130.77242936604588</v>
          </cell>
          <cell r="P226">
            <v>130.78542073980978</v>
          </cell>
          <cell r="Q226">
            <v>1.7143162117458355</v>
          </cell>
          <cell r="R226">
            <v>6.6913158563423023</v>
          </cell>
          <cell r="S226">
            <v>10.06770052681545</v>
          </cell>
          <cell r="T226">
            <v>13.662672825657534</v>
          </cell>
          <cell r="U226">
            <v>17.009880880917866</v>
          </cell>
          <cell r="V226">
            <v>18.918008469976616</v>
          </cell>
          <cell r="W226">
            <v>30.391739301367352</v>
          </cell>
          <cell r="X226">
            <v>39.738403747169848</v>
          </cell>
          <cell r="Y226">
            <v>57.580240966067066</v>
          </cell>
          <cell r="Z226">
            <v>63.471700317836451</v>
          </cell>
          <cell r="AA226">
            <v>86.312811686133799</v>
          </cell>
          <cell r="AB226">
            <v>91.825242268842956</v>
          </cell>
          <cell r="AC226">
            <v>128.02930109934039</v>
          </cell>
          <cell r="AD226">
            <v>131.94981465693201</v>
          </cell>
        </row>
        <row r="227">
          <cell r="B227">
            <v>1225</v>
          </cell>
          <cell r="C227">
            <v>47.157625318249863</v>
          </cell>
          <cell r="D227">
            <v>50.979691083627699</v>
          </cell>
          <cell r="E227">
            <v>47.085957524670043</v>
          </cell>
          <cell r="F227">
            <v>57.597647516037526</v>
          </cell>
          <cell r="G227">
            <v>53.009948347528407</v>
          </cell>
          <cell r="H227">
            <v>53.255843496825776</v>
          </cell>
          <cell r="I227">
            <v>61.018088790442313</v>
          </cell>
          <cell r="J227">
            <v>50.235771731426709</v>
          </cell>
          <cell r="K227">
            <v>48.252648483765206</v>
          </cell>
          <cell r="L227">
            <v>55.805442703236061</v>
          </cell>
          <cell r="M227">
            <v>56.258991042440101</v>
          </cell>
          <cell r="N227">
            <v>65.482519570380163</v>
          </cell>
          <cell r="O227">
            <v>63.903918984931259</v>
          </cell>
          <cell r="P227">
            <v>83.722319156749563</v>
          </cell>
          <cell r="Q227">
            <v>1.1128447465311484</v>
          </cell>
          <cell r="R227">
            <v>4.9664747489280625</v>
          </cell>
          <cell r="S227">
            <v>6.2132682100411971</v>
          </cell>
          <cell r="T227">
            <v>7.2284821959185033</v>
          </cell>
          <cell r="U227">
            <v>8.1156114158770638</v>
          </cell>
          <cell r="V227">
            <v>8.9123403615237855</v>
          </cell>
          <cell r="W227">
            <v>15.882734198854417</v>
          </cell>
          <cell r="X227">
            <v>17.438617375392308</v>
          </cell>
          <cell r="Y227">
            <v>23.108653823949563</v>
          </cell>
          <cell r="Z227">
            <v>28.95450649961402</v>
          </cell>
          <cell r="AA227">
            <v>38.168475509868152</v>
          </cell>
          <cell r="AB227">
            <v>50.053321412975443</v>
          </cell>
          <cell r="AC227">
            <v>62.563448005148913</v>
          </cell>
          <cell r="AD227">
            <v>84.467706208318802</v>
          </cell>
        </row>
        <row r="228">
          <cell r="B228">
            <v>1226</v>
          </cell>
          <cell r="C228">
            <v>40.745015175097208</v>
          </cell>
          <cell r="D228">
            <v>39.716774395399099</v>
          </cell>
          <cell r="E228">
            <v>44.911262861320196</v>
          </cell>
          <cell r="F228">
            <v>67.007208722833639</v>
          </cell>
          <cell r="G228">
            <v>68.058658053864605</v>
          </cell>
          <cell r="H228">
            <v>74.15360835429351</v>
          </cell>
          <cell r="I228">
            <v>76.519183649156673</v>
          </cell>
          <cell r="J228">
            <v>75.022734164886174</v>
          </cell>
          <cell r="K228">
            <v>79.7578899283113</v>
          </cell>
          <cell r="L228">
            <v>89.852918916818069</v>
          </cell>
          <cell r="M228">
            <v>87.819682345961823</v>
          </cell>
          <cell r="N228">
            <v>81.845023868125509</v>
          </cell>
          <cell r="O228">
            <v>87.688548049088311</v>
          </cell>
          <cell r="P228">
            <v>88.10881306087569</v>
          </cell>
          <cell r="Q228">
            <v>0.96151737452715402</v>
          </cell>
          <cell r="R228">
            <v>3.8692340606781466</v>
          </cell>
          <cell r="S228">
            <v>5.9263044966823175</v>
          </cell>
          <cell r="T228">
            <v>8.4093784406096166</v>
          </cell>
          <cell r="U228">
            <v>10.419508780316889</v>
          </cell>
          <cell r="V228">
            <v>12.409571481634462</v>
          </cell>
          <cell r="W228">
            <v>19.917599503759753</v>
          </cell>
          <cell r="X228">
            <v>26.043050807533906</v>
          </cell>
          <cell r="Y228">
            <v>38.196814599765183</v>
          </cell>
          <cell r="Z228">
            <v>46.61994957411985</v>
          </cell>
          <cell r="AA228">
            <v>59.58058139325032</v>
          </cell>
          <cell r="AB228">
            <v>62.560440749701421</v>
          </cell>
          <cell r="AC228">
            <v>85.849162362167121</v>
          </cell>
          <cell r="AD228">
            <v>88.893253447216992</v>
          </cell>
        </row>
        <row r="229">
          <cell r="B229">
            <v>1227</v>
          </cell>
          <cell r="C229">
            <v>87.178048024046944</v>
          </cell>
          <cell r="D229">
            <v>84.099655972150643</v>
          </cell>
          <cell r="E229">
            <v>93.789338925513249</v>
          </cell>
          <cell r="F229">
            <v>125.35746987402652</v>
          </cell>
          <cell r="G229">
            <v>132.62547042264563</v>
          </cell>
          <cell r="H229">
            <v>133.65813818743362</v>
          </cell>
          <cell r="I229">
            <v>141.83897443796437</v>
          </cell>
          <cell r="J229">
            <v>139.37464309900071</v>
          </cell>
          <cell r="K229">
            <v>151.11266636274215</v>
          </cell>
          <cell r="L229">
            <v>158.30568332983253</v>
          </cell>
          <cell r="M229">
            <v>163.41938619962323</v>
          </cell>
          <cell r="N229">
            <v>157.09784927256064</v>
          </cell>
          <cell r="O229">
            <v>165.21044431652481</v>
          </cell>
          <cell r="P229">
            <v>166.62774112855917</v>
          </cell>
          <cell r="Q229">
            <v>2.0572628944243307</v>
          </cell>
          <cell r="R229">
            <v>8.1930433257050925</v>
          </cell>
          <cell r="S229">
            <v>12.376053257095885</v>
          </cell>
          <cell r="T229">
            <v>15.732313352858439</v>
          </cell>
          <cell r="U229">
            <v>20.30442992967513</v>
          </cell>
          <cell r="V229">
            <v>22.367626562613509</v>
          </cell>
          <cell r="W229">
            <v>36.92004739403054</v>
          </cell>
          <cell r="X229">
            <v>48.381879864997707</v>
          </cell>
          <cell r="Y229">
            <v>72.36929795813171</v>
          </cell>
          <cell r="Z229">
            <v>82.136485526593191</v>
          </cell>
          <cell r="AA229">
            <v>110.87061329081855</v>
          </cell>
          <cell r="AB229">
            <v>120.08195766620221</v>
          </cell>
          <cell r="AC229">
            <v>161.74493219017981</v>
          </cell>
          <cell r="AD229">
            <v>168.11124232537762</v>
          </cell>
        </row>
        <row r="230">
          <cell r="B230">
            <v>1228</v>
          </cell>
          <cell r="C230">
            <v>12.491977870751233</v>
          </cell>
          <cell r="D230">
            <v>10.626852443807044</v>
          </cell>
          <cell r="E230">
            <v>5.4797107776658862</v>
          </cell>
          <cell r="F230">
            <v>5.3458942695570197</v>
          </cell>
          <cell r="G230">
            <v>8.5740628500180911</v>
          </cell>
          <cell r="H230">
            <v>8.8932910179528957</v>
          </cell>
          <cell r="I230">
            <v>4.0255402059111738</v>
          </cell>
          <cell r="J230">
            <v>9.2937329003785241</v>
          </cell>
          <cell r="K230">
            <v>12.375075431407998</v>
          </cell>
          <cell r="L230">
            <v>21.408232835603936</v>
          </cell>
          <cell r="M230">
            <v>24.186504897815272</v>
          </cell>
          <cell r="N230">
            <v>25.6401466532722</v>
          </cell>
          <cell r="O230">
            <v>14.506052935936697</v>
          </cell>
          <cell r="P230">
            <v>9.4980273265154445</v>
          </cell>
          <cell r="Q230">
            <v>0.29479075448417424</v>
          </cell>
          <cell r="R230">
            <v>1.0352748947845622</v>
          </cell>
          <cell r="S230">
            <v>0.72307997044029892</v>
          </cell>
          <cell r="T230">
            <v>0.67090763625365024</v>
          </cell>
          <cell r="U230">
            <v>1.312654784906965</v>
          </cell>
          <cell r="V230">
            <v>1.4882880690980449</v>
          </cell>
          <cell r="W230">
            <v>1.0478300183552078</v>
          </cell>
          <cell r="X230">
            <v>3.2261841801746955</v>
          </cell>
          <cell r="Y230">
            <v>5.9265417168942971</v>
          </cell>
          <cell r="Z230">
            <v>11.107605042756868</v>
          </cell>
          <cell r="AA230">
            <v>16.409146391643645</v>
          </cell>
          <cell r="AB230">
            <v>19.59873428713594</v>
          </cell>
          <cell r="AC230">
            <v>14.201768890440288</v>
          </cell>
          <cell r="AD230">
            <v>9.5825890856251039</v>
          </cell>
        </row>
        <row r="231">
          <cell r="B231">
            <v>1229</v>
          </cell>
          <cell r="C231">
            <v>96.558079379426204</v>
          </cell>
          <cell r="D231">
            <v>97.255314649330771</v>
          </cell>
          <cell r="E231">
            <v>113.3828362946557</v>
          </cell>
          <cell r="F231">
            <v>167.64455918915954</v>
          </cell>
          <cell r="G231">
            <v>207.93187175803217</v>
          </cell>
          <cell r="H231">
            <v>228.4374921274042</v>
          </cell>
          <cell r="I231">
            <v>238.65189656454413</v>
          </cell>
          <cell r="J231">
            <v>253.9893518319912</v>
          </cell>
          <cell r="K231">
            <v>307.6725940608452</v>
          </cell>
          <cell r="L231">
            <v>294.71198535592868</v>
          </cell>
          <cell r="M231">
            <v>349.74936690102584</v>
          </cell>
          <cell r="N231">
            <v>304.22671512332573</v>
          </cell>
          <cell r="O231">
            <v>308.97066439905609</v>
          </cell>
          <cell r="P231">
            <v>317.45022677763279</v>
          </cell>
          <cell r="Q231">
            <v>2.2786166743419041</v>
          </cell>
          <cell r="R231">
            <v>9.4746761727647488</v>
          </cell>
          <cell r="S231">
            <v>14.961530132307239</v>
          </cell>
          <cell r="T231">
            <v>21.03932649339588</v>
          </cell>
          <cell r="U231">
            <v>31.833539265141571</v>
          </cell>
          <cell r="V231">
            <v>38.228906867162529</v>
          </cell>
          <cell r="W231">
            <v>62.12001579080718</v>
          </cell>
          <cell r="X231">
            <v>88.168708698290743</v>
          </cell>
          <cell r="Y231">
            <v>147.34734135185943</v>
          </cell>
          <cell r="Z231">
            <v>152.9105349254323</v>
          </cell>
          <cell r="AA231">
            <v>237.28474147507018</v>
          </cell>
          <cell r="AB231">
            <v>232.5438552820965</v>
          </cell>
          <cell r="AC231">
            <v>302.48958756042481</v>
          </cell>
          <cell r="AD231">
            <v>320.27651361417799</v>
          </cell>
        </row>
        <row r="232">
          <cell r="B232">
            <v>1230</v>
          </cell>
          <cell r="C232">
            <v>90.072955511087997</v>
          </cell>
          <cell r="D232">
            <v>89.096530734313092</v>
          </cell>
          <cell r="E232">
            <v>103.36548428370477</v>
          </cell>
          <cell r="F232">
            <v>145.93162402525283</v>
          </cell>
          <cell r="G232">
            <v>159.06603330542777</v>
          </cell>
          <cell r="H232">
            <v>169.03045823542286</v>
          </cell>
          <cell r="I232">
            <v>180.20078294841147</v>
          </cell>
          <cell r="J232">
            <v>174.90326433481175</v>
          </cell>
          <cell r="K232">
            <v>190.56253573471048</v>
          </cell>
          <cell r="L232">
            <v>195.16921357873105</v>
          </cell>
          <cell r="M232">
            <v>203.69527980146171</v>
          </cell>
          <cell r="N232">
            <v>193.89973671607882</v>
          </cell>
          <cell r="O232">
            <v>207.14238564304907</v>
          </cell>
          <cell r="P232">
            <v>213.32639853771997</v>
          </cell>
          <cell r="Q232">
            <v>2.1255780940745681</v>
          </cell>
          <cell r="R232">
            <v>8.6798421234680259</v>
          </cell>
          <cell r="S232">
            <v>13.639681792155642</v>
          </cell>
          <cell r="T232">
            <v>18.314361637674455</v>
          </cell>
          <cell r="U232">
            <v>24.352374526167587</v>
          </cell>
          <cell r="V232">
            <v>28.287167686081407</v>
          </cell>
          <cell r="W232">
            <v>46.90545368971609</v>
          </cell>
          <cell r="X232">
            <v>60.715123891165483</v>
          </cell>
          <cell r="Y232">
            <v>91.262216862335904</v>
          </cell>
          <cell r="Z232">
            <v>101.26303079685505</v>
          </cell>
          <cell r="AA232">
            <v>138.1954804826272</v>
          </cell>
          <cell r="AB232">
            <v>148.21246811234852</v>
          </cell>
          <cell r="AC232">
            <v>202.7972944334964</v>
          </cell>
          <cell r="AD232">
            <v>215.22566192207751</v>
          </cell>
        </row>
        <row r="233">
          <cell r="B233">
            <v>1231</v>
          </cell>
          <cell r="C233">
            <v>70.581455834852719</v>
          </cell>
          <cell r="D233">
            <v>63.149605516549343</v>
          </cell>
          <cell r="E233">
            <v>57.84766469615888</v>
          </cell>
          <cell r="F233">
            <v>74.371585455395447</v>
          </cell>
          <cell r="G233">
            <v>71.334236705264672</v>
          </cell>
          <cell r="H233">
            <v>70.029521104295824</v>
          </cell>
          <cell r="I233">
            <v>64.544251453800868</v>
          </cell>
          <cell r="J233">
            <v>67.884933697655171</v>
          </cell>
          <cell r="K233">
            <v>65.321530376609772</v>
          </cell>
          <cell r="L233">
            <v>71.41411000877099</v>
          </cell>
          <cell r="M233">
            <v>66.868321206085582</v>
          </cell>
          <cell r="N233">
            <v>72.229734088384646</v>
          </cell>
          <cell r="O233">
            <v>74.043119805593079</v>
          </cell>
          <cell r="P233">
            <v>70.385787436419804</v>
          </cell>
          <cell r="Q233">
            <v>1.6656097884118648</v>
          </cell>
          <cell r="R233">
            <v>6.1520757489139486</v>
          </cell>
          <cell r="S233">
            <v>7.6333385785656303</v>
          </cell>
          <cell r="T233">
            <v>9.3336048351084084</v>
          </cell>
          <cell r="U233">
            <v>10.920986792003067</v>
          </cell>
          <cell r="V233">
            <v>11.719407420017617</v>
          </cell>
          <cell r="W233">
            <v>16.80057848788795</v>
          </cell>
          <cell r="X233">
            <v>23.565267209117138</v>
          </cell>
          <cell r="Y233">
            <v>31.283104247252989</v>
          </cell>
          <cell r="Z233">
            <v>37.053022290480008</v>
          </cell>
          <cell r="AA233">
            <v>45.36629315685957</v>
          </cell>
          <cell r="AB233">
            <v>55.210735927989511</v>
          </cell>
          <cell r="AC233">
            <v>72.489965399282752</v>
          </cell>
          <cell r="AD233">
            <v>71.012438192132663</v>
          </cell>
        </row>
        <row r="234">
          <cell r="B234">
            <v>1232</v>
          </cell>
          <cell r="C234">
            <v>52.249524555668543</v>
          </cell>
          <cell r="D234">
            <v>50.955459644907116</v>
          </cell>
          <cell r="E234">
            <v>57.177565933451852</v>
          </cell>
          <cell r="F234">
            <v>83.323852626296926</v>
          </cell>
          <cell r="G234">
            <v>84.16489937497883</v>
          </cell>
          <cell r="H234">
            <v>93.015866684894831</v>
          </cell>
          <cell r="I234">
            <v>97.392703426192398</v>
          </cell>
          <cell r="J234">
            <v>99.253869401951206</v>
          </cell>
          <cell r="K234">
            <v>114.30028056133101</v>
          </cell>
          <cell r="L234">
            <v>117.61785223719018</v>
          </cell>
          <cell r="M234">
            <v>119.36292503633463</v>
          </cell>
          <cell r="N234">
            <v>116.07007577810357</v>
          </cell>
          <cell r="O234">
            <v>121.99718522341635</v>
          </cell>
          <cell r="P234">
            <v>125.30265323652092</v>
          </cell>
          <cell r="Q234">
            <v>1.2330054475415628</v>
          </cell>
          <cell r="R234">
            <v>4.964114106366722</v>
          </cell>
          <cell r="S234">
            <v>7.5449151173302065</v>
          </cell>
          <cell r="T234">
            <v>10.4571108574672</v>
          </cell>
          <cell r="U234">
            <v>12.885310012107746</v>
          </cell>
          <cell r="V234">
            <v>15.566161541828063</v>
          </cell>
          <cell r="W234">
            <v>25.350882862597423</v>
          </cell>
          <cell r="X234">
            <v>34.454536914080926</v>
          </cell>
          <cell r="Y234">
            <v>54.73949510482921</v>
          </cell>
          <cell r="Z234">
            <v>61.025711867973058</v>
          </cell>
          <cell r="AA234">
            <v>80.980849400564779</v>
          </cell>
          <cell r="AB234">
            <v>88.721277792397942</v>
          </cell>
          <cell r="AC234">
            <v>119.43812955038823</v>
          </cell>
          <cell r="AD234">
            <v>126.41823360016211</v>
          </cell>
        </row>
        <row r="235">
          <cell r="B235">
            <v>1233</v>
          </cell>
          <cell r="C235">
            <v>16.314264453604213</v>
          </cell>
          <cell r="D235">
            <v>16.367450187482046</v>
          </cell>
          <cell r="E235">
            <v>19.733295247366559</v>
          </cell>
          <cell r="F235">
            <v>19.270251585421747</v>
          </cell>
          <cell r="G235">
            <v>21.217377867465906</v>
          </cell>
          <cell r="H235">
            <v>21.915721338284996</v>
          </cell>
          <cell r="I235">
            <v>11.46954145089915</v>
          </cell>
          <cell r="J235">
            <v>6.8143394887720188</v>
          </cell>
          <cell r="K235">
            <v>8.4560751770948279</v>
          </cell>
          <cell r="L235">
            <v>6.4786204939153151</v>
          </cell>
          <cell r="M235">
            <v>9.8526782573235803</v>
          </cell>
          <cell r="N235">
            <v>5.5655377646438176</v>
          </cell>
          <cell r="O235">
            <v>3.4140762130283937</v>
          </cell>
          <cell r="P235">
            <v>5.7421962604145014</v>
          </cell>
          <cell r="Q235">
            <v>0.38499062173275456</v>
          </cell>
          <cell r="R235">
            <v>1.5945276703838938</v>
          </cell>
          <cell r="S235">
            <v>2.6039240250255244</v>
          </cell>
          <cell r="T235">
            <v>2.4184090236898323</v>
          </cell>
          <cell r="U235">
            <v>3.2482958275550193</v>
          </cell>
          <cell r="V235">
            <v>3.6675856584028597</v>
          </cell>
          <cell r="W235">
            <v>2.9854700771274962</v>
          </cell>
          <cell r="X235">
            <v>2.3654988251406071</v>
          </cell>
          <cell r="Y235">
            <v>4.0496950968924201</v>
          </cell>
          <cell r="Z235">
            <v>3.3614151257100553</v>
          </cell>
          <cell r="AA235">
            <v>6.6844730380531656</v>
          </cell>
          <cell r="AB235">
            <v>4.254168171863955</v>
          </cell>
          <cell r="AC235">
            <v>3.3424613549880142</v>
          </cell>
          <cell r="AD235">
            <v>5.7933195305674534</v>
          </cell>
        </row>
        <row r="236">
          <cell r="B236">
            <v>1234</v>
          </cell>
          <cell r="C236">
            <v>12.478748041795159</v>
          </cell>
          <cell r="D236">
            <v>11.840753449389009</v>
          </cell>
          <cell r="E236">
            <v>13.647867523345667</v>
          </cell>
          <cell r="F236">
            <v>20.051872587865034</v>
          </cell>
          <cell r="G236">
            <v>20.883094603297781</v>
          </cell>
          <cell r="H236">
            <v>20.795258382199755</v>
          </cell>
          <cell r="I236">
            <v>22.404846137331592</v>
          </cell>
          <cell r="J236">
            <v>22.251966783402068</v>
          </cell>
          <cell r="K236">
            <v>23.994207174172956</v>
          </cell>
          <cell r="L236">
            <v>26.404834531057062</v>
          </cell>
          <cell r="M236">
            <v>27.807901226641999</v>
          </cell>
          <cell r="N236">
            <v>25.542872711163714</v>
          </cell>
          <cell r="O236">
            <v>26.588588759613998</v>
          </cell>
          <cell r="P236">
            <v>26.229444715261767</v>
          </cell>
          <cell r="Q236">
            <v>0.29447855162086384</v>
          </cell>
          <cell r="R236">
            <v>1.1535339223261669</v>
          </cell>
          <cell r="S236">
            <v>1.8009161515559846</v>
          </cell>
          <cell r="T236">
            <v>2.5165021532494061</v>
          </cell>
          <cell r="U236">
            <v>3.1971183946506554</v>
          </cell>
          <cell r="V236">
            <v>3.4800767096861627</v>
          </cell>
          <cell r="W236">
            <v>5.8318807261824119</v>
          </cell>
          <cell r="X236">
            <v>7.7244465688766137</v>
          </cell>
          <cell r="Y236">
            <v>11.491054787482701</v>
          </cell>
          <cell r="Z236">
            <v>13.700078630616972</v>
          </cell>
          <cell r="AA236">
            <v>18.866054603596432</v>
          </cell>
          <cell r="AB236">
            <v>19.524380338610335</v>
          </cell>
          <cell r="AC236">
            <v>26.030857212132002</v>
          </cell>
          <cell r="AD236">
            <v>26.462967731077917</v>
          </cell>
        </row>
        <row r="237">
          <cell r="B237">
            <v>1235</v>
          </cell>
          <cell r="C237">
            <v>35.564587720410181</v>
          </cell>
          <cell r="D237">
            <v>32.931878450936658</v>
          </cell>
          <cell r="E237">
            <v>37.602335146792974</v>
          </cell>
          <cell r="F237">
            <v>48.568436649082237</v>
          </cell>
          <cell r="G237">
            <v>38.049944526056635</v>
          </cell>
          <cell r="H237">
            <v>46.765261779909885</v>
          </cell>
          <cell r="I237">
            <v>32.961083928321827</v>
          </cell>
          <cell r="J237">
            <v>26.748732692171892</v>
          </cell>
          <cell r="K237">
            <v>28.408677769311328</v>
          </cell>
          <cell r="L237">
            <v>33.920967067288593</v>
          </cell>
          <cell r="M237">
            <v>45.081665996138284</v>
          </cell>
          <cell r="N237">
            <v>46.63580493161858</v>
          </cell>
          <cell r="O237">
            <v>42.78229249301971</v>
          </cell>
          <cell r="P237">
            <v>40.663643427495145</v>
          </cell>
          <cell r="Q237">
            <v>0.83926754878151488</v>
          </cell>
          <cell r="R237">
            <v>3.2082450733772974</v>
          </cell>
          <cell r="S237">
            <v>4.9618486247938067</v>
          </cell>
          <cell r="T237">
            <v>6.0953197698522823</v>
          </cell>
          <cell r="U237">
            <v>5.8252945681949884</v>
          </cell>
          <cell r="V237">
            <v>7.8261445638948199</v>
          </cell>
          <cell r="W237">
            <v>8.5796219664892082</v>
          </cell>
          <cell r="X237">
            <v>9.2854334395269582</v>
          </cell>
          <cell r="Y237">
            <v>13.605186881877056</v>
          </cell>
          <cell r="Z237">
            <v>17.599804138209024</v>
          </cell>
          <cell r="AA237">
            <v>30.585306146347627</v>
          </cell>
          <cell r="AB237">
            <v>35.647329224805787</v>
          </cell>
          <cell r="AC237">
            <v>41.884876146003883</v>
          </cell>
          <cell r="AD237">
            <v>41.02567536337277</v>
          </cell>
        </row>
        <row r="238">
          <cell r="B238">
            <v>1236</v>
          </cell>
          <cell r="C238">
            <v>79.288388318510371</v>
          </cell>
          <cell r="D238">
            <v>74.530100913693943</v>
          </cell>
          <cell r="E238">
            <v>61.582764621553331</v>
          </cell>
          <cell r="F238">
            <v>77.372467944159396</v>
          </cell>
          <cell r="G238">
            <v>46.004151354220106</v>
          </cell>
          <cell r="H238">
            <v>49.207143617690143</v>
          </cell>
          <cell r="I238">
            <v>71.127073792107481</v>
          </cell>
          <cell r="J238">
            <v>63.026628677398506</v>
          </cell>
          <cell r="K238">
            <v>88.500687550594222</v>
          </cell>
          <cell r="L238">
            <v>84.734885941675159</v>
          </cell>
          <cell r="M238">
            <v>85.268600363649867</v>
          </cell>
          <cell r="N238">
            <v>102.6634713872885</v>
          </cell>
          <cell r="O238">
            <v>83.043813525413185</v>
          </cell>
          <cell r="P238">
            <v>112.20159742203933</v>
          </cell>
          <cell r="Q238">
            <v>1.8710795084719625</v>
          </cell>
          <cell r="R238">
            <v>7.2607710316588596</v>
          </cell>
          <cell r="S238">
            <v>8.1262069165541195</v>
          </cell>
          <cell r="T238">
            <v>9.7102144116719966</v>
          </cell>
          <cell r="U238">
            <v>7.0430518713277035</v>
          </cell>
          <cell r="V238">
            <v>8.2347923409639776</v>
          </cell>
          <cell r="W238">
            <v>18.514057548772303</v>
          </cell>
          <cell r="X238">
            <v>21.878777295233672</v>
          </cell>
          <cell r="Y238">
            <v>42.383823811791345</v>
          </cell>
          <cell r="Z238">
            <v>43.96447168763369</v>
          </cell>
          <cell r="AA238">
            <v>57.849819636572434</v>
          </cell>
          <cell r="AB238">
            <v>78.473579887175461</v>
          </cell>
          <cell r="AC238">
            <v>81.301857416156054</v>
          </cell>
          <cell r="AD238">
            <v>113.20053795218858</v>
          </cell>
        </row>
        <row r="239">
          <cell r="B239">
            <v>1237</v>
          </cell>
          <cell r="C239">
            <v>126.7738151561632</v>
          </cell>
          <cell r="D239">
            <v>125.52176257071697</v>
          </cell>
          <cell r="E239">
            <v>113.99875076602795</v>
          </cell>
          <cell r="F239">
            <v>132.42645833308674</v>
          </cell>
          <cell r="G239">
            <v>124.24929516198451</v>
          </cell>
          <cell r="H239">
            <v>125.87682125374933</v>
          </cell>
          <cell r="I239">
            <v>134.82347046004526</v>
          </cell>
          <cell r="J239">
            <v>141.8205216486393</v>
          </cell>
          <cell r="K239">
            <v>147.82579881959521</v>
          </cell>
          <cell r="L239">
            <v>166.42132358242441</v>
          </cell>
          <cell r="M239">
            <v>158.06932883664649</v>
          </cell>
          <cell r="N239">
            <v>180.27740676086799</v>
          </cell>
          <cell r="O239">
            <v>169.37670431795632</v>
          </cell>
          <cell r="P239">
            <v>190.88207235834633</v>
          </cell>
          <cell r="Q239">
            <v>2.9916598480553622</v>
          </cell>
          <cell r="R239">
            <v>12.228411961653032</v>
          </cell>
          <cell r="S239">
            <v>15.042803658561359</v>
          </cell>
          <cell r="T239">
            <v>16.619468634768911</v>
          </cell>
          <cell r="U239">
            <v>19.022070944505931</v>
          </cell>
          <cell r="V239">
            <v>21.065426833526185</v>
          </cell>
          <cell r="W239">
            <v>35.093943247521324</v>
          </cell>
          <cell r="X239">
            <v>49.230931023241254</v>
          </cell>
          <cell r="Y239">
            <v>70.795185725819451</v>
          </cell>
          <cell r="Z239">
            <v>86.347264028822934</v>
          </cell>
          <cell r="AA239">
            <v>107.24090842673522</v>
          </cell>
          <cell r="AB239">
            <v>137.79987458181202</v>
          </cell>
          <cell r="AC239">
            <v>165.82379926305765</v>
          </cell>
          <cell r="AD239">
            <v>192.5815119647221</v>
          </cell>
        </row>
        <row r="240">
          <cell r="B240">
            <v>1238</v>
          </cell>
          <cell r="C240">
            <v>24.602046492538211</v>
          </cell>
          <cell r="D240">
            <v>23.362033137216716</v>
          </cell>
          <cell r="E240">
            <v>25.881019873022076</v>
          </cell>
          <cell r="F240">
            <v>38.046606368154663</v>
          </cell>
          <cell r="G240">
            <v>42.323446011523764</v>
          </cell>
          <cell r="H240">
            <v>43.330605333322048</v>
          </cell>
          <cell r="I240">
            <v>45.57610572792899</v>
          </cell>
          <cell r="J240">
            <v>45.824464053392092</v>
          </cell>
          <cell r="K240">
            <v>46.862489733414634</v>
          </cell>
          <cell r="L240">
            <v>49.095878681129669</v>
          </cell>
          <cell r="M240">
            <v>51.930313852014713</v>
          </cell>
          <cell r="N240">
            <v>48.780195836799017</v>
          </cell>
          <cell r="O240">
            <v>50.843298982982233</v>
          </cell>
          <cell r="P240">
            <v>51.601132843937172</v>
          </cell>
          <cell r="Q240">
            <v>0.58056905979404594</v>
          </cell>
          <cell r="R240">
            <v>2.2759445024740432</v>
          </cell>
          <cell r="S240">
            <v>3.415152339978234</v>
          </cell>
          <cell r="T240">
            <v>4.7748341921560087</v>
          </cell>
          <cell r="U240">
            <v>6.4795505809315426</v>
          </cell>
          <cell r="V240">
            <v>7.2513564229705842</v>
          </cell>
          <cell r="W240">
            <v>11.863255428756849</v>
          </cell>
          <cell r="X240">
            <v>15.907296086378409</v>
          </cell>
          <cell r="Y240">
            <v>22.442893532408384</v>
          </cell>
          <cell r="Z240">
            <v>25.473266934491978</v>
          </cell>
          <cell r="AA240">
            <v>35.231718090805302</v>
          </cell>
          <cell r="AB240">
            <v>37.286451969566642</v>
          </cell>
          <cell r="AC240">
            <v>49.776792141372788</v>
          </cell>
          <cell r="AD240">
            <v>52.060542194461291</v>
          </cell>
        </row>
        <row r="241">
          <cell r="B241">
            <v>1239</v>
          </cell>
          <cell r="C241">
            <v>18.899555776764533</v>
          </cell>
          <cell r="D241">
            <v>19.012719255932836</v>
          </cell>
          <cell r="E241">
            <v>21.533645779932176</v>
          </cell>
          <cell r="F241">
            <v>33.454270677039446</v>
          </cell>
          <cell r="G241">
            <v>39.579987219899586</v>
          </cell>
          <cell r="H241">
            <v>44.82880654416477</v>
          </cell>
          <cell r="I241">
            <v>45.722483002141452</v>
          </cell>
          <cell r="J241">
            <v>49.717303895900564</v>
          </cell>
          <cell r="K241">
            <v>55.813530295178587</v>
          </cell>
          <cell r="L241">
            <v>59.361825321420007</v>
          </cell>
          <cell r="M241">
            <v>65.165944934891854</v>
          </cell>
          <cell r="N241">
            <v>61.055555471019083</v>
          </cell>
          <cell r="O241">
            <v>62.886769101914709</v>
          </cell>
          <cell r="P241">
            <v>63.274343743067647</v>
          </cell>
          <cell r="Q241">
            <v>0.44599937371751841</v>
          </cell>
          <cell r="R241">
            <v>1.8522315079969962</v>
          </cell>
          <cell r="S241">
            <v>2.8414908351527242</v>
          </cell>
          <cell r="T241">
            <v>4.1984978622448885</v>
          </cell>
          <cell r="U241">
            <v>6.0595379949481147</v>
          </cell>
          <cell r="V241">
            <v>7.5020796909603824</v>
          </cell>
          <cell r="W241">
            <v>11.901356775179778</v>
          </cell>
          <cell r="X241">
            <v>17.258638808455462</v>
          </cell>
          <cell r="Y241">
            <v>26.729632275371451</v>
          </cell>
          <cell r="Z241">
            <v>30.799726224523567</v>
          </cell>
          <cell r="AA241">
            <v>44.211329198003249</v>
          </cell>
          <cell r="AB241">
            <v>46.669452581983592</v>
          </cell>
          <cell r="AC241">
            <v>61.567634214220774</v>
          </cell>
          <cell r="AD241">
            <v>63.837680700257266</v>
          </cell>
        </row>
        <row r="242">
          <cell r="B242">
            <v>1240</v>
          </cell>
          <cell r="C242">
            <v>145.41535269654563</v>
          </cell>
          <cell r="D242">
            <v>155.65245465706946</v>
          </cell>
          <cell r="E242">
            <v>153.70125163444931</v>
          </cell>
          <cell r="F242">
            <v>199.63751373112692</v>
          </cell>
          <cell r="G242">
            <v>161.37228673337958</v>
          </cell>
          <cell r="H242">
            <v>212.05691157394631</v>
          </cell>
          <cell r="I242">
            <v>177.22300054090195</v>
          </cell>
          <cell r="J242">
            <v>186.49534281346823</v>
          </cell>
          <cell r="K242">
            <v>190.76552187492865</v>
          </cell>
          <cell r="L242">
            <v>225.80433113859215</v>
          </cell>
          <cell r="M242">
            <v>168.08418042571327</v>
          </cell>
          <cell r="N242">
            <v>223.0344537517017</v>
          </cell>
          <cell r="O242">
            <v>227.3394269070385</v>
          </cell>
          <cell r="P242">
            <v>202.72565559328751</v>
          </cell>
          <cell r="Q242">
            <v>3.4315704029036258</v>
          </cell>
          <cell r="R242">
            <v>15.163763632755153</v>
          </cell>
          <cell r="S242">
            <v>20.281781465812056</v>
          </cell>
          <cell r="T242">
            <v>25.054429753247746</v>
          </cell>
          <cell r="U242">
            <v>24.705452716794877</v>
          </cell>
          <cell r="V242">
            <v>35.487624415773396</v>
          </cell>
          <cell r="W242">
            <v>46.130350315978383</v>
          </cell>
          <cell r="X242">
            <v>64.739145304742124</v>
          </cell>
          <cell r="Y242">
            <v>91.359428861941225</v>
          </cell>
          <cell r="Z242">
            <v>117.15798059987848</v>
          </cell>
          <cell r="AA242">
            <v>114.0354067021113</v>
          </cell>
          <cell r="AB242">
            <v>170.48237106702581</v>
          </cell>
          <cell r="AC242">
            <v>222.57067548819208</v>
          </cell>
          <cell r="AD242">
            <v>204.53053964597603</v>
          </cell>
        </row>
        <row r="243">
          <cell r="B243">
            <v>1241</v>
          </cell>
          <cell r="C243">
            <v>36.601558044705136</v>
          </cell>
          <cell r="D243">
            <v>39.426427833310164</v>
          </cell>
          <cell r="E243">
            <v>29.338182149532059</v>
          </cell>
          <cell r="F243">
            <v>37.636389753968842</v>
          </cell>
          <cell r="G243">
            <v>34.770251596627041</v>
          </cell>
          <cell r="H243">
            <v>48.006608594221873</v>
          </cell>
          <cell r="I243">
            <v>42.842424548897689</v>
          </cell>
          <cell r="J243">
            <v>47.118442044884041</v>
          </cell>
          <cell r="K243">
            <v>45.96852188409909</v>
          </cell>
          <cell r="L243">
            <v>55.415151192497206</v>
          </cell>
          <cell r="M243">
            <v>64.923489189420877</v>
          </cell>
          <cell r="N243">
            <v>46.306867336142943</v>
          </cell>
          <cell r="O243">
            <v>40.247470364526485</v>
          </cell>
          <cell r="P243">
            <v>44.250300560889833</v>
          </cell>
          <cell r="Q243">
            <v>0.86373839458667356</v>
          </cell>
          <cell r="R243">
            <v>3.8409483092661314</v>
          </cell>
          <cell r="S243">
            <v>3.8713451753546582</v>
          </cell>
          <cell r="T243">
            <v>4.7233521678027302</v>
          </cell>
          <cell r="U243">
            <v>5.3231866769713774</v>
          </cell>
          <cell r="V243">
            <v>8.0338833694308036</v>
          </cell>
          <cell r="W243">
            <v>11.151690507409041</v>
          </cell>
          <cell r="X243">
            <v>16.356481722590914</v>
          </cell>
          <cell r="Y243">
            <v>22.014763798420326</v>
          </cell>
          <cell r="Z243">
            <v>28.752004780480139</v>
          </cell>
          <cell r="AA243">
            <v>44.046836980639171</v>
          </cell>
          <cell r="AB243">
            <v>35.395896944875616</v>
          </cell>
          <cell r="AC243">
            <v>39.40322533401406</v>
          </cell>
          <cell r="AD243">
            <v>44.644264815563425</v>
          </cell>
        </row>
        <row r="244">
          <cell r="B244">
            <v>1242</v>
          </cell>
          <cell r="C244">
            <v>84.102029956492245</v>
          </cell>
          <cell r="D244">
            <v>76.228015131082032</v>
          </cell>
          <cell r="E244">
            <v>81.179786664099453</v>
          </cell>
          <cell r="F244">
            <v>128.8355567872932</v>
          </cell>
          <cell r="G244">
            <v>151.01058800412628</v>
          </cell>
          <cell r="H244">
            <v>155.186490873959</v>
          </cell>
          <cell r="I244">
            <v>149.29383460451854</v>
          </cell>
          <cell r="J244">
            <v>125.49905906304095</v>
          </cell>
          <cell r="K244">
            <v>129.94965995954149</v>
          </cell>
          <cell r="L244">
            <v>136.35230435946443</v>
          </cell>
          <cell r="M244">
            <v>138.7707339070549</v>
          </cell>
          <cell r="N244">
            <v>138.1195328258018</v>
          </cell>
          <cell r="O244">
            <v>168.81692470349938</v>
          </cell>
          <cell r="P244">
            <v>163.55463005576675</v>
          </cell>
          <cell r="Q244">
            <v>1.9846737739244822</v>
          </cell>
          <cell r="R244">
            <v>7.4261829419168244</v>
          </cell>
          <cell r="S244">
            <v>10.712148893089971</v>
          </cell>
          <cell r="T244">
            <v>16.168811897723579</v>
          </cell>
          <cell r="U244">
            <v>23.11911801705681</v>
          </cell>
          <cell r="V244">
            <v>25.970386259334393</v>
          </cell>
          <cell r="W244">
            <v>38.860513981269087</v>
          </cell>
          <cell r="X244">
            <v>43.565172715422236</v>
          </cell>
          <cell r="Y244">
            <v>62.234132237432789</v>
          </cell>
          <cell r="Z244">
            <v>70.746032852177748</v>
          </cell>
          <cell r="AA244">
            <v>94.147926588697743</v>
          </cell>
          <cell r="AB244">
            <v>105.57537210383998</v>
          </cell>
          <cell r="AC244">
            <v>165.27576178179336</v>
          </cell>
          <cell r="AD244">
            <v>165.01077107880164</v>
          </cell>
        </row>
        <row r="245">
          <cell r="B245">
            <v>1243</v>
          </cell>
          <cell r="C245">
            <v>38.687633856342678</v>
          </cell>
          <cell r="D245">
            <v>31.209401500204947</v>
          </cell>
          <cell r="E245">
            <v>31.304354714854384</v>
          </cell>
          <cell r="F245">
            <v>35.259622324993416</v>
          </cell>
          <cell r="G245">
            <v>18.972755266772776</v>
          </cell>
          <cell r="H245">
            <v>19.569729423459741</v>
          </cell>
          <cell r="I245">
            <v>25.660799485696</v>
          </cell>
          <cell r="J245">
            <v>35.0526759246616</v>
          </cell>
          <cell r="K245">
            <v>26.558155131135795</v>
          </cell>
          <cell r="L245">
            <v>28.550209204382714</v>
          </cell>
          <cell r="M245">
            <v>28.102627199743466</v>
          </cell>
          <cell r="N245">
            <v>39.397038644627614</v>
          </cell>
          <cell r="O245">
            <v>29.093474669975151</v>
          </cell>
          <cell r="P245">
            <v>28.392198512028259</v>
          </cell>
          <cell r="Q245">
            <v>0.91296645669072829</v>
          </cell>
          <cell r="R245">
            <v>3.0404402456197794</v>
          </cell>
          <cell r="S245">
            <v>4.1307931750936833</v>
          </cell>
          <cell r="T245">
            <v>4.4250687867079703</v>
          </cell>
          <cell r="U245">
            <v>2.9046530704805322</v>
          </cell>
          <cell r="V245">
            <v>3.2749850148405839</v>
          </cell>
          <cell r="W245">
            <v>6.6793907452776384</v>
          </cell>
          <cell r="X245">
            <v>12.168026534991959</v>
          </cell>
          <cell r="Y245">
            <v>12.718953931298852</v>
          </cell>
          <cell r="Z245">
            <v>14.813200611446863</v>
          </cell>
          <cell r="AA245">
            <v>19.066009150914194</v>
          </cell>
          <cell r="AB245">
            <v>30.114183921703237</v>
          </cell>
          <cell r="AC245">
            <v>28.48319975858309</v>
          </cell>
          <cell r="AD245">
            <v>28.644976712030406</v>
          </cell>
        </row>
        <row r="246">
          <cell r="B246">
            <v>1244</v>
          </cell>
          <cell r="C246">
            <v>110.27591752634474</v>
          </cell>
          <cell r="D246">
            <v>121.10593965448817</v>
          </cell>
          <cell r="E246">
            <v>114.76077104293377</v>
          </cell>
          <cell r="F246">
            <v>163.93590571343879</v>
          </cell>
          <cell r="G246">
            <v>148.2829785544219</v>
          </cell>
          <cell r="H246">
            <v>156.06441432564452</v>
          </cell>
          <cell r="I246">
            <v>163.73825859766384</v>
          </cell>
          <cell r="J246">
            <v>161.02167870880263</v>
          </cell>
          <cell r="K246">
            <v>162.56844225601384</v>
          </cell>
          <cell r="L246">
            <v>206.94239127744473</v>
          </cell>
          <cell r="M246">
            <v>188.88422990953714</v>
          </cell>
          <cell r="N246">
            <v>191.09089806149325</v>
          </cell>
          <cell r="O246">
            <v>172.38314508337365</v>
          </cell>
          <cell r="P246">
            <v>187.66281219884067</v>
          </cell>
          <cell r="Q246">
            <v>2.6023357762377128</v>
          </cell>
          <cell r="R246">
            <v>11.798219613621498</v>
          </cell>
          <cell r="S246">
            <v>15.143356702628155</v>
          </cell>
          <cell r="T246">
            <v>20.573891935281075</v>
          </cell>
          <cell r="U246">
            <v>22.70153190203267</v>
          </cell>
          <cell r="V246">
            <v>26.117306336062722</v>
          </cell>
          <cell r="W246">
            <v>42.620332610242862</v>
          </cell>
          <cell r="X246">
            <v>55.896333376909674</v>
          </cell>
          <cell r="Y246">
            <v>77.855578353526596</v>
          </cell>
          <cell r="Z246">
            <v>107.37151293920256</v>
          </cell>
          <cell r="AA246">
            <v>128.14703872068904</v>
          </cell>
          <cell r="AB246">
            <v>146.06545689626276</v>
          </cell>
          <cell r="AC246">
            <v>168.76717587431216</v>
          </cell>
          <cell r="AD246">
            <v>189.33359045346816</v>
          </cell>
        </row>
        <row r="247">
          <cell r="B247">
            <v>1245</v>
          </cell>
          <cell r="C247">
            <v>46.021300548964597</v>
          </cell>
          <cell r="D247">
            <v>47.406390458417249</v>
          </cell>
          <cell r="E247">
            <v>52.776217518360319</v>
          </cell>
          <cell r="F247">
            <v>78.41131187181945</v>
          </cell>
          <cell r="G247">
            <v>88.567215197625586</v>
          </cell>
          <cell r="H247">
            <v>96.081885798747606</v>
          </cell>
          <cell r="I247">
            <v>106.04311608172803</v>
          </cell>
          <cell r="J247">
            <v>104.4101382177785</v>
          </cell>
          <cell r="K247">
            <v>116.62108210438453</v>
          </cell>
          <cell r="L247">
            <v>122.64982297661055</v>
          </cell>
          <cell r="M247">
            <v>132.23173091281004</v>
          </cell>
          <cell r="N247">
            <v>121.55947756794741</v>
          </cell>
          <cell r="O247">
            <v>130.66618972644636</v>
          </cell>
          <cell r="P247">
            <v>129.49679359650156</v>
          </cell>
          <cell r="Q247">
            <v>1.0860292942831118</v>
          </cell>
          <cell r="R247">
            <v>4.6183614718914363</v>
          </cell>
          <cell r="S247">
            <v>6.964131384208172</v>
          </cell>
          <cell r="T247">
            <v>9.840588917563716</v>
          </cell>
          <cell r="U247">
            <v>13.559286985492861</v>
          </cell>
          <cell r="V247">
            <v>16.079258398499238</v>
          </cell>
          <cell r="W247">
            <v>27.602546387984656</v>
          </cell>
          <cell r="X247">
            <v>36.244460625109085</v>
          </cell>
          <cell r="Y247">
            <v>55.850949110728088</v>
          </cell>
          <cell r="Z247">
            <v>63.636536590844862</v>
          </cell>
          <cell r="AA247">
            <v>89.711590795606256</v>
          </cell>
          <cell r="AB247">
            <v>92.917249388400776</v>
          </cell>
          <cell r="AC247">
            <v>127.92528997961958</v>
          </cell>
          <cell r="AD247">
            <v>130.6497147546678</v>
          </cell>
        </row>
        <row r="248">
          <cell r="B248">
            <v>1246</v>
          </cell>
          <cell r="C248">
            <v>166.8032124373693</v>
          </cell>
          <cell r="D248">
            <v>182.79431781867427</v>
          </cell>
          <cell r="E248">
            <v>167.12916968433376</v>
          </cell>
          <cell r="F248">
            <v>221.55582016329134</v>
          </cell>
          <cell r="G248">
            <v>200.46247839101639</v>
          </cell>
          <cell r="H248">
            <v>210.06115259393746</v>
          </cell>
          <cell r="I248">
            <v>204.98139015933921</v>
          </cell>
          <cell r="J248">
            <v>204.05942674106254</v>
          </cell>
          <cell r="K248">
            <v>219.53825927122639</v>
          </cell>
          <cell r="L248">
            <v>274.53331488104106</v>
          </cell>
          <cell r="M248">
            <v>263.9185858761204</v>
          </cell>
          <cell r="N248">
            <v>216.96176732629189</v>
          </cell>
          <cell r="O248">
            <v>306.44744153688293</v>
          </cell>
          <cell r="P248">
            <v>291.26283826499343</v>
          </cell>
          <cell r="Q248">
            <v>3.936289781614783</v>
          </cell>
          <cell r="R248">
            <v>17.807941641010334</v>
          </cell>
          <cell r="S248">
            <v>22.053673994548948</v>
          </cell>
          <cell r="T248">
            <v>27.805168622668955</v>
          </cell>
          <cell r="U248">
            <v>30.690004966982659</v>
          </cell>
          <cell r="V248">
            <v>35.153635089128585</v>
          </cell>
          <cell r="W248">
            <v>53.35573434286939</v>
          </cell>
          <cell r="X248">
            <v>70.836261534987727</v>
          </cell>
          <cell r="Y248">
            <v>105.13896737332809</v>
          </cell>
          <cell r="Z248">
            <v>142.44088506483146</v>
          </cell>
          <cell r="AA248">
            <v>179.05351473531906</v>
          </cell>
          <cell r="AB248">
            <v>165.84055020421434</v>
          </cell>
          <cell r="AC248">
            <v>300.01929270448329</v>
          </cell>
          <cell r="AD248">
            <v>293.85597651573346</v>
          </cell>
        </row>
        <row r="249">
          <cell r="B249">
            <v>1247</v>
          </cell>
          <cell r="C249">
            <v>45.022941667898941</v>
          </cell>
          <cell r="D249">
            <v>42.85109048249803</v>
          </cell>
          <cell r="E249">
            <v>49.592419720628165</v>
          </cell>
          <cell r="F249">
            <v>72.493054912503425</v>
          </cell>
          <cell r="G249">
            <v>76.568171686301255</v>
          </cell>
          <cell r="H249">
            <v>77.702091556290284</v>
          </cell>
          <cell r="I249">
            <v>88.067318117791061</v>
          </cell>
          <cell r="J249">
            <v>88.623292423263351</v>
          </cell>
          <cell r="K249">
            <v>94.990707163436824</v>
          </cell>
          <cell r="L249">
            <v>95.324411777735378</v>
          </cell>
          <cell r="M249">
            <v>107.81713830530147</v>
          </cell>
          <cell r="N249">
            <v>97.835114836743756</v>
          </cell>
          <cell r="O249">
            <v>97.871886996639304</v>
          </cell>
          <cell r="P249">
            <v>105.00947209332027</v>
          </cell>
          <cell r="Q249">
            <v>1.0624696169573611</v>
          </cell>
          <cell r="R249">
            <v>4.1745811777526765</v>
          </cell>
          <cell r="S249">
            <v>6.5440105948309153</v>
          </cell>
          <cell r="T249">
            <v>9.0978499880028334</v>
          </cell>
          <cell r="U249">
            <v>11.72228133776618</v>
          </cell>
          <cell r="V249">
            <v>13.003408476540573</v>
          </cell>
          <cell r="W249">
            <v>22.923526990080468</v>
          </cell>
          <cell r="X249">
            <v>30.764286759229243</v>
          </cell>
          <cell r="Y249">
            <v>45.491956137300541</v>
          </cell>
          <cell r="Z249">
            <v>49.458819188442185</v>
          </cell>
          <cell r="AA249">
            <v>73.147700068875565</v>
          </cell>
          <cell r="AB249">
            <v>74.782895962573107</v>
          </cell>
          <cell r="AC249">
            <v>95.818892026386123</v>
          </cell>
          <cell r="AD249">
            <v>105.94438050936562</v>
          </cell>
        </row>
        <row r="250">
          <cell r="B250">
            <v>1248</v>
          </cell>
          <cell r="C250">
            <v>62.102683036083739</v>
          </cell>
          <cell r="D250">
            <v>59.160752861384211</v>
          </cell>
          <cell r="E250">
            <v>47.528196039270753</v>
          </cell>
          <cell r="F250">
            <v>54.995735094459199</v>
          </cell>
          <cell r="G250">
            <v>63.937216223867651</v>
          </cell>
          <cell r="H250">
            <v>58.157239625655087</v>
          </cell>
          <cell r="I250">
            <v>94.646188277075296</v>
          </cell>
          <cell r="J250">
            <v>116.36028292951542</v>
          </cell>
          <cell r="K250">
            <v>91.58217402233079</v>
          </cell>
          <cell r="L250">
            <v>116.99734579706184</v>
          </cell>
          <cell r="M250">
            <v>158.68711874266614</v>
          </cell>
          <cell r="N250">
            <v>119.07611845299978</v>
          </cell>
          <cell r="O250">
            <v>172.3385422188951</v>
          </cell>
          <cell r="P250">
            <v>174.74951638095257</v>
          </cell>
          <cell r="Q250">
            <v>1.4655242730267259</v>
          </cell>
          <cell r="R250">
            <v>5.7634791221400645</v>
          </cell>
          <cell r="S250">
            <v>6.2716241753538879</v>
          </cell>
          <cell r="T250">
            <v>6.9019432064661785</v>
          </cell>
          <cell r="U250">
            <v>9.7885324936373692</v>
          </cell>
          <cell r="V250">
            <v>9.73258669842361</v>
          </cell>
          <cell r="W250">
            <v>24.635977316532749</v>
          </cell>
          <cell r="X250">
            <v>40.392779522700152</v>
          </cell>
          <cell r="Y250">
            <v>43.859577089095943</v>
          </cell>
          <cell r="Z250">
            <v>60.703763740990354</v>
          </cell>
          <cell r="AA250">
            <v>107.66004319010781</v>
          </cell>
          <cell r="AB250">
            <v>91.019027194449976</v>
          </cell>
          <cell r="AC250">
            <v>168.72350861513598</v>
          </cell>
          <cell r="AD250">
            <v>176.30532644558392</v>
          </cell>
        </row>
        <row r="251">
          <cell r="B251">
            <v>1249</v>
          </cell>
          <cell r="C251">
            <v>20.443817574466578</v>
          </cell>
          <cell r="D251">
            <v>21.400661239179765</v>
          </cell>
          <cell r="E251">
            <v>21.809274462864078</v>
          </cell>
          <cell r="F251">
            <v>29.813139600870656</v>
          </cell>
          <cell r="G251">
            <v>25.195536430505356</v>
          </cell>
          <cell r="H251">
            <v>27.426391285738397</v>
          </cell>
          <cell r="I251">
            <v>29.805212342478924</v>
          </cell>
          <cell r="J251">
            <v>27.465306977918829</v>
          </cell>
          <cell r="K251">
            <v>31.538072686802508</v>
          </cell>
          <cell r="L251">
            <v>34.137723671950717</v>
          </cell>
          <cell r="M251">
            <v>30.057323023216185</v>
          </cell>
          <cell r="N251">
            <v>31.04177694546976</v>
          </cell>
          <cell r="O251">
            <v>38.71076267693347</v>
          </cell>
          <cell r="P251">
            <v>38.524902790140338</v>
          </cell>
          <cell r="Q251">
            <v>0.48244148922362734</v>
          </cell>
          <cell r="R251">
            <v>2.0848663731680381</v>
          </cell>
          <cell r="S251">
            <v>2.8778616561674415</v>
          </cell>
          <cell r="T251">
            <v>3.7415373388179001</v>
          </cell>
          <cell r="U251">
            <v>3.8573360182134455</v>
          </cell>
          <cell r="V251">
            <v>4.5897936822913996</v>
          </cell>
          <cell r="W251">
            <v>7.7581627802501369</v>
          </cell>
          <cell r="X251">
            <v>9.5341817787978886</v>
          </cell>
          <cell r="Y251">
            <v>15.103883971033977</v>
          </cell>
          <cell r="Z251">
            <v>17.712267729832135</v>
          </cell>
          <cell r="AA251">
            <v>20.392157350251399</v>
          </cell>
          <cell r="AB251">
            <v>23.727615383087628</v>
          </cell>
          <cell r="AC251">
            <v>37.898752164934869</v>
          </cell>
          <cell r="AD251">
            <v>38.867893333067961</v>
          </cell>
        </row>
        <row r="252">
          <cell r="B252">
            <v>1250</v>
          </cell>
          <cell r="C252">
            <v>98.837282147051823</v>
          </cell>
          <cell r="D252">
            <v>101.55341367789646</v>
          </cell>
          <cell r="E252">
            <v>116.888847919875</v>
          </cell>
          <cell r="F252">
            <v>167.93984418397858</v>
          </cell>
          <cell r="G252">
            <v>144.17217433589698</v>
          </cell>
          <cell r="H252">
            <v>150.4010554696452</v>
          </cell>
          <cell r="I252">
            <v>136.84461366161182</v>
          </cell>
          <cell r="J252">
            <v>138.31830128917127</v>
          </cell>
          <cell r="K252">
            <v>131.75919937349704</v>
          </cell>
          <cell r="L252">
            <v>141.03205418557252</v>
          </cell>
          <cell r="M252">
            <v>129.79767181573919</v>
          </cell>
          <cell r="N252">
            <v>118.22934531341048</v>
          </cell>
          <cell r="O252">
            <v>154.10204319131398</v>
          </cell>
          <cell r="P252">
            <v>149.50946954216496</v>
          </cell>
          <cell r="Q252">
            <v>2.3324022245920317</v>
          </cell>
          <cell r="R252">
            <v>9.8933997828930771</v>
          </cell>
          <cell r="S252">
            <v>15.424168925701139</v>
          </cell>
          <cell r="T252">
            <v>21.076384644549993</v>
          </cell>
          <cell r="U252">
            <v>22.072184191192047</v>
          </cell>
          <cell r="V252">
            <v>25.169545895142754</v>
          </cell>
          <cell r="W252">
            <v>35.6200377366252</v>
          </cell>
          <cell r="X252">
            <v>48.015186172349161</v>
          </cell>
          <cell r="Y252">
            <v>63.100737930837589</v>
          </cell>
          <cell r="Z252">
            <v>73.174108684801794</v>
          </cell>
          <cell r="AA252">
            <v>88.060222306504897</v>
          </cell>
          <cell r="AB252">
            <v>90.371773417444857</v>
          </cell>
          <cell r="AC252">
            <v>150.86954477643849</v>
          </cell>
          <cell r="AD252">
            <v>150.84056528588252</v>
          </cell>
        </row>
        <row r="253">
          <cell r="B253">
            <v>1251</v>
          </cell>
          <cell r="C253">
            <v>20.014878983067376</v>
          </cell>
          <cell r="D253">
            <v>18.590139370296242</v>
          </cell>
          <cell r="E253">
            <v>18.943489693864333</v>
          </cell>
          <cell r="F253">
            <v>28.530115263615659</v>
          </cell>
          <cell r="G253">
            <v>29.118678988482603</v>
          </cell>
          <cell r="H253">
            <v>32.085492548046496</v>
          </cell>
          <cell r="I253">
            <v>32.214585841916112</v>
          </cell>
          <cell r="J253">
            <v>30.083600252224681</v>
          </cell>
          <cell r="K253">
            <v>30.479070673804308</v>
          </cell>
          <cell r="L253">
            <v>33.93317484377534</v>
          </cell>
          <cell r="M253">
            <v>33.618545089441497</v>
          </cell>
          <cell r="N253">
            <v>32.917170198827101</v>
          </cell>
          <cell r="O253">
            <v>33.770682229224811</v>
          </cell>
          <cell r="P253">
            <v>33.810695710784181</v>
          </cell>
          <cell r="Q253">
            <v>0.4723192225742433</v>
          </cell>
          <cell r="R253">
            <v>1.8110634999763855</v>
          </cell>
          <cell r="S253">
            <v>2.4997045507774263</v>
          </cell>
          <cell r="T253">
            <v>3.5805182871943853</v>
          </cell>
          <cell r="U253">
            <v>4.4579534781834438</v>
          </cell>
          <cell r="V253">
            <v>5.3694920872367611</v>
          </cell>
          <cell r="W253">
            <v>8.3853118705592191</v>
          </cell>
          <cell r="X253">
            <v>10.443084200587879</v>
          </cell>
          <cell r="Y253">
            <v>14.596717801171309</v>
          </cell>
          <cell r="Z253">
            <v>17.606138110784265</v>
          </cell>
          <cell r="AA253">
            <v>22.808240801115002</v>
          </cell>
          <cell r="AB253">
            <v>25.161122552663315</v>
          </cell>
          <cell r="AC253">
            <v>33.062296574404456</v>
          </cell>
          <cell r="AD253">
            <v>34.1117152601851</v>
          </cell>
        </row>
        <row r="254">
          <cell r="B254">
            <v>1252</v>
          </cell>
          <cell r="C254">
            <v>37.783212992753356</v>
          </cell>
          <cell r="D254">
            <v>39.90806393682373</v>
          </cell>
          <cell r="E254">
            <v>33.454627722954157</v>
          </cell>
          <cell r="F254">
            <v>48.526949332887064</v>
          </cell>
          <cell r="G254">
            <v>44.062181389615127</v>
          </cell>
          <cell r="H254">
            <v>59.167521985939239</v>
          </cell>
          <cell r="I254">
            <v>59.443342082650794</v>
          </cell>
          <cell r="J254">
            <v>78.209327463005991</v>
          </cell>
          <cell r="K254">
            <v>65.78539825168626</v>
          </cell>
          <cell r="L254">
            <v>68.814387433044288</v>
          </cell>
          <cell r="M254">
            <v>85.096323136350819</v>
          </cell>
          <cell r="N254">
            <v>86.788165415074161</v>
          </cell>
          <cell r="O254">
            <v>70.371986977075167</v>
          </cell>
          <cell r="P254">
            <v>72.987524803148631</v>
          </cell>
          <cell r="Q254">
            <v>0.89162356675710286</v>
          </cell>
          <cell r="R254">
            <v>3.8878696125425338</v>
          </cell>
          <cell r="S254">
            <v>4.414534307832378</v>
          </cell>
          <cell r="T254">
            <v>6.0901131279249396</v>
          </cell>
          <cell r="U254">
            <v>6.7457440243040541</v>
          </cell>
          <cell r="V254">
            <v>9.901656976253923</v>
          </cell>
          <cell r="W254">
            <v>15.472834710257334</v>
          </cell>
          <cell r="X254">
            <v>27.149230315514622</v>
          </cell>
          <cell r="Y254">
            <v>31.505254999222608</v>
          </cell>
          <cell r="Z254">
            <v>35.7041631009496</v>
          </cell>
          <cell r="AA254">
            <v>57.732939489786439</v>
          </cell>
          <cell r="AB254">
            <v>66.338863667184441</v>
          </cell>
          <cell r="AC254">
            <v>68.895839538376848</v>
          </cell>
          <cell r="AD254">
            <v>73.637339051754154</v>
          </cell>
        </row>
        <row r="255">
          <cell r="B255">
            <v>1253</v>
          </cell>
          <cell r="C255">
            <v>104.55799630170172</v>
          </cell>
          <cell r="D255">
            <v>102.30954130219314</v>
          </cell>
          <cell r="E255">
            <v>115.53988922527466</v>
          </cell>
          <cell r="F255">
            <v>151.61067913543147</v>
          </cell>
          <cell r="G255">
            <v>184.57130520354255</v>
          </cell>
          <cell r="H255">
            <v>192.32242822734628</v>
          </cell>
          <cell r="I255">
            <v>205.9725983568309</v>
          </cell>
          <cell r="J255">
            <v>217.35850296492131</v>
          </cell>
          <cell r="K255">
            <v>226.2859668238537</v>
          </cell>
          <cell r="L255">
            <v>231.16804045718879</v>
          </cell>
          <cell r="M255">
            <v>244.94426954216743</v>
          </cell>
          <cell r="N255">
            <v>242.12578822729864</v>
          </cell>
          <cell r="O255">
            <v>243.04666663574224</v>
          </cell>
          <cell r="P255">
            <v>251.88628447352468</v>
          </cell>
          <cell r="Q255">
            <v>2.4674019547617521</v>
          </cell>
          <cell r="R255">
            <v>9.9670622291185005</v>
          </cell>
          <cell r="S255">
            <v>15.24616591558018</v>
          </cell>
          <cell r="T255">
            <v>19.027080828890316</v>
          </cell>
          <cell r="U255">
            <v>28.257129807655041</v>
          </cell>
          <cell r="V255">
            <v>32.185067909383527</v>
          </cell>
          <cell r="W255">
            <v>53.61374138059476</v>
          </cell>
          <cell r="X255">
            <v>75.452842384067566</v>
          </cell>
          <cell r="Y255">
            <v>108.37050891226301</v>
          </cell>
          <cell r="Z255">
            <v>119.94092700804921</v>
          </cell>
          <cell r="AA255">
            <v>166.18053719182481</v>
          </cell>
          <cell r="AB255">
            <v>185.07534499318359</v>
          </cell>
          <cell r="AC255">
            <v>237.948434656654</v>
          </cell>
          <cell r="AD255">
            <v>254.12884985878262</v>
          </cell>
        </row>
        <row r="256">
          <cell r="B256">
            <v>1254</v>
          </cell>
          <cell r="C256">
            <v>161.04832488075326</v>
          </cell>
          <cell r="D256">
            <v>176.5136026146227</v>
          </cell>
          <cell r="E256">
            <v>121.82827918027429</v>
          </cell>
          <cell r="F256">
            <v>147.10810140306572</v>
          </cell>
          <cell r="G256">
            <v>211.90733453612123</v>
          </cell>
          <cell r="H256">
            <v>142.29533369815061</v>
          </cell>
          <cell r="I256">
            <v>149.93433509783557</v>
          </cell>
          <cell r="J256">
            <v>153.10668153924337</v>
          </cell>
          <cell r="K256">
            <v>142.88747949920079</v>
          </cell>
          <cell r="L256">
            <v>155.17680497599136</v>
          </cell>
          <cell r="M256">
            <v>147.03936062975222</v>
          </cell>
          <cell r="N256">
            <v>169.81239964135216</v>
          </cell>
          <cell r="O256">
            <v>163.90967872699892</v>
          </cell>
          <cell r="P256">
            <v>154.64642738164116</v>
          </cell>
          <cell r="Q256">
            <v>3.8004836136613021</v>
          </cell>
          <cell r="R256">
            <v>17.196070270213649</v>
          </cell>
          <cell r="S256">
            <v>16.075955845609119</v>
          </cell>
          <cell r="T256">
            <v>18.462009087634165</v>
          </cell>
          <cell r="U256">
            <v>32.44216674188872</v>
          </cell>
          <cell r="V256">
            <v>23.813057169024294</v>
          </cell>
          <cell r="W256">
            <v>39.027233380241519</v>
          </cell>
          <cell r="X256">
            <v>53.148757249181756</v>
          </cell>
          <cell r="Y256">
            <v>68.430177477919614</v>
          </cell>
          <cell r="Z256">
            <v>80.513075259702816</v>
          </cell>
          <cell r="AA256">
            <v>99.757712166392054</v>
          </cell>
          <cell r="AB256">
            <v>129.80066550465946</v>
          </cell>
          <cell r="AC256">
            <v>160.47145191510654</v>
          </cell>
          <cell r="AD256">
            <v>156.0232579054815</v>
          </cell>
        </row>
        <row r="257">
          <cell r="B257">
            <v>1255</v>
          </cell>
          <cell r="C257">
            <v>97.362124919111565</v>
          </cell>
          <cell r="D257">
            <v>104.59382197825404</v>
          </cell>
          <cell r="E257">
            <v>87.963928932195316</v>
          </cell>
          <cell r="F257">
            <v>112.83262576457487</v>
          </cell>
          <cell r="G257">
            <v>130.5005403564943</v>
          </cell>
          <cell r="H257">
            <v>107.54517277771349</v>
          </cell>
          <cell r="I257">
            <v>141.55893477367042</v>
          </cell>
          <cell r="J257">
            <v>163.66764148925026</v>
          </cell>
          <cell r="K257">
            <v>132.00669836072402</v>
          </cell>
          <cell r="L257">
            <v>163.39677912859213</v>
          </cell>
          <cell r="M257">
            <v>158.70401078934168</v>
          </cell>
          <cell r="N257">
            <v>171.03191043800624</v>
          </cell>
          <cell r="O257">
            <v>163.71371028080412</v>
          </cell>
          <cell r="P257">
            <v>145.85290994527998</v>
          </cell>
          <cell r="Q257">
            <v>2.2975908667184739</v>
          </cell>
          <cell r="R257">
            <v>10.189598342146544</v>
          </cell>
          <cell r="S257">
            <v>11.60735624795096</v>
          </cell>
          <cell r="T257">
            <v>14.160450324483588</v>
          </cell>
          <cell r="U257">
            <v>19.979111621689977</v>
          </cell>
          <cell r="V257">
            <v>17.997634082933889</v>
          </cell>
          <cell r="W257">
            <v>36.847154328362883</v>
          </cell>
          <cell r="X257">
            <v>56.814840865247696</v>
          </cell>
          <cell r="Y257">
            <v>63.219267557652365</v>
          </cell>
          <cell r="Z257">
            <v>84.777987130285226</v>
          </cell>
          <cell r="AA257">
            <v>107.6715034679745</v>
          </cell>
          <cell r="AB257">
            <v>130.73283131428315</v>
          </cell>
          <cell r="AC257">
            <v>160.27959417165502</v>
          </cell>
          <cell r="AD257">
            <v>147.15145102252077</v>
          </cell>
        </row>
        <row r="258">
          <cell r="B258">
            <v>1256</v>
          </cell>
          <cell r="C258">
            <v>67.604033106693464</v>
          </cell>
          <cell r="D258">
            <v>74.610311583251132</v>
          </cell>
          <cell r="E258">
            <v>63.885314352143773</v>
          </cell>
          <cell r="F258">
            <v>84.050120132433406</v>
          </cell>
          <cell r="G258">
            <v>55.808166699807657</v>
          </cell>
          <cell r="H258">
            <v>91.737877342849558</v>
          </cell>
          <cell r="I258">
            <v>89.258245847574855</v>
          </cell>
          <cell r="J258">
            <v>85.825912939438354</v>
          </cell>
          <cell r="K258">
            <v>98.718531438903739</v>
          </cell>
          <cell r="L258">
            <v>123.68135021089928</v>
          </cell>
          <cell r="M258">
            <v>87.422600885182646</v>
          </cell>
          <cell r="N258">
            <v>63.869865220300284</v>
          </cell>
          <cell r="O258">
            <v>92.031595705857953</v>
          </cell>
          <cell r="P258">
            <v>71.595849552877468</v>
          </cell>
          <cell r="Q258">
            <v>1.5953473606735411</v>
          </cell>
          <cell r="R258">
            <v>7.2685852073920305</v>
          </cell>
          <cell r="S258">
            <v>8.4300418557845838</v>
          </cell>
          <cell r="T258">
            <v>10.54825714492833</v>
          </cell>
          <cell r="U258">
            <v>8.5440074719342096</v>
          </cell>
          <cell r="V258">
            <v>15.352290626509891</v>
          </cell>
          <cell r="W258">
            <v>23.233520124201132</v>
          </cell>
          <cell r="X258">
            <v>29.79321716497677</v>
          </cell>
          <cell r="Y258">
            <v>47.277246756679986</v>
          </cell>
          <cell r="Z258">
            <v>64.171741770894627</v>
          </cell>
          <cell r="AA258">
            <v>59.311184560311396</v>
          </cell>
          <cell r="AB258">
            <v>48.820645776146506</v>
          </cell>
          <cell r="AC258">
            <v>90.101108730624816</v>
          </cell>
          <cell r="AD258">
            <v>72.233273596314405</v>
          </cell>
        </row>
        <row r="259">
          <cell r="B259">
            <v>1257</v>
          </cell>
          <cell r="C259">
            <v>225.47351833739532</v>
          </cell>
          <cell r="D259">
            <v>223.88976798396965</v>
          </cell>
          <cell r="E259">
            <v>252.34145171122967</v>
          </cell>
          <cell r="F259">
            <v>517.33700377438947</v>
          </cell>
          <cell r="G259">
            <v>462.23494518174044</v>
          </cell>
          <cell r="H259">
            <v>486.38006091291032</v>
          </cell>
          <cell r="I259">
            <v>474.70241220964363</v>
          </cell>
          <cell r="J259">
            <v>455.37167277139372</v>
          </cell>
          <cell r="K259">
            <v>459.99205265415975</v>
          </cell>
          <cell r="L259">
            <v>501.78194121621596</v>
          </cell>
          <cell r="M259">
            <v>468.16918079044342</v>
          </cell>
          <cell r="N259">
            <v>508.56065628529319</v>
          </cell>
          <cell r="O259">
            <v>538.59673858244696</v>
          </cell>
          <cell r="P259">
            <v>511.22264669183255</v>
          </cell>
          <cell r="Q259">
            <v>5.3208154284766493</v>
          </cell>
          <cell r="R259">
            <v>21.811487194218252</v>
          </cell>
          <cell r="S259">
            <v>33.29793429753591</v>
          </cell>
          <cell r="T259">
            <v>64.925591275785209</v>
          </cell>
          <cell r="U259">
            <v>70.766324338611568</v>
          </cell>
          <cell r="V259">
            <v>81.395474436019285</v>
          </cell>
          <cell r="W259">
            <v>123.56290382306715</v>
          </cell>
          <cell r="X259">
            <v>158.07565189816495</v>
          </cell>
          <cell r="Y259">
            <v>220.29458362538162</v>
          </cell>
          <cell r="Z259">
            <v>260.34823441139662</v>
          </cell>
          <cell r="AA259">
            <v>317.62574444314151</v>
          </cell>
          <cell r="AB259">
            <v>388.73198762125338</v>
          </cell>
          <cell r="AC259">
            <v>527.29894481105987</v>
          </cell>
          <cell r="AD259">
            <v>515.77410614913208</v>
          </cell>
        </row>
        <row r="260">
          <cell r="B260">
            <v>1258</v>
          </cell>
          <cell r="C260">
            <v>66.808099037257662</v>
          </cell>
          <cell r="D260">
            <v>67.332293092483496</v>
          </cell>
          <cell r="E260">
            <v>70.161630498938095</v>
          </cell>
          <cell r="F260">
            <v>86.801876443511574</v>
          </cell>
          <cell r="G260">
            <v>92.8340722260738</v>
          </cell>
          <cell r="H260">
            <v>104.49064803646685</v>
          </cell>
          <cell r="I260">
            <v>102.00917547703482</v>
          </cell>
          <cell r="J260">
            <v>104.96604027072864</v>
          </cell>
          <cell r="K260">
            <v>131.50297949324252</v>
          </cell>
          <cell r="L260">
            <v>118.68480917343689</v>
          </cell>
          <cell r="M260">
            <v>139.98886953631401</v>
          </cell>
          <cell r="N260">
            <v>122.61492723827698</v>
          </cell>
          <cell r="O260">
            <v>121.3631571774513</v>
          </cell>
          <cell r="P260">
            <v>125.5410103104777</v>
          </cell>
          <cell r="Q260">
            <v>1.5765645860580004</v>
          </cell>
          <cell r="R260">
            <v>6.5595559000677763</v>
          </cell>
          <cell r="S260">
            <v>9.2582385760193571</v>
          </cell>
          <cell r="T260">
            <v>10.893601483802529</v>
          </cell>
          <cell r="U260">
            <v>14.212525758392063</v>
          </cell>
          <cell r="V260">
            <v>17.48646080411223</v>
          </cell>
          <cell r="W260">
            <v>26.552529783591371</v>
          </cell>
          <cell r="X260">
            <v>36.437433936068068</v>
          </cell>
          <cell r="Y260">
            <v>62.978031785130206</v>
          </cell>
          <cell r="Z260">
            <v>61.579299655272735</v>
          </cell>
          <cell r="AA260">
            <v>94.97436124512447</v>
          </cell>
          <cell r="AB260">
            <v>93.724010672646187</v>
          </cell>
          <cell r="AC260">
            <v>118.81740109871225</v>
          </cell>
          <cell r="AD260">
            <v>126.65871278777229</v>
          </cell>
        </row>
        <row r="261">
          <cell r="B261">
            <v>1259</v>
          </cell>
          <cell r="C261">
            <v>95.836896175634195</v>
          </cell>
          <cell r="D261">
            <v>86.843432787818898</v>
          </cell>
          <cell r="E261">
            <v>58.372434531089539</v>
          </cell>
          <cell r="F261">
            <v>32.266968394955569</v>
          </cell>
          <cell r="G261">
            <v>41.339072963031832</v>
          </cell>
          <cell r="H261">
            <v>45.229793200527403</v>
          </cell>
          <cell r="I261">
            <v>30.655031147796681</v>
          </cell>
          <cell r="J261">
            <v>45.343697196033759</v>
          </cell>
          <cell r="K261">
            <v>23.218522250310912</v>
          </cell>
          <cell r="L261">
            <v>30.995134981755008</v>
          </cell>
          <cell r="M261">
            <v>73.476931369635381</v>
          </cell>
          <cell r="N261">
            <v>77.233404724433925</v>
          </cell>
          <cell r="O261">
            <v>90.914883488502156</v>
          </cell>
          <cell r="P261">
            <v>78.70102707235354</v>
          </cell>
          <cell r="Q261">
            <v>2.2615979009365383</v>
          </cell>
          <cell r="R261">
            <v>8.4603438522884495</v>
          </cell>
          <cell r="S261">
            <v>7.7025850355640877</v>
          </cell>
          <cell r="T261">
            <v>4.0494918910404731</v>
          </cell>
          <cell r="U261">
            <v>6.3288469979465329</v>
          </cell>
          <cell r="V261">
            <v>7.5691846193077472</v>
          </cell>
          <cell r="W261">
            <v>7.9793667948236671</v>
          </cell>
          <cell r="X261">
            <v>15.740404865575343</v>
          </cell>
          <cell r="Y261">
            <v>11.119571875243887</v>
          </cell>
          <cell r="Z261">
            <v>16.081743891149127</v>
          </cell>
          <cell r="AA261">
            <v>49.849853393327969</v>
          </cell>
          <cell r="AB261">
            <v>59.035425879353731</v>
          </cell>
          <cell r="AC261">
            <v>89.007821059743009</v>
          </cell>
          <cell r="AD261">
            <v>79.401709126025494</v>
          </cell>
        </row>
        <row r="262">
          <cell r="B262">
            <v>1260</v>
          </cell>
          <cell r="C262">
            <v>118.09808297139527</v>
          </cell>
          <cell r="D262">
            <v>123.49193618806828</v>
          </cell>
          <cell r="E262">
            <v>113.19670351112256</v>
          </cell>
          <cell r="F262">
            <v>141.0241669602517</v>
          </cell>
          <cell r="G262">
            <v>127.09508957481167</v>
          </cell>
          <cell r="H262">
            <v>146.61768417967917</v>
          </cell>
          <cell r="I262">
            <v>140.1015447991889</v>
          </cell>
          <cell r="J262">
            <v>143.65575868307172</v>
          </cell>
          <cell r="K262">
            <v>148.13425611833813</v>
          </cell>
          <cell r="L262">
            <v>171.62309060980849</v>
          </cell>
          <cell r="M262">
            <v>169.45444434543751</v>
          </cell>
          <cell r="N262">
            <v>158.37422534804256</v>
          </cell>
          <cell r="O262">
            <v>158.31853493717503</v>
          </cell>
          <cell r="P262">
            <v>151.02465807308297</v>
          </cell>
          <cell r="Q262">
            <v>2.7869264052881793</v>
          </cell>
          <cell r="R262">
            <v>12.03066495181738</v>
          </cell>
          <cell r="S262">
            <v>14.936968820027095</v>
          </cell>
          <cell r="T262">
            <v>17.698477698808414</v>
          </cell>
          <cell r="U262">
            <v>19.457750705455101</v>
          </cell>
          <cell r="V262">
            <v>24.536400489189241</v>
          </cell>
          <cell r="W262">
            <v>36.467802269856733</v>
          </cell>
          <cell r="X262">
            <v>49.86800686250016</v>
          </cell>
          <cell r="Y262">
            <v>70.942908869731838</v>
          </cell>
          <cell r="Z262">
            <v>89.046187107075596</v>
          </cell>
          <cell r="AA262">
            <v>114.96505161562561</v>
          </cell>
          <cell r="AB262">
            <v>121.05758997798674</v>
          </cell>
          <cell r="AC262">
            <v>154.99758991508671</v>
          </cell>
          <cell r="AD262">
            <v>152.36924367139375</v>
          </cell>
        </row>
        <row r="263">
          <cell r="B263">
            <v>1261</v>
          </cell>
          <cell r="C263">
            <v>39.542692052887595</v>
          </cell>
          <cell r="D263">
            <v>40.253184819403508</v>
          </cell>
          <cell r="E263">
            <v>46.502369686736621</v>
          </cell>
          <cell r="F263">
            <v>67.910766327300792</v>
          </cell>
          <cell r="G263">
            <v>73.0641059331018</v>
          </cell>
          <cell r="H263">
            <v>79.275769971202493</v>
          </cell>
          <cell r="I263">
            <v>84.179557074643995</v>
          </cell>
          <cell r="J263">
            <v>85.938893678584705</v>
          </cell>
          <cell r="K263">
            <v>90.463525932399264</v>
          </cell>
          <cell r="L263">
            <v>92.666646220707989</v>
          </cell>
          <cell r="M263">
            <v>97.626580526819069</v>
          </cell>
          <cell r="N263">
            <v>98.886329399306021</v>
          </cell>
          <cell r="O263">
            <v>101.92408025676254</v>
          </cell>
          <cell r="P263">
            <v>103.26244715327658</v>
          </cell>
          <cell r="Q263">
            <v>0.93314446640987248</v>
          </cell>
          <cell r="R263">
            <v>3.9214915139747832</v>
          </cell>
          <cell r="S263">
            <v>6.136260372634502</v>
          </cell>
          <cell r="T263">
            <v>8.5227745659471843</v>
          </cell>
          <cell r="U263">
            <v>11.18582286317543</v>
          </cell>
          <cell r="V263">
            <v>13.266762819132419</v>
          </cell>
          <cell r="W263">
            <v>21.911560268391902</v>
          </cell>
          <cell r="X263">
            <v>29.832436785037455</v>
          </cell>
          <cell r="Y263">
            <v>43.32384584379971</v>
          </cell>
          <cell r="Z263">
            <v>48.079844551422823</v>
          </cell>
          <cell r="AA263">
            <v>66.233995293998177</v>
          </cell>
          <cell r="AB263">
            <v>75.586420028524444</v>
          </cell>
          <cell r="AC263">
            <v>99.786085061860433</v>
          </cell>
          <cell r="AD263">
            <v>104.18180165511851</v>
          </cell>
        </row>
        <row r="264">
          <cell r="B264">
            <v>1262</v>
          </cell>
          <cell r="C264">
            <v>87.892729344927261</v>
          </cell>
          <cell r="D264">
            <v>86.414146957825707</v>
          </cell>
          <cell r="E264">
            <v>92.29816901315921</v>
          </cell>
          <cell r="F264">
            <v>128.17893528748144</v>
          </cell>
          <cell r="G264">
            <v>132.28303280735972</v>
          </cell>
          <cell r="H264">
            <v>171.38128268337141</v>
          </cell>
          <cell r="I264">
            <v>153.82829549022986</v>
          </cell>
          <cell r="J264">
            <v>175.62628259459009</v>
          </cell>
          <cell r="K264">
            <v>183.96874884713168</v>
          </cell>
          <cell r="L264">
            <v>160.17831327605145</v>
          </cell>
          <cell r="M264">
            <v>131.26894749775502</v>
          </cell>
          <cell r="N264">
            <v>155.36263430995905</v>
          </cell>
          <cell r="O264">
            <v>190.44066507442105</v>
          </cell>
          <cell r="P264">
            <v>184.06733379642145</v>
          </cell>
          <cell r="Q264">
            <v>2.0741282337627354</v>
          </cell>
          <cell r="R264">
            <v>8.4185225467957121</v>
          </cell>
          <cell r="S264">
            <v>12.179284642857867</v>
          </cell>
          <cell r="T264">
            <v>16.086406156768181</v>
          </cell>
          <cell r="U264">
            <v>20.252004098176094</v>
          </cell>
          <cell r="V264">
            <v>28.680577051789008</v>
          </cell>
          <cell r="W264">
            <v>40.040813764669309</v>
          </cell>
          <cell r="X264">
            <v>60.966109162280723</v>
          </cell>
          <cell r="Y264">
            <v>88.104389398725829</v>
          </cell>
          <cell r="Z264">
            <v>83.108094626399193</v>
          </cell>
          <cell r="AA264">
            <v>89.058397865588816</v>
          </cell>
          <cell r="AB264">
            <v>118.75559953561205</v>
          </cell>
          <cell r="AC264">
            <v>186.44591500341352</v>
          </cell>
          <cell r="AD264">
            <v>185.70610119573161</v>
          </cell>
        </row>
        <row r="265">
          <cell r="B265">
            <v>1263</v>
          </cell>
          <cell r="C265">
            <v>91.444760904259439</v>
          </cell>
          <cell r="D265">
            <v>92.027771634044484</v>
          </cell>
          <cell r="E265">
            <v>63.000586189255046</v>
          </cell>
          <cell r="F265">
            <v>30.882155487346097</v>
          </cell>
          <cell r="G265">
            <v>32.319359072564573</v>
          </cell>
          <cell r="H265">
            <v>29.498536842761748</v>
          </cell>
          <cell r="I265">
            <v>33.112757237069843</v>
          </cell>
          <cell r="J265">
            <v>27.090829082470201</v>
          </cell>
          <cell r="K265">
            <v>15.645447170511959</v>
          </cell>
          <cell r="L265">
            <v>27.78583024153868</v>
          </cell>
          <cell r="M265">
            <v>32.646838440282572</v>
          </cell>
          <cell r="N265">
            <v>28.159912509734344</v>
          </cell>
          <cell r="O265">
            <v>21.065734822445769</v>
          </cell>
          <cell r="P265">
            <v>32.50158021743146</v>
          </cell>
          <cell r="Q265">
            <v>2.1579505134818513</v>
          </cell>
          <cell r="R265">
            <v>8.9654055233650567</v>
          </cell>
          <cell r="S265">
            <v>8.3132967865965064</v>
          </cell>
          <cell r="T265">
            <v>3.8756984137192689</v>
          </cell>
          <cell r="U265">
            <v>4.9479648182936646</v>
          </cell>
          <cell r="V265">
            <v>4.936566266672906</v>
          </cell>
          <cell r="W265">
            <v>8.6191018468928515</v>
          </cell>
          <cell r="X265">
            <v>9.4041872249332883</v>
          </cell>
          <cell r="Y265">
            <v>7.4927539512343131</v>
          </cell>
          <cell r="Z265">
            <v>14.416604606187461</v>
          </cell>
          <cell r="AA265">
            <v>22.148993972226442</v>
          </cell>
          <cell r="AB265">
            <v>21.524784951136201</v>
          </cell>
          <cell r="AC265">
            <v>20.623852592907745</v>
          </cell>
          <cell r="AD265">
            <v>32.790944598323179</v>
          </cell>
        </row>
        <row r="266">
          <cell r="B266">
            <v>1264</v>
          </cell>
          <cell r="C266">
            <v>32.228125914759602</v>
          </cell>
          <cell r="D266">
            <v>30.051069178664335</v>
          </cell>
          <cell r="E266">
            <v>34.726306052715117</v>
          </cell>
          <cell r="F266">
            <v>45.393602887245422</v>
          </cell>
          <cell r="G266">
            <v>47.748294092746178</v>
          </cell>
          <cell r="H266">
            <v>50.275150636173947</v>
          </cell>
          <cell r="I266">
            <v>56.42690108572944</v>
          </cell>
          <cell r="J266">
            <v>56.771866366917855</v>
          </cell>
          <cell r="K266">
            <v>65.621098930551881</v>
          </cell>
          <cell r="L266">
            <v>66.187259041216677</v>
          </cell>
          <cell r="M266">
            <v>72.552386804042428</v>
          </cell>
          <cell r="N266">
            <v>66.29631727530105</v>
          </cell>
          <cell r="O266">
            <v>69.634300773122646</v>
          </cell>
          <cell r="P266">
            <v>70.583592509390286</v>
          </cell>
          <cell r="Q266">
            <v>0.76053237144036112</v>
          </cell>
          <cell r="R266">
            <v>2.9275947555135002</v>
          </cell>
          <cell r="S266">
            <v>4.5823397206364458</v>
          </cell>
          <cell r="T266">
            <v>5.6968793766739267</v>
          </cell>
          <cell r="U266">
            <v>7.3100731599904263</v>
          </cell>
          <cell r="V266">
            <v>8.413522813194529</v>
          </cell>
          <cell r="W266">
            <v>14.687668679489523</v>
          </cell>
          <cell r="X266">
            <v>19.707527547352097</v>
          </cell>
          <cell r="Y266">
            <v>31.426570486456818</v>
          </cell>
          <cell r="Z266">
            <v>34.341084476145816</v>
          </cell>
          <cell r="AA266">
            <v>49.222603313727404</v>
          </cell>
          <cell r="AB266">
            <v>50.675369531416699</v>
          </cell>
          <cell r="AC266">
            <v>68.173627298530022</v>
          </cell>
          <cell r="AD266">
            <v>71.212004340782983</v>
          </cell>
        </row>
        <row r="267">
          <cell r="B267">
            <v>1265</v>
          </cell>
          <cell r="C267">
            <v>286.67400669123845</v>
          </cell>
          <cell r="D267">
            <v>416.98828221411293</v>
          </cell>
          <cell r="E267">
            <v>317.9998857644357</v>
          </cell>
          <cell r="F267">
            <v>70.492829441838595</v>
          </cell>
          <cell r="G267">
            <v>86.592076784415596</v>
          </cell>
          <cell r="H267">
            <v>101.76296246084495</v>
          </cell>
          <cell r="I267">
            <v>155.87893481402557</v>
          </cell>
          <cell r="J267">
            <v>205.80658275928454</v>
          </cell>
          <cell r="K267">
            <v>109.33599552213531</v>
          </cell>
          <cell r="L267">
            <v>110.97056455071142</v>
          </cell>
          <cell r="M267">
            <v>112.38235019795739</v>
          </cell>
          <cell r="N267">
            <v>199.87391754404965</v>
          </cell>
          <cell r="O267">
            <v>106.27893975780279</v>
          </cell>
          <cell r="P267">
            <v>105.37709348091229</v>
          </cell>
          <cell r="Q267">
            <v>6.7650493458990795</v>
          </cell>
          <cell r="R267">
            <v>40.623270368940659</v>
          </cell>
          <cell r="S267">
            <v>41.96194969554773</v>
          </cell>
          <cell r="T267">
            <v>8.8468224751430871</v>
          </cell>
          <cell r="U267">
            <v>13.256901181434035</v>
          </cell>
          <cell r="V267">
            <v>17.02998390593654</v>
          </cell>
          <cell r="W267">
            <v>40.574585961786489</v>
          </cell>
          <cell r="X267">
            <v>71.442761330786183</v>
          </cell>
          <cell r="Y267">
            <v>52.362051626409929</v>
          </cell>
          <cell r="Z267">
            <v>57.576784215047326</v>
          </cell>
          <cell r="AA267">
            <v>76.244932619504667</v>
          </cell>
          <cell r="AB267">
            <v>152.77899357782434</v>
          </cell>
          <cell r="AC267">
            <v>104.04959550520753</v>
          </cell>
          <cell r="AD267">
            <v>106.31527486198</v>
          </cell>
        </row>
        <row r="268">
          <cell r="B268">
            <v>1266</v>
          </cell>
          <cell r="C268">
            <v>92.668361407800589</v>
          </cell>
          <cell r="D268">
            <v>91.416469156366148</v>
          </cell>
          <cell r="E268">
            <v>101.29784909781837</v>
          </cell>
          <cell r="F268">
            <v>140.47563999981955</v>
          </cell>
          <cell r="G268">
            <v>147.94372757138282</v>
          </cell>
          <cell r="H268">
            <v>157.28751756554081</v>
          </cell>
          <cell r="I268">
            <v>161.38938598897815</v>
          </cell>
          <cell r="J268">
            <v>158.97767997370758</v>
          </cell>
          <cell r="K268">
            <v>164.11423744981749</v>
          </cell>
          <cell r="L268">
            <v>160.08247457584159</v>
          </cell>
          <cell r="M268">
            <v>168.96325735495628</v>
          </cell>
          <cell r="N268">
            <v>169.56166521927787</v>
          </cell>
          <cell r="O268">
            <v>171.56945965089358</v>
          </cell>
          <cell r="P268">
            <v>176.45450901034945</v>
          </cell>
          <cell r="Q268">
            <v>2.1868255338635865</v>
          </cell>
          <cell r="R268">
            <v>8.9058520373628305</v>
          </cell>
          <cell r="S268">
            <v>13.366845204650762</v>
          </cell>
          <cell r="T268">
            <v>17.629637780192624</v>
          </cell>
          <cell r="U268">
            <v>22.649593931205956</v>
          </cell>
          <cell r="V268">
            <v>26.32199208800067</v>
          </cell>
          <cell r="W268">
            <v>42.008931629808231</v>
          </cell>
          <cell r="X268">
            <v>55.186788950128033</v>
          </cell>
          <cell r="Y268">
            <v>78.595874423043966</v>
          </cell>
          <cell r="Z268">
            <v>83.058368970016602</v>
          </cell>
          <cell r="AA268">
            <v>114.6318096169768</v>
          </cell>
          <cell r="AB268">
            <v>129.6090099193259</v>
          </cell>
          <cell r="AC268">
            <v>167.97055859236551</v>
          </cell>
          <cell r="AD268">
            <v>178.02549877188568</v>
          </cell>
        </row>
        <row r="269">
          <cell r="B269">
            <v>1267</v>
          </cell>
          <cell r="C269">
            <v>88.304235615179593</v>
          </cell>
          <cell r="D269">
            <v>87.884477829077198</v>
          </cell>
          <cell r="E269">
            <v>98.745677743388526</v>
          </cell>
          <cell r="F269">
            <v>135.71487410157786</v>
          </cell>
          <cell r="G269">
            <v>139.42371996718444</v>
          </cell>
          <cell r="H269">
            <v>151.28602960296001</v>
          </cell>
          <cell r="I269">
            <v>152.85589324619181</v>
          </cell>
          <cell r="J269">
            <v>144.96066646824431</v>
          </cell>
          <cell r="K269">
            <v>154.35900868999715</v>
          </cell>
          <cell r="L269">
            <v>154.10849930804613</v>
          </cell>
          <cell r="M269">
            <v>161.02444473004121</v>
          </cell>
          <cell r="N269">
            <v>153.89424262016084</v>
          </cell>
          <cell r="O269">
            <v>154.83058157212423</v>
          </cell>
          <cell r="P269">
            <v>157.9572047236656</v>
          </cell>
          <cell r="Q269">
            <v>2.0838391254355968</v>
          </cell>
          <cell r="R269">
            <v>8.5617631390672724</v>
          </cell>
          <cell r="S269">
            <v>13.030071228359668</v>
          </cell>
          <cell r="T269">
            <v>17.032163525279799</v>
          </cell>
          <cell r="U269">
            <v>21.345214788583839</v>
          </cell>
          <cell r="V269">
            <v>25.317645900125608</v>
          </cell>
          <cell r="W269">
            <v>39.787701832083748</v>
          </cell>
          <cell r="X269">
            <v>50.320986617592865</v>
          </cell>
          <cell r="Y269">
            <v>73.924002277829558</v>
          </cell>
          <cell r="Z269">
            <v>79.958787686524929</v>
          </cell>
          <cell r="AA269">
            <v>109.24578385226091</v>
          </cell>
          <cell r="AB269">
            <v>117.63319493524203</v>
          </cell>
          <cell r="AC269">
            <v>151.58280108108431</v>
          </cell>
          <cell r="AD269">
            <v>159.36351138464869</v>
          </cell>
        </row>
        <row r="270">
          <cell r="B270">
            <v>1268</v>
          </cell>
          <cell r="C270">
            <v>12.305926323822803</v>
          </cell>
          <cell r="D270">
            <v>11.458530837822273</v>
          </cell>
          <cell r="E270">
            <v>13.655869139343411</v>
          </cell>
          <cell r="F270">
            <v>18.763702162951425</v>
          </cell>
          <cell r="G270">
            <v>26.145947790450624</v>
          </cell>
          <cell r="H270">
            <v>23.95378630681008</v>
          </cell>
          <cell r="I270">
            <v>25.550528143328638</v>
          </cell>
          <cell r="J270">
            <v>22.430244140988016</v>
          </cell>
          <cell r="K270">
            <v>24.557903086419643</v>
          </cell>
          <cell r="L270">
            <v>27.523666436285708</v>
          </cell>
          <cell r="M270">
            <v>24.956885449460675</v>
          </cell>
          <cell r="N270">
            <v>24.338580264468298</v>
          </cell>
          <cell r="O270">
            <v>26.372528907111995</v>
          </cell>
          <cell r="P270">
            <v>26.807107326398164</v>
          </cell>
          <cell r="Q270">
            <v>0.29040023470744641</v>
          </cell>
          <cell r="R270">
            <v>1.1162975462621862</v>
          </cell>
          <cell r="S270">
            <v>1.8019720117088056</v>
          </cell>
          <cell r="T270">
            <v>2.3548372696410245</v>
          </cell>
          <cell r="U270">
            <v>4.0028402022957295</v>
          </cell>
          <cell r="V270">
            <v>4.0086548723282087</v>
          </cell>
          <cell r="W270">
            <v>6.6506876105959458</v>
          </cell>
          <cell r="X270">
            <v>7.78633296015688</v>
          </cell>
          <cell r="Y270">
            <v>11.761014139091493</v>
          </cell>
          <cell r="Z270">
            <v>14.280581608510916</v>
          </cell>
          <cell r="AA270">
            <v>16.931805093371416</v>
          </cell>
          <cell r="AB270">
            <v>18.603847083244727</v>
          </cell>
          <cell r="AC270">
            <v>25.819329506746733</v>
          </cell>
          <cell r="AD270">
            <v>27.04577332242382</v>
          </cell>
        </row>
        <row r="271">
          <cell r="B271">
            <v>1269</v>
          </cell>
          <cell r="C271">
            <v>289.85920509064329</v>
          </cell>
          <cell r="D271">
            <v>310.06855780964094</v>
          </cell>
          <cell r="E271">
            <v>285.47245809991875</v>
          </cell>
          <cell r="F271">
            <v>361.28166942057805</v>
          </cell>
          <cell r="G271">
            <v>269.8498896145818</v>
          </cell>
          <cell r="H271">
            <v>307.60876070943192</v>
          </cell>
          <cell r="I271">
            <v>315.13848431810334</v>
          </cell>
          <cell r="J271">
            <v>306.92137123954984</v>
          </cell>
          <cell r="K271">
            <v>262.7818383853338</v>
          </cell>
          <cell r="L271">
            <v>347.18706134828096</v>
          </cell>
          <cell r="M271">
            <v>321.31045200682252</v>
          </cell>
          <cell r="N271">
            <v>355.91118309687005</v>
          </cell>
          <cell r="O271">
            <v>360.09379207536563</v>
          </cell>
          <cell r="P271">
            <v>342.21733035750373</v>
          </cell>
          <cell r="Q271">
            <v>6.840214948100539</v>
          </cell>
          <cell r="R271">
            <v>30.207081095724462</v>
          </cell>
          <cell r="S271">
            <v>37.66976487257859</v>
          </cell>
          <cell r="T271">
            <v>45.340707958449364</v>
          </cell>
          <cell r="U271">
            <v>41.31294055168371</v>
          </cell>
          <cell r="V271">
            <v>51.478181427966383</v>
          </cell>
          <cell r="W271">
            <v>82.029130729481238</v>
          </cell>
          <cell r="X271">
            <v>106.54328923206211</v>
          </cell>
          <cell r="Y271">
            <v>125.84873007563243</v>
          </cell>
          <cell r="Z271">
            <v>180.13708945646903</v>
          </cell>
          <cell r="AA271">
            <v>217.99058054979201</v>
          </cell>
          <cell r="AB271">
            <v>272.05026561131399</v>
          </cell>
          <cell r="AC271">
            <v>352.5403386104752</v>
          </cell>
          <cell r="AD271">
            <v>345.26412086020702</v>
          </cell>
        </row>
        <row r="272">
          <cell r="B272">
            <v>1270</v>
          </cell>
          <cell r="C272">
            <v>206.87319381190167</v>
          </cell>
          <cell r="D272">
            <v>202.55570521082461</v>
          </cell>
          <cell r="E272">
            <v>225.40825362308755</v>
          </cell>
          <cell r="F272">
            <v>311.70258068564721</v>
          </cell>
          <cell r="G272">
            <v>391.61656831495361</v>
          </cell>
          <cell r="H272">
            <v>427.81568227994484</v>
          </cell>
          <cell r="I272">
            <v>446.94299401219752</v>
          </cell>
          <cell r="J272">
            <v>416.91700227607333</v>
          </cell>
          <cell r="K272">
            <v>430.68651052227045</v>
          </cell>
          <cell r="L272">
            <v>516.53514611778814</v>
          </cell>
          <cell r="M272">
            <v>433.14628303613875</v>
          </cell>
          <cell r="N272">
            <v>424.67579936265901</v>
          </cell>
          <cell r="O272">
            <v>418.36960259194126</v>
          </cell>
          <cell r="P272">
            <v>360.52219086344053</v>
          </cell>
          <cell r="Q272">
            <v>4.8818774350497538</v>
          </cell>
          <cell r="R272">
            <v>19.733108887039783</v>
          </cell>
          <cell r="S272">
            <v>29.743940872041296</v>
          </cell>
          <cell r="T272">
            <v>39.118551747806841</v>
          </cell>
          <cell r="U272">
            <v>59.95493282935108</v>
          </cell>
          <cell r="V272">
            <v>71.594753216210805</v>
          </cell>
          <cell r="W272">
            <v>116.3372520616842</v>
          </cell>
          <cell r="X272">
            <v>144.72667243687874</v>
          </cell>
          <cell r="Y272">
            <v>206.25987984167432</v>
          </cell>
          <cell r="Z272">
            <v>268.00289579423583</v>
          </cell>
          <cell r="AA272">
            <v>293.86473148413955</v>
          </cell>
          <cell r="AB272">
            <v>324.61234572633043</v>
          </cell>
          <cell r="AC272">
            <v>409.59373532111215</v>
          </cell>
          <cell r="AD272">
            <v>363.73195112306564</v>
          </cell>
        </row>
        <row r="273">
          <cell r="B273">
            <v>1271</v>
          </cell>
          <cell r="C273">
            <v>39.291810904270555</v>
          </cell>
          <cell r="D273">
            <v>41.156691054891461</v>
          </cell>
          <cell r="E273">
            <v>42.439071520578437</v>
          </cell>
          <cell r="F273">
            <v>63.22206304678474</v>
          </cell>
          <cell r="G273">
            <v>69.425199290251484</v>
          </cell>
          <cell r="H273">
            <v>75.897111878214645</v>
          </cell>
          <cell r="I273">
            <v>79.237826490178733</v>
          </cell>
          <cell r="J273">
            <v>73.782340202006708</v>
          </cell>
          <cell r="K273">
            <v>81.354152905106133</v>
          </cell>
          <cell r="L273">
            <v>89.057085465441759</v>
          </cell>
          <cell r="M273">
            <v>80.883355509816724</v>
          </cell>
          <cell r="N273">
            <v>81.926983225034135</v>
          </cell>
          <cell r="O273">
            <v>83.795908111272681</v>
          </cell>
          <cell r="P273">
            <v>82.173246652444973</v>
          </cell>
          <cell r="Q273">
            <v>0.92722407142903918</v>
          </cell>
          <cell r="R273">
            <v>4.009511680607198</v>
          </cell>
          <cell r="S273">
            <v>5.6000843522045924</v>
          </cell>
          <cell r="T273">
            <v>7.9343441413240647</v>
          </cell>
          <cell r="U273">
            <v>10.628720786817652</v>
          </cell>
          <cell r="V273">
            <v>12.701345976345589</v>
          </cell>
          <cell r="W273">
            <v>20.625250013330209</v>
          </cell>
          <cell r="X273">
            <v>25.612466087365881</v>
          </cell>
          <cell r="Y273">
            <v>38.961280172160635</v>
          </cell>
          <cell r="Z273">
            <v>46.207033490593311</v>
          </cell>
          <cell r="AA273">
            <v>54.87468432563093</v>
          </cell>
          <cell r="AB273">
            <v>62.623088583979388</v>
          </cell>
          <cell r="AC273">
            <v>82.038175802646109</v>
          </cell>
          <cell r="AD273">
            <v>82.904842177474066</v>
          </cell>
        </row>
        <row r="274">
          <cell r="B274">
            <v>1272</v>
          </cell>
          <cell r="C274">
            <v>219.90718386106161</v>
          </cell>
          <cell r="D274">
            <v>587.15271370335415</v>
          </cell>
          <cell r="E274">
            <v>73.983642888637817</v>
          </cell>
          <cell r="F274">
            <v>35.438885146853515</v>
          </cell>
          <cell r="G274">
            <v>374.15234999593247</v>
          </cell>
          <cell r="H274">
            <v>182.36474949296237</v>
          </cell>
          <cell r="I274">
            <v>560.01013733833099</v>
          </cell>
          <cell r="J274">
            <v>1143.6623204171381</v>
          </cell>
          <cell r="K274">
            <v>383.18381785539918</v>
          </cell>
          <cell r="L274">
            <v>342.1777959200603</v>
          </cell>
          <cell r="M274">
            <v>370.91059890191161</v>
          </cell>
          <cell r="N274">
            <v>1081.1523220024974</v>
          </cell>
          <cell r="O274">
            <v>187.54698203630841</v>
          </cell>
          <cell r="P274">
            <v>209.08126060458096</v>
          </cell>
          <cell r="Q274">
            <v>5.1894588124973895</v>
          </cell>
          <cell r="R274">
            <v>57.200800247861942</v>
          </cell>
          <cell r="S274">
            <v>9.7625755233324263</v>
          </cell>
          <cell r="T274">
            <v>4.447566200614415</v>
          </cell>
          <cell r="U274">
            <v>57.281230741772575</v>
          </cell>
          <cell r="V274">
            <v>30.518655056551221</v>
          </cell>
          <cell r="W274">
            <v>145.76812116412719</v>
          </cell>
          <cell r="X274">
            <v>397.00573764513695</v>
          </cell>
          <cell r="Y274">
            <v>183.51038701510902</v>
          </cell>
          <cell r="Z274">
            <v>177.53804532432207</v>
          </cell>
          <cell r="AA274">
            <v>251.64141496704855</v>
          </cell>
          <cell r="AB274">
            <v>826.40779592197885</v>
          </cell>
          <cell r="AC274">
            <v>183.61293087389518</v>
          </cell>
          <cell r="AD274">
            <v>210.94272915860702</v>
          </cell>
        </row>
        <row r="275">
          <cell r="B275">
            <v>1273</v>
          </cell>
          <cell r="C275">
            <v>72.935625030335729</v>
          </cell>
          <cell r="D275">
            <v>70.675520981360734</v>
          </cell>
          <cell r="E275">
            <v>80.871711607881267</v>
          </cell>
          <cell r="F275">
            <v>164.74099034487347</v>
          </cell>
          <cell r="G275">
            <v>145.19930891436687</v>
          </cell>
          <cell r="H275">
            <v>149.27979300138421</v>
          </cell>
          <cell r="I275">
            <v>148.63888660943749</v>
          </cell>
          <cell r="J275">
            <v>146.51413715056691</v>
          </cell>
          <cell r="K275">
            <v>183.04824127542813</v>
          </cell>
          <cell r="L275">
            <v>210.17792780472931</v>
          </cell>
          <cell r="M275">
            <v>206.16179514136843</v>
          </cell>
          <cell r="N275">
            <v>223.6306136637007</v>
          </cell>
          <cell r="O275">
            <v>224.57256159018814</v>
          </cell>
          <cell r="P275">
            <v>253.52620877128604</v>
          </cell>
          <cell r="Q275">
            <v>1.7211644267966106</v>
          </cell>
          <cell r="R275">
            <v>6.8852553411017254</v>
          </cell>
          <cell r="S275">
            <v>10.6714965828528</v>
          </cell>
          <cell r="T275">
            <v>20.674929741085787</v>
          </cell>
          <cell r="U275">
            <v>22.229434393663922</v>
          </cell>
          <cell r="V275">
            <v>24.981903148439486</v>
          </cell>
          <cell r="W275">
            <v>38.690033962537747</v>
          </cell>
          <cell r="X275">
            <v>50.860251366579803</v>
          </cell>
          <cell r="Y275">
            <v>87.663549538423041</v>
          </cell>
          <cell r="Z275">
            <v>109.05026251757606</v>
          </cell>
          <cell r="AA275">
            <v>139.86886865759334</v>
          </cell>
          <cell r="AB275">
            <v>170.93806189695403</v>
          </cell>
          <cell r="AC275">
            <v>219.86184890701114</v>
          </cell>
          <cell r="AD275">
            <v>255.78337454446228</v>
          </cell>
        </row>
        <row r="276">
          <cell r="B276">
            <v>1274</v>
          </cell>
          <cell r="C276">
            <v>37.676445869067358</v>
          </cell>
          <cell r="D276">
            <v>36.447053196998503</v>
          </cell>
          <cell r="E276">
            <v>42.351699689840828</v>
          </cell>
          <cell r="F276">
            <v>58.005556954216566</v>
          </cell>
          <cell r="G276">
            <v>63.685026495324472</v>
          </cell>
          <cell r="H276">
            <v>66.154438484767596</v>
          </cell>
          <cell r="I276">
            <v>67.811384270845636</v>
          </cell>
          <cell r="J276">
            <v>63.968355747557055</v>
          </cell>
          <cell r="K276">
            <v>57.434348150039348</v>
          </cell>
          <cell r="L276">
            <v>60.242811319902984</v>
          </cell>
          <cell r="M276">
            <v>54.903160529086868</v>
          </cell>
          <cell r="N276">
            <v>22.653023700387887</v>
          </cell>
          <cell r="O276">
            <v>27.440797961204108</v>
          </cell>
          <cell r="P276">
            <v>33.619531599464537</v>
          </cell>
          <cell r="Q276">
            <v>0.88910403291937556</v>
          </cell>
          <cell r="R276">
            <v>3.5506956893637192</v>
          </cell>
          <cell r="S276">
            <v>5.588555126785514</v>
          </cell>
          <cell r="T276">
            <v>7.2796746705869078</v>
          </cell>
          <cell r="U276">
            <v>9.7499232532262283</v>
          </cell>
          <cell r="V276">
            <v>11.0709141661962</v>
          </cell>
          <cell r="W276">
            <v>17.650998472422188</v>
          </cell>
          <cell r="X276">
            <v>22.205684148309249</v>
          </cell>
          <cell r="Y276">
            <v>27.505857413194839</v>
          </cell>
          <cell r="Z276">
            <v>31.25682348212969</v>
          </cell>
          <cell r="AA276">
            <v>37.248622828802176</v>
          </cell>
          <cell r="AB276">
            <v>17.315446682417296</v>
          </cell>
          <cell r="AC276">
            <v>26.865190175119221</v>
          </cell>
          <cell r="AD276">
            <v>33.918849198241809</v>
          </cell>
        </row>
        <row r="277">
          <cell r="B277">
            <v>1275</v>
          </cell>
          <cell r="C277">
            <v>226.47238988144616</v>
          </cell>
          <cell r="D277">
            <v>227.79509192761611</v>
          </cell>
          <cell r="E277">
            <v>205.12793827176722</v>
          </cell>
          <cell r="F277">
            <v>260.81069188751536</v>
          </cell>
          <cell r="G277">
            <v>197.80783384416415</v>
          </cell>
          <cell r="H277">
            <v>204.5292906653454</v>
          </cell>
          <cell r="I277">
            <v>198.33765910856897</v>
          </cell>
          <cell r="J277">
            <v>202.4882561532269</v>
          </cell>
          <cell r="K277">
            <v>191.41059007513044</v>
          </cell>
          <cell r="L277">
            <v>233.20756552534263</v>
          </cell>
          <cell r="M277">
            <v>232.18145136795155</v>
          </cell>
          <cell r="N277">
            <v>245.93915249734258</v>
          </cell>
          <cell r="O277">
            <v>229.23986965178798</v>
          </cell>
          <cell r="P277">
            <v>220.92829167658189</v>
          </cell>
          <cell r="Q277">
            <v>5.3443872038312126</v>
          </cell>
          <cell r="R277">
            <v>22.191946399447392</v>
          </cell>
          <cell r="S277">
            <v>27.067834336542901</v>
          </cell>
          <cell r="T277">
            <v>32.731639643601</v>
          </cell>
          <cell r="U277">
            <v>30.283589487226134</v>
          </cell>
          <cell r="V277">
            <v>34.227880597163661</v>
          </cell>
          <cell r="W277">
            <v>51.626401017952354</v>
          </cell>
          <cell r="X277">
            <v>70.290852521282929</v>
          </cell>
          <cell r="Y277">
            <v>91.668358178770731</v>
          </cell>
          <cell r="Z277">
            <v>120.99912920090736</v>
          </cell>
          <cell r="AA277">
            <v>157.5217023301762</v>
          </cell>
          <cell r="AB277">
            <v>187.99019232535011</v>
          </cell>
          <cell r="AC277">
            <v>224.43125388051158</v>
          </cell>
          <cell r="AD277">
            <v>222.89523537331246</v>
          </cell>
        </row>
        <row r="278">
          <cell r="B278">
            <v>1276</v>
          </cell>
          <cell r="C278">
            <v>131.68788423842381</v>
          </cell>
          <cell r="D278">
            <v>130.56631428824849</v>
          </cell>
          <cell r="E278">
            <v>148.3397549564892</v>
          </cell>
          <cell r="F278">
            <v>211.95085364202157</v>
          </cell>
          <cell r="G278">
            <v>240.15183845171251</v>
          </cell>
          <cell r="H278">
            <v>267.21073987386052</v>
          </cell>
          <cell r="I278">
            <v>279.42991252267632</v>
          </cell>
          <cell r="J278">
            <v>287.71036256941011</v>
          </cell>
          <cell r="K278">
            <v>307.44058378417776</v>
          </cell>
          <cell r="L278">
            <v>330.63891541620592</v>
          </cell>
          <cell r="M278">
            <v>352.35698729387286</v>
          </cell>
          <cell r="N278">
            <v>342.13171417329386</v>
          </cell>
          <cell r="O278">
            <v>369.15478130086166</v>
          </cell>
          <cell r="P278">
            <v>371.30673691618324</v>
          </cell>
          <cell r="Q278">
            <v>3.1076240410226568</v>
          </cell>
          <cell r="R278">
            <v>12.719855479497889</v>
          </cell>
          <cell r="S278">
            <v>19.57430053904196</v>
          </cell>
          <cell r="T278">
            <v>26.599749087573194</v>
          </cell>
          <cell r="U278">
            <v>36.766287507115706</v>
          </cell>
          <cell r="V278">
            <v>44.717591641420199</v>
          </cell>
          <cell r="W278">
            <v>72.734350022808016</v>
          </cell>
          <cell r="X278">
            <v>99.874467035302047</v>
          </cell>
          <cell r="Y278">
            <v>147.23622941633712</v>
          </cell>
          <cell r="Z278">
            <v>171.5511276624764</v>
          </cell>
          <cell r="AA278">
            <v>239.05386127724248</v>
          </cell>
          <cell r="AB278">
            <v>261.517558692629</v>
          </cell>
          <cell r="AC278">
            <v>361.41126135338567</v>
          </cell>
          <cell r="AD278">
            <v>374.61251292245424</v>
          </cell>
        </row>
        <row r="279">
          <cell r="B279">
            <v>1277</v>
          </cell>
          <cell r="C279">
            <v>19.629239272333784</v>
          </cell>
          <cell r="D279">
            <v>19.973607228811321</v>
          </cell>
          <cell r="E279">
            <v>21.621959538185749</v>
          </cell>
          <cell r="F279">
            <v>31.926523413737122</v>
          </cell>
          <cell r="G279">
            <v>34.356909863331708</v>
          </cell>
          <cell r="H279">
            <v>36.216844332746405</v>
          </cell>
          <cell r="I279">
            <v>39.037325159598623</v>
          </cell>
          <cell r="J279">
            <v>35.705173160877258</v>
          </cell>
          <cell r="K279">
            <v>39.842498657929497</v>
          </cell>
          <cell r="L279">
            <v>40.881917138306676</v>
          </cell>
          <cell r="M279">
            <v>41.222153045278347</v>
          </cell>
          <cell r="N279">
            <v>38.331960491774559</v>
          </cell>
          <cell r="O279">
            <v>41.041293127673555</v>
          </cell>
          <cell r="P279">
            <v>38.102699579587231</v>
          </cell>
          <cell r="Q279">
            <v>0.46321874045184119</v>
          </cell>
          <cell r="R279">
            <v>1.9458418409042961</v>
          </cell>
          <cell r="S279">
            <v>2.8531443534310497</v>
          </cell>
          <cell r="T279">
            <v>4.0067661792873643</v>
          </cell>
          <cell r="U279">
            <v>5.2599057081351495</v>
          </cell>
          <cell r="V279">
            <v>6.0608718653193101</v>
          </cell>
          <cell r="W279">
            <v>10.161240242602862</v>
          </cell>
          <cell r="X279">
            <v>12.39453145864873</v>
          </cell>
          <cell r="Y279">
            <v>19.080952816031299</v>
          </cell>
          <cell r="Z279">
            <v>21.211474690606487</v>
          </cell>
          <cell r="AA279">
            <v>27.966849561625214</v>
          </cell>
          <cell r="AB279">
            <v>29.300062848408349</v>
          </cell>
          <cell r="AC279">
            <v>40.180396592934279</v>
          </cell>
          <cell r="AD279">
            <v>38.44193121079995</v>
          </cell>
        </row>
        <row r="280">
          <cell r="B280">
            <v>1278</v>
          </cell>
          <cell r="C280">
            <v>53.177519367451879</v>
          </cell>
          <cell r="D280">
            <v>50.402104318964987</v>
          </cell>
          <cell r="E280">
            <v>57.040855991384177</v>
          </cell>
          <cell r="F280">
            <v>80.314054591837376</v>
          </cell>
          <cell r="G280">
            <v>83.103760884979337</v>
          </cell>
          <cell r="H280">
            <v>88.913698889342086</v>
          </cell>
          <cell r="I280">
            <v>92.52374912077957</v>
          </cell>
          <cell r="J280">
            <v>88.228982469229493</v>
          </cell>
          <cell r="K280">
            <v>95.829561713319805</v>
          </cell>
          <cell r="L280">
            <v>97.624305900677882</v>
          </cell>
          <cell r="M280">
            <v>103.10717881677544</v>
          </cell>
          <cell r="N280">
            <v>99.28039529194271</v>
          </cell>
          <cell r="O280">
            <v>105.58951510508814</v>
          </cell>
          <cell r="P280">
            <v>107.85498243913563</v>
          </cell>
          <cell r="Q280">
            <v>1.2549046450548351</v>
          </cell>
          <cell r="R280">
            <v>4.910205869673641</v>
          </cell>
          <cell r="S280">
            <v>7.5268754387997108</v>
          </cell>
          <cell r="T280">
            <v>10.07938238341201</v>
          </cell>
          <cell r="U280">
            <v>12.722853946563065</v>
          </cell>
          <cell r="V280">
            <v>14.879665690603264</v>
          </cell>
          <cell r="W280">
            <v>24.083515945799579</v>
          </cell>
          <cell r="X280">
            <v>30.627407794724288</v>
          </cell>
          <cell r="Y280">
            <v>45.893691586255471</v>
          </cell>
          <cell r="Z280">
            <v>50.652113177440512</v>
          </cell>
          <cell r="AA280">
            <v>69.952264636081125</v>
          </cell>
          <cell r="AB280">
            <v>75.887634870461554</v>
          </cell>
          <cell r="AC280">
            <v>103.37463246540159</v>
          </cell>
          <cell r="AD280">
            <v>108.81522467999905</v>
          </cell>
        </row>
        <row r="281">
          <cell r="B281">
            <v>1279</v>
          </cell>
          <cell r="C281">
            <v>48.384921319266581</v>
          </cell>
          <cell r="D281">
            <v>48.500818102832177</v>
          </cell>
          <cell r="E281">
            <v>55.088309447400597</v>
          </cell>
          <cell r="F281">
            <v>79.850073750767322</v>
          </cell>
          <cell r="G281">
            <v>84.490737593751035</v>
          </cell>
          <cell r="H281">
            <v>87.735246608618183</v>
          </cell>
          <cell r="I281">
            <v>93.641498780666254</v>
          </cell>
          <cell r="J281">
            <v>95.005056587526823</v>
          </cell>
          <cell r="K281">
            <v>104.14135186152561</v>
          </cell>
          <cell r="L281">
            <v>107.42627131149546</v>
          </cell>
          <cell r="M281">
            <v>112.73478388660982</v>
          </cell>
          <cell r="N281">
            <v>108.86260270854872</v>
          </cell>
          <cell r="O281">
            <v>111.33106432774753</v>
          </cell>
          <cell r="P281">
            <v>111.31304568772779</v>
          </cell>
          <cell r="Q281">
            <v>1.1418069747594133</v>
          </cell>
          <cell r="R281">
            <v>4.7249813266802612</v>
          </cell>
          <cell r="S281">
            <v>7.2692254724800751</v>
          </cell>
          <cell r="T281">
            <v>10.021152969650133</v>
          </cell>
          <cell r="U281">
            <v>12.935194542284245</v>
          </cell>
          <cell r="V281">
            <v>14.682452255682247</v>
          </cell>
          <cell r="W281">
            <v>24.374461157305788</v>
          </cell>
          <cell r="X281">
            <v>32.979623353152022</v>
          </cell>
          <cell r="Y281">
            <v>49.874287205930671</v>
          </cell>
          <cell r="Z281">
            <v>55.737837032473223</v>
          </cell>
          <cell r="AA281">
            <v>76.48403851822286</v>
          </cell>
          <cell r="AB281">
            <v>83.212052299966274</v>
          </cell>
          <cell r="AC281">
            <v>108.99574494123517</v>
          </cell>
          <cell r="AD281">
            <v>112.30407536490411</v>
          </cell>
        </row>
        <row r="282">
          <cell r="B282">
            <v>1280</v>
          </cell>
          <cell r="C282">
            <v>31.190561179138538</v>
          </cell>
          <cell r="D282">
            <v>33.101452288209686</v>
          </cell>
          <cell r="E282">
            <v>26.440011627989641</v>
          </cell>
          <cell r="F282">
            <v>42.494368163047518</v>
          </cell>
          <cell r="G282">
            <v>51.314415723682565</v>
          </cell>
          <cell r="H282">
            <v>131.58546184450026</v>
          </cell>
          <cell r="I282">
            <v>69.612873321672353</v>
          </cell>
          <cell r="J282">
            <v>78.011687829436809</v>
          </cell>
          <cell r="K282">
            <v>75.886184939396884</v>
          </cell>
          <cell r="L282">
            <v>90.719701102958979</v>
          </cell>
          <cell r="M282">
            <v>102.77737499725806</v>
          </cell>
          <cell r="N282">
            <v>81.880461205979728</v>
          </cell>
          <cell r="O282">
            <v>58.740467171683662</v>
          </cell>
          <cell r="P282">
            <v>58.283810927842055</v>
          </cell>
          <cell r="Q282">
            <v>0.73604749847592388</v>
          </cell>
          <cell r="R282">
            <v>3.2247650671825521</v>
          </cell>
          <cell r="S282">
            <v>3.4889145800047929</v>
          </cell>
          <cell r="T282">
            <v>5.3330265547367466</v>
          </cell>
          <cell r="U282">
            <v>7.8560321416649073</v>
          </cell>
          <cell r="V282">
            <v>22.020765151459596</v>
          </cell>
          <cell r="W282">
            <v>18.119917973567048</v>
          </cell>
          <cell r="X282">
            <v>27.080622591790345</v>
          </cell>
          <cell r="Y282">
            <v>36.34261813369173</v>
          </cell>
          <cell r="Z282">
            <v>47.069677221221035</v>
          </cell>
          <cell r="AA282">
            <v>69.728511796311665</v>
          </cell>
          <cell r="AB282">
            <v>62.587528230043887</v>
          </cell>
          <cell r="AC282">
            <v>57.508306565053793</v>
          </cell>
          <cell r="AD282">
            <v>58.802716739569327</v>
          </cell>
        </row>
        <row r="283">
          <cell r="B283">
            <v>1281</v>
          </cell>
          <cell r="C283">
            <v>37.508023987027222</v>
          </cell>
          <cell r="D283">
            <v>34.737351589932089</v>
          </cell>
          <cell r="E283">
            <v>38.144570923695312</v>
          </cell>
          <cell r="F283">
            <v>51.200640489908373</v>
          </cell>
          <cell r="G283">
            <v>51.653521552419875</v>
          </cell>
          <cell r="H283">
            <v>49.241075506661034</v>
          </cell>
          <cell r="I283">
            <v>46.766331431749713</v>
          </cell>
          <cell r="J283">
            <v>47.197253237092525</v>
          </cell>
          <cell r="K283">
            <v>51.765084956652551</v>
          </cell>
          <cell r="L283">
            <v>51.252815320534332</v>
          </cell>
          <cell r="M283">
            <v>58.431335974479218</v>
          </cell>
          <cell r="N283">
            <v>58.46204332112741</v>
          </cell>
          <cell r="O283">
            <v>56.627999220723105</v>
          </cell>
          <cell r="P283">
            <v>60.285317754169014</v>
          </cell>
          <cell r="Q283">
            <v>0.88512954511672681</v>
          </cell>
          <cell r="R283">
            <v>3.3841354439168021</v>
          </cell>
          <cell r="S283">
            <v>5.0333998152566757</v>
          </cell>
          <cell r="T283">
            <v>6.4256603205517218</v>
          </cell>
          <cell r="U283">
            <v>7.9079478899476401</v>
          </cell>
          <cell r="V283">
            <v>8.2404708266241666</v>
          </cell>
          <cell r="W283">
            <v>12.173065828675346</v>
          </cell>
          <cell r="X283">
            <v>16.383839881497472</v>
          </cell>
          <cell r="Y283">
            <v>24.790793169272288</v>
          </cell>
          <cell r="Z283">
            <v>26.592387810873394</v>
          </cell>
          <cell r="AA283">
            <v>39.64228605643433</v>
          </cell>
          <cell r="AB283">
            <v>44.687031959217819</v>
          </cell>
          <cell r="AC283">
            <v>55.44015048148669</v>
          </cell>
          <cell r="AD283">
            <v>60.822043154352478</v>
          </cell>
        </row>
        <row r="284">
          <cell r="B284">
            <v>1282</v>
          </cell>
          <cell r="C284">
            <v>50.351878693566135</v>
          </cell>
          <cell r="D284">
            <v>47.478449182614646</v>
          </cell>
          <cell r="E284">
            <v>52.218056312199771</v>
          </cell>
          <cell r="F284">
            <v>76.870095142067498</v>
          </cell>
          <cell r="G284">
            <v>79.17472074544682</v>
          </cell>
          <cell r="H284">
            <v>84.690301801849131</v>
          </cell>
          <cell r="I284">
            <v>87.949674384920996</v>
          </cell>
          <cell r="J284">
            <v>84.505090515483161</v>
          </cell>
          <cell r="K284">
            <v>90.421125293673398</v>
          </cell>
          <cell r="L284">
            <v>90.712786041933072</v>
          </cell>
          <cell r="M284">
            <v>92.252865434187981</v>
          </cell>
          <cell r="N284">
            <v>88.688261424612307</v>
          </cell>
          <cell r="O284">
            <v>91.430619673071803</v>
          </cell>
          <cell r="P284">
            <v>90.909502204886678</v>
          </cell>
          <cell r="Q284">
            <v>1.1882240317224759</v>
          </cell>
          <cell r="R284">
            <v>4.6253814797918222</v>
          </cell>
          <cell r="S284">
            <v>6.8904787399670804</v>
          </cell>
          <cell r="T284">
            <v>9.6471668218442392</v>
          </cell>
          <cell r="U284">
            <v>12.12133359040682</v>
          </cell>
          <cell r="V284">
            <v>14.172882174389713</v>
          </cell>
          <cell r="W284">
            <v>22.892904855294297</v>
          </cell>
          <cell r="X284">
            <v>29.334712874541353</v>
          </cell>
          <cell r="Y284">
            <v>43.303539773293323</v>
          </cell>
          <cell r="Z284">
            <v>47.066089360078465</v>
          </cell>
          <cell r="AA284">
            <v>62.58824002698011</v>
          </cell>
          <cell r="AB284">
            <v>67.791253051479671</v>
          </cell>
          <cell r="AC284">
            <v>89.51273898152661</v>
          </cell>
          <cell r="AD284">
            <v>91.718877369008155</v>
          </cell>
        </row>
        <row r="285">
          <cell r="B285">
            <v>1283</v>
          </cell>
          <cell r="C285">
            <v>66.315308115044786</v>
          </cell>
          <cell r="D285">
            <v>75.022621961348676</v>
          </cell>
          <cell r="E285">
            <v>74.234086372613433</v>
          </cell>
          <cell r="F285">
            <v>96.201633348584494</v>
          </cell>
          <cell r="G285">
            <v>90.196549527248379</v>
          </cell>
          <cell r="H285">
            <v>99.719058224314338</v>
          </cell>
          <cell r="I285">
            <v>88.450024288453307</v>
          </cell>
          <cell r="J285">
            <v>91.065180873367595</v>
          </cell>
          <cell r="K285">
            <v>101.29546892995583</v>
          </cell>
          <cell r="L285">
            <v>121.1359206571951</v>
          </cell>
          <cell r="M285">
            <v>120.15276839404935</v>
          </cell>
          <cell r="N285">
            <v>113.71701851757987</v>
          </cell>
          <cell r="O285">
            <v>120.28288599674822</v>
          </cell>
          <cell r="P285">
            <v>112.70114608917724</v>
          </cell>
          <cell r="Q285">
            <v>1.5649355062385251</v>
          </cell>
          <cell r="R285">
            <v>7.3087527532915004</v>
          </cell>
          <cell r="S285">
            <v>9.7956230096574579</v>
          </cell>
          <cell r="T285">
            <v>12.073267292468804</v>
          </cell>
          <cell r="U285">
            <v>13.808731565198507</v>
          </cell>
          <cell r="V285">
            <v>16.687937493256833</v>
          </cell>
          <cell r="W285">
            <v>23.023143685807621</v>
          </cell>
          <cell r="X285">
            <v>31.611952812463539</v>
          </cell>
          <cell r="Y285">
            <v>48.511366712327941</v>
          </cell>
          <cell r="Z285">
            <v>62.851052372389695</v>
          </cell>
          <cell r="AA285">
            <v>81.516712491902922</v>
          </cell>
          <cell r="AB285">
            <v>86.922655318234561</v>
          </cell>
          <cell r="AC285">
            <v>117.75979006453895</v>
          </cell>
          <cell r="AD285">
            <v>113.70453414433373</v>
          </cell>
        </row>
        <row r="286">
          <cell r="B286">
            <v>1284</v>
          </cell>
          <cell r="C286">
            <v>146.01582014016009</v>
          </cell>
          <cell r="D286">
            <v>167.92549235746253</v>
          </cell>
          <cell r="E286">
            <v>150.16694460179718</v>
          </cell>
          <cell r="F286">
            <v>202.28485484956875</v>
          </cell>
          <cell r="G286">
            <v>206.16960790279148</v>
          </cell>
          <cell r="H286">
            <v>192.73317152614138</v>
          </cell>
          <cell r="I286">
            <v>227.75308028334234</v>
          </cell>
          <cell r="J286">
            <v>236.27948206553177</v>
          </cell>
          <cell r="K286">
            <v>250.39045833796405</v>
          </cell>
          <cell r="L286">
            <v>277.14581526058225</v>
          </cell>
          <cell r="M286">
            <v>250.07447621561599</v>
          </cell>
          <cell r="N286">
            <v>234.09220245531014</v>
          </cell>
          <cell r="O286">
            <v>245.71392787822325</v>
          </cell>
          <cell r="P286">
            <v>247.51847500772445</v>
          </cell>
          <cell r="Q286">
            <v>3.4457404768965305</v>
          </cell>
          <cell r="R286">
            <v>16.359410968704182</v>
          </cell>
          <cell r="S286">
            <v>19.81540892748156</v>
          </cell>
          <cell r="T286">
            <v>25.386670026357013</v>
          </cell>
          <cell r="U286">
            <v>31.563743705869985</v>
          </cell>
          <cell r="V286">
            <v>32.253805607253156</v>
          </cell>
          <cell r="W286">
            <v>59.283102909596316</v>
          </cell>
          <cell r="X286">
            <v>82.020985034833799</v>
          </cell>
          <cell r="Y286">
            <v>119.91437992256245</v>
          </cell>
          <cell r="Z286">
            <v>143.79637398411001</v>
          </cell>
          <cell r="AA286">
            <v>169.66108606317533</v>
          </cell>
          <cell r="AB286">
            <v>178.93465808342182</v>
          </cell>
          <cell r="AC286">
            <v>240.55974649340459</v>
          </cell>
          <cell r="AD286">
            <v>249.72215340738146</v>
          </cell>
        </row>
        <row r="287">
          <cell r="B287">
            <v>1285</v>
          </cell>
          <cell r="C287">
            <v>56.800023115421283</v>
          </cell>
          <cell r="D287">
            <v>60.269969829078214</v>
          </cell>
          <cell r="E287">
            <v>71.226952260667559</v>
          </cell>
          <cell r="F287">
            <v>107.59691199798444</v>
          </cell>
          <cell r="G287">
            <v>116.06520188115238</v>
          </cell>
          <cell r="H287">
            <v>128.59701230878403</v>
          </cell>
          <cell r="I287">
            <v>142.84008244184312</v>
          </cell>
          <cell r="J287">
            <v>142.95081922246078</v>
          </cell>
          <cell r="K287">
            <v>164.25201948944672</v>
          </cell>
          <cell r="L287">
            <v>169.00388981049772</v>
          </cell>
          <cell r="M287">
            <v>177.7924113957676</v>
          </cell>
          <cell r="N287">
            <v>174.64894058953223</v>
          </cell>
          <cell r="O287">
            <v>186.89411481444046</v>
          </cell>
          <cell r="P287">
            <v>186.91268150553586</v>
          </cell>
          <cell r="Q287">
            <v>1.3403899560307682</v>
          </cell>
          <cell r="R287">
            <v>5.87153976244677</v>
          </cell>
          <cell r="S287">
            <v>9.3988140295853313</v>
          </cell>
          <cell r="T287">
            <v>13.5033702981824</v>
          </cell>
          <cell r="U287">
            <v>17.769118943438361</v>
          </cell>
          <cell r="V287">
            <v>21.520649527206498</v>
          </cell>
          <cell r="W287">
            <v>37.180631306852845</v>
          </cell>
          <cell r="X287">
            <v>49.623297383523045</v>
          </cell>
          <cell r="Y287">
            <v>78.661859556647983</v>
          </cell>
          <cell r="Z287">
            <v>87.687221692703218</v>
          </cell>
          <cell r="AA287">
            <v>120.62188060003692</v>
          </cell>
          <cell r="AB287">
            <v>133.49760539326721</v>
          </cell>
          <cell r="AC287">
            <v>182.97375842346634</v>
          </cell>
          <cell r="AD287">
            <v>188.57678128169542</v>
          </cell>
        </row>
        <row r="288">
          <cell r="B288">
            <v>1286</v>
          </cell>
          <cell r="C288">
            <v>33.741543820511616</v>
          </cell>
          <cell r="D288">
            <v>33.359296465233761</v>
          </cell>
          <cell r="E288">
            <v>56.093063583317914</v>
          </cell>
          <cell r="F288">
            <v>71.793993320756755</v>
          </cell>
          <cell r="G288">
            <v>64.539350366295835</v>
          </cell>
          <cell r="H288">
            <v>77.535966604398553</v>
          </cell>
          <cell r="I288">
            <v>66.785766040461496</v>
          </cell>
          <cell r="J288">
            <v>73.178444618692637</v>
          </cell>
          <cell r="K288">
            <v>70.41104956081378</v>
          </cell>
          <cell r="L288">
            <v>68.619055046619664</v>
          </cell>
          <cell r="M288">
            <v>59.741054096893293</v>
          </cell>
          <cell r="N288">
            <v>57.698677517703253</v>
          </cell>
          <cell r="O288">
            <v>82.226780942489057</v>
          </cell>
          <cell r="P288">
            <v>63.379510964693857</v>
          </cell>
          <cell r="Q288">
            <v>0.79624662028890358</v>
          </cell>
          <cell r="R288">
            <v>3.2498844150469308</v>
          </cell>
          <cell r="S288">
            <v>7.4018086726482277</v>
          </cell>
          <cell r="T288">
            <v>9.0101180321380685</v>
          </cell>
          <cell r="U288">
            <v>9.8807168264373768</v>
          </cell>
          <cell r="V288">
            <v>12.975607543974565</v>
          </cell>
          <cell r="W288">
            <v>17.38403465782886</v>
          </cell>
          <cell r="X288">
            <v>25.402832520504287</v>
          </cell>
          <cell r="Y288">
            <v>33.720523552800373</v>
          </cell>
          <cell r="Z288">
            <v>35.602815408352782</v>
          </cell>
          <cell r="AA288">
            <v>40.530854144021994</v>
          </cell>
          <cell r="AB288">
            <v>44.10353281829979</v>
          </cell>
          <cell r="AC288">
            <v>80.501963194765054</v>
          </cell>
          <cell r="AD288">
            <v>63.94378423475726</v>
          </cell>
        </row>
        <row r="289">
          <cell r="B289">
            <v>1287</v>
          </cell>
          <cell r="C289">
            <v>122.27231581755547</v>
          </cell>
          <cell r="D289">
            <v>118.89467798606935</v>
          </cell>
          <cell r="E289">
            <v>131.76677456135528</v>
          </cell>
          <cell r="F289">
            <v>184.04039172438752</v>
          </cell>
          <cell r="G289">
            <v>199.23975424993262</v>
          </cell>
          <cell r="H289">
            <v>207.86880798585938</v>
          </cell>
          <cell r="I289">
            <v>264.74281750057418</v>
          </cell>
          <cell r="J289">
            <v>246.28480453985131</v>
          </cell>
          <cell r="K289">
            <v>243.32301185239658</v>
          </cell>
          <cell r="L289">
            <v>272.05198085649073</v>
          </cell>
          <cell r="M289">
            <v>188.84609488792148</v>
          </cell>
          <cell r="N289">
            <v>187.66370585414234</v>
          </cell>
          <cell r="O289">
            <v>184.1935802678903</v>
          </cell>
          <cell r="P289">
            <v>147.43620158447231</v>
          </cell>
          <cell r="Q289">
            <v>2.8854316430370663</v>
          </cell>
          <cell r="R289">
            <v>11.582797059933215</v>
          </cell>
          <cell r="S289">
            <v>17.38739859102974</v>
          </cell>
          <cell r="T289">
            <v>23.096997052513014</v>
          </cell>
          <cell r="U289">
            <v>30.502810783491064</v>
          </cell>
          <cell r="V289">
            <v>34.786747250085938</v>
          </cell>
          <cell r="W289">
            <v>68.911365215950127</v>
          </cell>
          <cell r="X289">
            <v>85.49418718408873</v>
          </cell>
          <cell r="Y289">
            <v>116.52971235743973</v>
          </cell>
          <cell r="Z289">
            <v>141.15345146227727</v>
          </cell>
          <cell r="AA289">
            <v>128.12116631146819</v>
          </cell>
          <cell r="AB289">
            <v>143.44579054524203</v>
          </cell>
          <cell r="AC289">
            <v>180.32987123512285</v>
          </cell>
          <cell r="AD289">
            <v>148.74883884417198</v>
          </cell>
        </row>
        <row r="290">
          <cell r="B290">
            <v>1288</v>
          </cell>
          <cell r="C290">
            <v>51.52059705398127</v>
          </cell>
          <cell r="D290">
            <v>49.862182557153254</v>
          </cell>
          <cell r="E290">
            <v>54.879333011044949</v>
          </cell>
          <cell r="F290">
            <v>77.680533837359761</v>
          </cell>
          <cell r="G290">
            <v>82.544321714252618</v>
          </cell>
          <cell r="H290">
            <v>88.289251588291364</v>
          </cell>
          <cell r="I290">
            <v>90.976379606439949</v>
          </cell>
          <cell r="J290">
            <v>91.337930320362119</v>
          </cell>
          <cell r="K290">
            <v>93.53288317084521</v>
          </cell>
          <cell r="L290">
            <v>92.626410576363483</v>
          </cell>
          <cell r="M290">
            <v>100.94125911002313</v>
          </cell>
          <cell r="N290">
            <v>90.102163273151973</v>
          </cell>
          <cell r="O290">
            <v>95.008977336560676</v>
          </cell>
          <cell r="P290">
            <v>96.224998906890562</v>
          </cell>
          <cell r="Q290">
            <v>1.215803921057131</v>
          </cell>
          <cell r="R290">
            <v>4.8576063395580906</v>
          </cell>
          <cell r="S290">
            <v>7.2416498062535579</v>
          </cell>
          <cell r="T290">
            <v>9.7488765605652894</v>
          </cell>
          <cell r="U290">
            <v>12.63720604344357</v>
          </cell>
          <cell r="V290">
            <v>14.77516472846696</v>
          </cell>
          <cell r="W290">
            <v>23.680742617580947</v>
          </cell>
          <cell r="X290">
            <v>31.70663381529387</v>
          </cell>
          <cell r="Y290">
            <v>44.793790315534665</v>
          </cell>
          <cell r="Z290">
            <v>48.05896839366369</v>
          </cell>
          <cell r="AA290">
            <v>68.482813233706125</v>
          </cell>
          <cell r="AB290">
            <v>68.872006879152593</v>
          </cell>
          <cell r="AC290">
            <v>93.016035761749137</v>
          </cell>
          <cell r="AD290">
            <v>97.081698398076099</v>
          </cell>
        </row>
        <row r="291">
          <cell r="B291">
            <v>1289</v>
          </cell>
          <cell r="C291">
            <v>28.148611778113246</v>
          </cell>
          <cell r="D291">
            <v>27.651674312813313</v>
          </cell>
          <cell r="E291">
            <v>31.832436820698589</v>
          </cell>
          <cell r="F291">
            <v>47.11929097969265</v>
          </cell>
          <cell r="G291">
            <v>55.206653521630741</v>
          </cell>
          <cell r="H291">
            <v>58.775700213956362</v>
          </cell>
          <cell r="I291">
            <v>70.494379692416672</v>
          </cell>
          <cell r="J291">
            <v>73.848764071504988</v>
          </cell>
          <cell r="K291">
            <v>88.018923438704661</v>
          </cell>
          <cell r="L291">
            <v>86.517946759236082</v>
          </cell>
          <cell r="M291">
            <v>98.460989107571976</v>
          </cell>
          <cell r="N291">
            <v>91.398046193662935</v>
          </cell>
          <cell r="O291">
            <v>87.447681422149316</v>
          </cell>
          <cell r="P291">
            <v>90.681411491398478</v>
          </cell>
          <cell r="Q291">
            <v>0.66426234417057128</v>
          </cell>
          <cell r="R291">
            <v>2.6938441430508089</v>
          </cell>
          <cell r="S291">
            <v>4.2004767056625232</v>
          </cell>
          <cell r="T291">
            <v>5.9134525561339037</v>
          </cell>
          <cell r="U291">
            <v>8.4519182062814782</v>
          </cell>
          <cell r="V291">
            <v>9.8360857869970122</v>
          </cell>
          <cell r="W291">
            <v>18.349370118966295</v>
          </cell>
          <cell r="X291">
            <v>25.635524167392326</v>
          </cell>
          <cell r="Y291">
            <v>42.153102381231847</v>
          </cell>
          <cell r="Z291">
            <v>44.889608081691556</v>
          </cell>
          <cell r="AA291">
            <v>66.800093314769029</v>
          </cell>
          <cell r="AB291">
            <v>69.862549771507332</v>
          </cell>
          <cell r="AC291">
            <v>85.613348237931248</v>
          </cell>
          <cell r="AD291">
            <v>91.488755944162108</v>
          </cell>
        </row>
        <row r="292">
          <cell r="B292">
            <v>1290</v>
          </cell>
          <cell r="C292">
            <v>60.831203312958053</v>
          </cell>
          <cell r="D292">
            <v>60.55485132075512</v>
          </cell>
          <cell r="E292">
            <v>100.41745067790069</v>
          </cell>
          <cell r="F292">
            <v>106.2980873975129</v>
          </cell>
          <cell r="G292">
            <v>129.89861584864067</v>
          </cell>
          <cell r="H292">
            <v>124.59400748784999</v>
          </cell>
          <cell r="I292">
            <v>140.61927565098259</v>
          </cell>
          <cell r="J292">
            <v>140.64385676951883</v>
          </cell>
          <cell r="K292">
            <v>140.27442943650081</v>
          </cell>
          <cell r="L292">
            <v>149.91953401952711</v>
          </cell>
          <cell r="M292">
            <v>135.60419948570626</v>
          </cell>
          <cell r="N292">
            <v>145.28074269984685</v>
          </cell>
          <cell r="O292">
            <v>147.9514767953834</v>
          </cell>
          <cell r="P292">
            <v>139.40112103930582</v>
          </cell>
          <cell r="Q292">
            <v>1.435519379424637</v>
          </cell>
          <cell r="R292">
            <v>5.8992931031355047</v>
          </cell>
          <cell r="S292">
            <v>13.250671470437565</v>
          </cell>
          <cell r="T292">
            <v>13.340368319715914</v>
          </cell>
          <cell r="U292">
            <v>19.886959383106245</v>
          </cell>
          <cell r="V292">
            <v>20.850748553145095</v>
          </cell>
          <cell r="W292">
            <v>36.6025652830646</v>
          </cell>
          <cell r="X292">
            <v>48.822468927431409</v>
          </cell>
          <cell r="Y292">
            <v>67.178762867094676</v>
          </cell>
          <cell r="Z292">
            <v>77.785354114497238</v>
          </cell>
          <cell r="AA292">
            <v>91.999615904966703</v>
          </cell>
          <cell r="AB292">
            <v>111.04923508105941</v>
          </cell>
          <cell r="AC292">
            <v>144.84799481477253</v>
          </cell>
          <cell r="AD292">
            <v>140.64222128167236</v>
          </cell>
        </row>
        <row r="293">
          <cell r="B293">
            <v>1291</v>
          </cell>
          <cell r="C293">
            <v>84.048965025496301</v>
          </cell>
          <cell r="D293">
            <v>83.19262371043267</v>
          </cell>
          <cell r="E293">
            <v>95.59428526465301</v>
          </cell>
          <cell r="F293">
            <v>135.17247708140897</v>
          </cell>
          <cell r="G293">
            <v>144.56861688551629</v>
          </cell>
          <cell r="H293">
            <v>151.09511425116287</v>
          </cell>
          <cell r="I293">
            <v>159.84774445855439</v>
          </cell>
          <cell r="J293">
            <v>155.74724241954462</v>
          </cell>
          <cell r="K293">
            <v>171.7192547742541</v>
          </cell>
          <cell r="L293">
            <v>177.26542266524936</v>
          </cell>
          <cell r="M293">
            <v>186.10556177068096</v>
          </cell>
          <cell r="N293">
            <v>178.0354417901535</v>
          </cell>
          <cell r="O293">
            <v>187.92753297514304</v>
          </cell>
          <cell r="P293">
            <v>190.33282077175966</v>
          </cell>
          <cell r="Q293">
            <v>1.9834215261854291</v>
          </cell>
          <cell r="R293">
            <v>8.1046796512980475</v>
          </cell>
          <cell r="S293">
            <v>12.614226510850603</v>
          </cell>
          <cell r="T293">
            <v>16.964092911765274</v>
          </cell>
          <cell r="U293">
            <v>22.13287796248828</v>
          </cell>
          <cell r="V293">
            <v>25.285696305795028</v>
          </cell>
          <cell r="W293">
            <v>41.607649270052129</v>
          </cell>
          <cell r="X293">
            <v>54.065389546465553</v>
          </cell>
          <cell r="Y293">
            <v>82.237989792828756</v>
          </cell>
          <cell r="Z293">
            <v>91.973696186091843</v>
          </cell>
          <cell r="AA293">
            <v>126.26187290376255</v>
          </cell>
          <cell r="AB293">
            <v>136.08616848112979</v>
          </cell>
          <cell r="AC293">
            <v>183.98549924299164</v>
          </cell>
          <cell r="AD293">
            <v>192.02737034373573</v>
          </cell>
        </row>
        <row r="294">
          <cell r="B294">
            <v>1292</v>
          </cell>
          <cell r="C294">
            <v>96.854477063221665</v>
          </cell>
          <cell r="D294">
            <v>103.39974115416771</v>
          </cell>
          <cell r="E294">
            <v>77.858517091661156</v>
          </cell>
          <cell r="F294">
            <v>80.242494655847523</v>
          </cell>
          <cell r="G294">
            <v>86.584157073452033</v>
          </cell>
          <cell r="H294">
            <v>97.384838357924536</v>
          </cell>
          <cell r="I294">
            <v>129.72204554686644</v>
          </cell>
          <cell r="J294">
            <v>150.7550900938036</v>
          </cell>
          <cell r="K294">
            <v>82.094906009758418</v>
          </cell>
          <cell r="L294">
            <v>83.349201457454626</v>
          </cell>
          <cell r="M294">
            <v>83.34692824670249</v>
          </cell>
          <cell r="N294">
            <v>108.27775642526341</v>
          </cell>
          <cell r="O294">
            <v>53.914741038317196</v>
          </cell>
          <cell r="P294">
            <v>112.85543924236619</v>
          </cell>
          <cell r="Q294">
            <v>2.2856111869593176</v>
          </cell>
          <cell r="R294">
            <v>10.07327020961087</v>
          </cell>
          <cell r="S294">
            <v>10.273887896898144</v>
          </cell>
          <cell r="T294">
            <v>10.070401639483194</v>
          </cell>
          <cell r="U294">
            <v>13.255688705310025</v>
          </cell>
          <cell r="V294">
            <v>16.29730689646351</v>
          </cell>
          <cell r="W294">
            <v>33.766065276618292</v>
          </cell>
          <cell r="X294">
            <v>52.332436487563676</v>
          </cell>
          <cell r="Y294">
            <v>39.31603390283275</v>
          </cell>
          <cell r="Z294">
            <v>43.24551295419726</v>
          </cell>
          <cell r="AA294">
            <v>56.546076114432601</v>
          </cell>
          <cell r="AB294">
            <v>82.765009345808096</v>
          </cell>
          <cell r="AC294">
            <v>52.783806552728194</v>
          </cell>
          <cell r="AD294">
            <v>113.86020098281581</v>
          </cell>
        </row>
        <row r="295">
          <cell r="B295">
            <v>1293</v>
          </cell>
          <cell r="C295">
            <v>229.1296726060759</v>
          </cell>
          <cell r="D295">
            <v>250.29642495838169</v>
          </cell>
          <cell r="E295">
            <v>259.42019370574064</v>
          </cell>
          <cell r="F295">
            <v>297.33476474945553</v>
          </cell>
          <cell r="G295">
            <v>269.42557334418495</v>
          </cell>
          <cell r="H295">
            <v>287.14613537617947</v>
          </cell>
          <cell r="I295">
            <v>289.08842336327763</v>
          </cell>
          <cell r="J295">
            <v>288.56803945316125</v>
          </cell>
          <cell r="K295">
            <v>283.60595092854663</v>
          </cell>
          <cell r="L295">
            <v>438.6783592644079</v>
          </cell>
          <cell r="M295">
            <v>412.02589948383002</v>
          </cell>
          <cell r="N295">
            <v>442.38886498028381</v>
          </cell>
          <cell r="O295">
            <v>421.37920666365409</v>
          </cell>
          <cell r="P295">
            <v>535.94469957159561</v>
          </cell>
          <cell r="Q295">
            <v>5.4070948380726636</v>
          </cell>
          <cell r="R295">
            <v>24.384040936293424</v>
          </cell>
          <cell r="S295">
            <v>34.232015813846459</v>
          </cell>
          <cell r="T295">
            <v>37.315396477271221</v>
          </cell>
          <cell r="U295">
            <v>41.2479794250401</v>
          </cell>
          <cell r="V295">
            <v>48.053770702575186</v>
          </cell>
          <cell r="W295">
            <v>75.248416973755397</v>
          </cell>
          <cell r="X295">
            <v>100.17219708884666</v>
          </cell>
          <cell r="Y295">
            <v>135.82159629278897</v>
          </cell>
          <cell r="Z295">
            <v>227.60710764551936</v>
          </cell>
          <cell r="AA295">
            <v>279.53577130482893</v>
          </cell>
          <cell r="AB295">
            <v>338.15180285756043</v>
          </cell>
          <cell r="AC295">
            <v>412.54020888404187</v>
          </cell>
          <cell r="AD295">
            <v>540.71626160477206</v>
          </cell>
        </row>
        <row r="296">
          <cell r="B296">
            <v>1294</v>
          </cell>
          <cell r="C296">
            <v>108.52969886609235</v>
          </cell>
          <cell r="D296">
            <v>111.29704849000612</v>
          </cell>
          <cell r="E296">
            <v>125.5762327624372</v>
          </cell>
          <cell r="F296">
            <v>178.68539346430478</v>
          </cell>
          <cell r="G296">
            <v>188.34594717550672</v>
          </cell>
          <cell r="H296">
            <v>196.55616332299223</v>
          </cell>
          <cell r="I296">
            <v>209.11546952486671</v>
          </cell>
          <cell r="J296">
            <v>210.87462700061579</v>
          </cell>
          <cell r="K296">
            <v>227.35919101869302</v>
          </cell>
          <cell r="L296">
            <v>230.52730661300654</v>
          </cell>
          <cell r="M296">
            <v>240.77948316420898</v>
          </cell>
          <cell r="N296">
            <v>239.75413331451028</v>
          </cell>
          <cell r="O296">
            <v>247.35591413448665</v>
          </cell>
          <cell r="P296">
            <v>250.5941923458341</v>
          </cell>
          <cell r="Q296">
            <v>2.5611278008733445</v>
          </cell>
          <cell r="R296">
            <v>10.842631040056581</v>
          </cell>
          <cell r="S296">
            <v>16.57052029898276</v>
          </cell>
          <cell r="T296">
            <v>22.424946869015425</v>
          </cell>
          <cell r="U296">
            <v>28.835012420890031</v>
          </cell>
          <cell r="V296">
            <v>32.893581486399235</v>
          </cell>
          <cell r="W296">
            <v>54.431816616523427</v>
          </cell>
          <cell r="X296">
            <v>73.202059164183382</v>
          </cell>
          <cell r="Y296">
            <v>108.8844862207287</v>
          </cell>
          <cell r="Z296">
            <v>119.60848394591719</v>
          </cell>
          <cell r="AA296">
            <v>163.35497022154232</v>
          </cell>
          <cell r="AB296">
            <v>183.26250690434267</v>
          </cell>
          <cell r="AC296">
            <v>242.16728987103579</v>
          </cell>
          <cell r="AD296">
            <v>252.82525412308033</v>
          </cell>
        </row>
        <row r="297">
          <cell r="B297">
            <v>1295</v>
          </cell>
          <cell r="C297">
            <v>64.585253047321515</v>
          </cell>
          <cell r="D297">
            <v>61.350951407057927</v>
          </cell>
          <cell r="E297">
            <v>66.19946783008271</v>
          </cell>
          <cell r="F297">
            <v>93.659276199279034</v>
          </cell>
          <cell r="G297">
            <v>95.438367534100649</v>
          </cell>
          <cell r="H297">
            <v>99.775743659692097</v>
          </cell>
          <cell r="I297">
            <v>106.7359987201819</v>
          </cell>
          <cell r="J297">
            <v>99.233927114818414</v>
          </cell>
          <cell r="K297">
            <v>108.90551487656542</v>
          </cell>
          <cell r="L297">
            <v>102.15024745403862</v>
          </cell>
          <cell r="M297">
            <v>108.60365471527575</v>
          </cell>
          <cell r="N297">
            <v>103.96985352019374</v>
          </cell>
          <cell r="O297">
            <v>110.33389629790094</v>
          </cell>
          <cell r="P297">
            <v>114.21422854620492</v>
          </cell>
          <cell r="Q297">
            <v>1.5241089658787763</v>
          </cell>
          <cell r="R297">
            <v>5.9768496926753771</v>
          </cell>
          <cell r="S297">
            <v>8.7354079775227067</v>
          </cell>
          <cell r="T297">
            <v>11.754202466352362</v>
          </cell>
          <cell r="U297">
            <v>14.611232970735969</v>
          </cell>
          <cell r="V297">
            <v>16.697423774206595</v>
          </cell>
          <cell r="W297">
            <v>27.782900623846707</v>
          </cell>
          <cell r="X297">
            <v>34.447614239203787</v>
          </cell>
          <cell r="Y297">
            <v>52.155890337258477</v>
          </cell>
          <cell r="Z297">
            <v>53.000385994135819</v>
          </cell>
          <cell r="AA297">
            <v>73.68130601835955</v>
          </cell>
          <cell r="AB297">
            <v>79.472148134327185</v>
          </cell>
          <cell r="AC297">
            <v>108.01949385712847</v>
          </cell>
          <cell r="AD297">
            <v>115.23108770539659</v>
          </cell>
        </row>
        <row r="298">
          <cell r="B298">
            <v>1296</v>
          </cell>
          <cell r="C298">
            <v>15.21911922028373</v>
          </cell>
          <cell r="D298">
            <v>13.692815926247519</v>
          </cell>
          <cell r="E298">
            <v>15.354498051798284</v>
          </cell>
          <cell r="F298">
            <v>22.607775267862511</v>
          </cell>
          <cell r="G298">
            <v>23.277247765203587</v>
          </cell>
          <cell r="H298">
            <v>22.301583280716116</v>
          </cell>
          <cell r="I298">
            <v>25.429352702871512</v>
          </cell>
          <cell r="J298">
            <v>23.565757277183859</v>
          </cell>
          <cell r="K298">
            <v>31.666535139868792</v>
          </cell>
          <cell r="L298">
            <v>32.279866192841929</v>
          </cell>
          <cell r="M298">
            <v>21.181674482437948</v>
          </cell>
          <cell r="N298">
            <v>27.852594920339644</v>
          </cell>
          <cell r="O298">
            <v>34.70217362478261</v>
          </cell>
          <cell r="P298">
            <v>38.192736654570218</v>
          </cell>
          <cell r="Q298">
            <v>0.35914694085687132</v>
          </cell>
          <cell r="R298">
            <v>1.3339630565409286</v>
          </cell>
          <cell r="S298">
            <v>2.026116057561183</v>
          </cell>
          <cell r="T298">
            <v>2.8372669381604183</v>
          </cell>
          <cell r="U298">
            <v>3.5636536835503811</v>
          </cell>
          <cell r="V298">
            <v>3.7321594729873526</v>
          </cell>
          <cell r="W298">
            <v>6.6191461882020146</v>
          </cell>
          <cell r="X298">
            <v>8.1805098270460039</v>
          </cell>
          <cell r="Y298">
            <v>15.165405865698123</v>
          </cell>
          <cell r="Z298">
            <v>16.748323285554967</v>
          </cell>
          <cell r="AA298">
            <v>14.370542534810911</v>
          </cell>
          <cell r="AB298">
            <v>21.289878503144372</v>
          </cell>
          <cell r="AC298">
            <v>33.974248680299034</v>
          </cell>
          <cell r="AD298">
            <v>38.532769893652016</v>
          </cell>
        </row>
        <row r="299">
          <cell r="B299">
            <v>1297</v>
          </cell>
          <cell r="C299">
            <v>111.04169636922209</v>
          </cell>
          <cell r="D299">
            <v>108.64497122730808</v>
          </cell>
          <cell r="E299">
            <v>125.50475738344609</v>
          </cell>
          <cell r="F299">
            <v>177.05781939014508</v>
          </cell>
          <cell r="G299">
            <v>189.58429849068131</v>
          </cell>
          <cell r="H299">
            <v>197.45650898745617</v>
          </cell>
          <cell r="I299">
            <v>208.56944819735247</v>
          </cell>
          <cell r="J299">
            <v>208.63097031292045</v>
          </cell>
          <cell r="K299">
            <v>228.64134282180081</v>
          </cell>
          <cell r="L299">
            <v>233.15440505321627</v>
          </cell>
          <cell r="M299">
            <v>245.81690259905594</v>
          </cell>
          <cell r="N299">
            <v>232.35686013100479</v>
          </cell>
          <cell r="O299">
            <v>238.88536284611166</v>
          </cell>
          <cell r="P299">
            <v>243.35278423387581</v>
          </cell>
          <cell r="Q299">
            <v>2.6204069356005855</v>
          </cell>
          <cell r="R299">
            <v>10.58426394372033</v>
          </cell>
          <cell r="S299">
            <v>16.561088703589309</v>
          </cell>
          <cell r="T299">
            <v>22.220686960408461</v>
          </cell>
          <cell r="U299">
            <v>29.024599062333454</v>
          </cell>
          <cell r="V299">
            <v>33.044253909890259</v>
          </cell>
          <cell r="W299">
            <v>54.28968971966831</v>
          </cell>
          <cell r="X299">
            <v>72.423206383586376</v>
          </cell>
          <cell r="Y299">
            <v>109.49852095454735</v>
          </cell>
          <cell r="Z299">
            <v>120.97154703040313</v>
          </cell>
          <cell r="AA299">
            <v>166.77256831154091</v>
          </cell>
          <cell r="AB299">
            <v>177.60820260049508</v>
          </cell>
          <cell r="AC299">
            <v>233.87441983234294</v>
          </cell>
          <cell r="AD299">
            <v>245.51937512813464</v>
          </cell>
        </row>
        <row r="300">
          <cell r="B300">
            <v>1298</v>
          </cell>
          <cell r="C300">
            <v>42.991875975009641</v>
          </cell>
          <cell r="D300">
            <v>40.985285102108769</v>
          </cell>
          <cell r="E300">
            <v>48.833227576161754</v>
          </cell>
          <cell r="F300">
            <v>69.663077990764378</v>
          </cell>
          <cell r="G300">
            <v>73.472658722909998</v>
          </cell>
          <cell r="H300">
            <v>74.838370053854774</v>
          </cell>
          <cell r="I300">
            <v>76.872492515514693</v>
          </cell>
          <cell r="J300">
            <v>72.207166864697655</v>
          </cell>
          <cell r="K300">
            <v>77.471768495939159</v>
          </cell>
          <cell r="L300">
            <v>79.407096804407715</v>
          </cell>
          <cell r="M300">
            <v>84.077327248968189</v>
          </cell>
          <cell r="N300">
            <v>66.583965152433279</v>
          </cell>
          <cell r="O300">
            <v>71.974940246189277</v>
          </cell>
          <cell r="P300">
            <v>76.970102297512128</v>
          </cell>
          <cell r="Q300">
            <v>1.0145397059209633</v>
          </cell>
          <cell r="R300">
            <v>3.9928132009142816</v>
          </cell>
          <cell r="S300">
            <v>6.4438307394238175</v>
          </cell>
          <cell r="T300">
            <v>8.7426889931383283</v>
          </cell>
          <cell r="U300">
            <v>11.2483706638867</v>
          </cell>
          <cell r="V300">
            <v>12.524166029994005</v>
          </cell>
          <cell r="W300">
            <v>20.009564213335221</v>
          </cell>
          <cell r="X300">
            <v>25.06566757740951</v>
          </cell>
          <cell r="Y300">
            <v>37.101969229816746</v>
          </cell>
          <cell r="Z300">
            <v>41.200162370638729</v>
          </cell>
          <cell r="AA300">
            <v>57.04160964451993</v>
          </cell>
          <cell r="AB300">
            <v>50.895240906897058</v>
          </cell>
          <cell r="AC300">
            <v>70.465168698464083</v>
          </cell>
          <cell r="AD300">
            <v>77.655373778144536</v>
          </cell>
        </row>
        <row r="301">
          <cell r="B301">
            <v>1299</v>
          </cell>
          <cell r="C301">
            <v>229.19058545815463</v>
          </cell>
          <cell r="D301">
            <v>238.29030560544652</v>
          </cell>
          <cell r="E301">
            <v>223.70107024613841</v>
          </cell>
          <cell r="F301">
            <v>284.73702485775283</v>
          </cell>
          <cell r="G301">
            <v>225.41924452882154</v>
          </cell>
          <cell r="H301">
            <v>282.05143866199217</v>
          </cell>
          <cell r="I301">
            <v>272.5382987173104</v>
          </cell>
          <cell r="J301">
            <v>238.23125672919849</v>
          </cell>
          <cell r="K301">
            <v>243.22527022883159</v>
          </cell>
          <cell r="L301">
            <v>264.53489484397613</v>
          </cell>
          <cell r="M301">
            <v>244.96138602215856</v>
          </cell>
          <cell r="N301">
            <v>261.82906922185992</v>
          </cell>
          <cell r="O301">
            <v>207.69571948919307</v>
          </cell>
          <cell r="P301">
            <v>234.34802981842461</v>
          </cell>
          <cell r="Q301">
            <v>5.4085322842327406</v>
          </cell>
          <cell r="R301">
            <v>23.21439695980964</v>
          </cell>
          <cell r="S301">
            <v>29.518668014435043</v>
          </cell>
          <cell r="T301">
            <v>35.734385056785179</v>
          </cell>
          <cell r="U301">
            <v>34.510786206826857</v>
          </cell>
          <cell r="V301">
            <v>47.201175603630212</v>
          </cell>
          <cell r="W301">
            <v>70.940493931252973</v>
          </cell>
          <cell r="X301">
            <v>82.698515216805248</v>
          </cell>
          <cell r="Y301">
            <v>116.48290296118631</v>
          </cell>
          <cell r="Z301">
            <v>137.253231246035</v>
          </cell>
          <cell r="AA301">
            <v>166.19214973473132</v>
          </cell>
          <cell r="AB301">
            <v>200.13607666602289</v>
          </cell>
          <cell r="AC301">
            <v>203.33902135514077</v>
          </cell>
          <cell r="AD301">
            <v>236.43445060498175</v>
          </cell>
        </row>
        <row r="302">
          <cell r="B302">
            <v>1300</v>
          </cell>
          <cell r="C302">
            <v>173.34261009353744</v>
          </cell>
          <cell r="D302">
            <v>170.62668508653593</v>
          </cell>
          <cell r="E302">
            <v>189.15117158394918</v>
          </cell>
          <cell r="F302">
            <v>381.69573514027888</v>
          </cell>
          <cell r="G302">
            <v>308.6794971488855</v>
          </cell>
          <cell r="H302">
            <v>336.10164910479449</v>
          </cell>
          <cell r="I302">
            <v>361.08217831317432</v>
          </cell>
          <cell r="J302">
            <v>389.55237513856133</v>
          </cell>
          <cell r="K302">
            <v>392.87907971068944</v>
          </cell>
          <cell r="L302">
            <v>405.54610131676066</v>
          </cell>
          <cell r="M302">
            <v>385.44258668879172</v>
          </cell>
          <cell r="N302">
            <v>404.37548063511332</v>
          </cell>
          <cell r="O302">
            <v>418.32893034027211</v>
          </cell>
          <cell r="P302">
            <v>401.5324294418358</v>
          </cell>
          <cell r="Q302">
            <v>4.0906091367144688</v>
          </cell>
          <cell r="R302">
            <v>16.62256292580264</v>
          </cell>
          <cell r="S302">
            <v>24.959606283441197</v>
          </cell>
          <cell r="T302">
            <v>47.902665207833181</v>
          </cell>
          <cell r="U302">
            <v>47.257598413137991</v>
          </cell>
          <cell r="V302">
            <v>56.246452899950825</v>
          </cell>
          <cell r="W302">
            <v>93.988067731643071</v>
          </cell>
          <cell r="X302">
            <v>135.22744020008557</v>
          </cell>
          <cell r="Y302">
            <v>188.15354043749207</v>
          </cell>
          <cell r="Z302">
            <v>210.4165231501398</v>
          </cell>
          <cell r="AA302">
            <v>261.50052921129117</v>
          </cell>
          <cell r="AB302">
            <v>309.09525223753155</v>
          </cell>
          <cell r="AC302">
            <v>409.55391622483489</v>
          </cell>
          <cell r="AD302">
            <v>405.10730740395627</v>
          </cell>
        </row>
        <row r="303">
          <cell r="B303">
            <v>1301</v>
          </cell>
          <cell r="C303">
            <v>37.942299752320466</v>
          </cell>
          <cell r="D303">
            <v>37.286372740915098</v>
          </cell>
          <cell r="E303">
            <v>40.794077284380101</v>
          </cell>
          <cell r="F303">
            <v>57.49920589902586</v>
          </cell>
          <cell r="G303">
            <v>64.102963846721067</v>
          </cell>
          <cell r="H303">
            <v>75.938369290983076</v>
          </cell>
          <cell r="I303">
            <v>78.160853733781181</v>
          </cell>
          <cell r="J303">
            <v>78.466392927411107</v>
          </cell>
          <cell r="K303">
            <v>91.503625912430181</v>
          </cell>
          <cell r="L303">
            <v>84.034873012355362</v>
          </cell>
          <cell r="M303">
            <v>68.821611522469922</v>
          </cell>
          <cell r="N303">
            <v>73.89883899837281</v>
          </cell>
          <cell r="O303">
            <v>51.626330123109959</v>
          </cell>
          <cell r="P303">
            <v>49.837559375183389</v>
          </cell>
          <cell r="Q303">
            <v>0.89537776055783291</v>
          </cell>
          <cell r="R303">
            <v>3.6324627466474833</v>
          </cell>
          <cell r="S303">
            <v>5.3830177164009765</v>
          </cell>
          <cell r="T303">
            <v>7.2161278115539655</v>
          </cell>
          <cell r="U303">
            <v>9.8139077928428158</v>
          </cell>
          <cell r="V303">
            <v>12.708250384967901</v>
          </cell>
          <cell r="W303">
            <v>20.344918846485314</v>
          </cell>
          <cell r="X303">
            <v>27.238466851944381</v>
          </cell>
          <cell r="Y303">
            <v>43.82195964969614</v>
          </cell>
          <cell r="Z303">
            <v>43.601271828802915</v>
          </cell>
          <cell r="AA303">
            <v>46.691487800829222</v>
          </cell>
          <cell r="AB303">
            <v>56.486561065441961</v>
          </cell>
          <cell r="AC303">
            <v>50.543398146136667</v>
          </cell>
          <cell r="AD303">
            <v>50.281267478521073</v>
          </cell>
        </row>
        <row r="304">
          <cell r="B304">
            <v>1302</v>
          </cell>
          <cell r="C304">
            <v>77.137335584881214</v>
          </cell>
          <cell r="D304">
            <v>82.881790311470851</v>
          </cell>
          <cell r="E304">
            <v>68.307194594949621</v>
          </cell>
          <cell r="F304">
            <v>90.852269321541584</v>
          </cell>
          <cell r="G304">
            <v>104.5321229532383</v>
          </cell>
          <cell r="H304">
            <v>123.2850886150285</v>
          </cell>
          <cell r="I304">
            <v>110.58980552657829</v>
          </cell>
          <cell r="J304">
            <v>106.96624211237283</v>
          </cell>
          <cell r="K304">
            <v>105.21867225380645</v>
          </cell>
          <cell r="L304">
            <v>126.53979152124549</v>
          </cell>
          <cell r="M304">
            <v>109.39819319355485</v>
          </cell>
          <cell r="N304">
            <v>112.07109445250674</v>
          </cell>
          <cell r="O304">
            <v>99.389950825389207</v>
          </cell>
          <cell r="P304">
            <v>96.009095932452453</v>
          </cell>
          <cell r="Q304">
            <v>1.8203180946396111</v>
          </cell>
          <cell r="R304">
            <v>8.0743980588785274</v>
          </cell>
          <cell r="S304">
            <v>9.0135348839732963</v>
          </cell>
          <cell r="T304">
            <v>11.401924203010159</v>
          </cell>
          <cell r="U304">
            <v>16.003450612770116</v>
          </cell>
          <cell r="V304">
            <v>20.631701595398525</v>
          </cell>
          <cell r="W304">
            <v>28.786029210353963</v>
          </cell>
          <cell r="X304">
            <v>37.131774908402875</v>
          </cell>
          <cell r="Y304">
            <v>50.390226222440319</v>
          </cell>
          <cell r="Z304">
            <v>65.654836492305819</v>
          </cell>
          <cell r="AA304">
            <v>74.220354477777647</v>
          </cell>
          <cell r="AB304">
            <v>85.664549081776926</v>
          </cell>
          <cell r="AC304">
            <v>97.305112416733152</v>
          </cell>
          <cell r="AD304">
            <v>96.863873220775432</v>
          </cell>
        </row>
        <row r="305">
          <cell r="B305">
            <v>1303</v>
          </cell>
          <cell r="C305">
            <v>64.83124397948157</v>
          </cell>
          <cell r="D305">
            <v>69.964981243771234</v>
          </cell>
          <cell r="E305">
            <v>65.596546848968828</v>
          </cell>
          <cell r="F305">
            <v>91.822355201746717</v>
          </cell>
          <cell r="G305">
            <v>91.381484152880731</v>
          </cell>
          <cell r="H305">
            <v>98.226966943749375</v>
          </cell>
          <cell r="I305">
            <v>90.974327033570788</v>
          </cell>
          <cell r="J305">
            <v>92.410627763893075</v>
          </cell>
          <cell r="K305">
            <v>92.093137945815428</v>
          </cell>
          <cell r="L305">
            <v>100.16557023404634</v>
          </cell>
          <cell r="M305">
            <v>97.499732688272246</v>
          </cell>
          <cell r="N305">
            <v>102.56471978395356</v>
          </cell>
          <cell r="O305">
            <v>111.8913611189496</v>
          </cell>
          <cell r="P305">
            <v>99.016791054267017</v>
          </cell>
          <cell r="Q305">
            <v>1.5299139595505562</v>
          </cell>
          <cell r="R305">
            <v>6.8160340965269084</v>
          </cell>
          <cell r="S305">
            <v>8.6558490185027228</v>
          </cell>
          <cell r="T305">
            <v>11.523669600886391</v>
          </cell>
          <cell r="U305">
            <v>13.990140324773314</v>
          </cell>
          <cell r="V305">
            <v>16.438236719225348</v>
          </cell>
          <cell r="W305">
            <v>23.680208342090662</v>
          </cell>
          <cell r="X305">
            <v>32.079005128256007</v>
          </cell>
          <cell r="Y305">
            <v>44.104282588076103</v>
          </cell>
          <cell r="Z305">
            <v>51.970641462379433</v>
          </cell>
          <cell r="AA305">
            <v>66.147936363161648</v>
          </cell>
          <cell r="AB305">
            <v>78.398096448630369</v>
          </cell>
          <cell r="AC305">
            <v>109.54428875076408</v>
          </cell>
          <cell r="AD305">
            <v>99.898346112501869</v>
          </cell>
        </row>
        <row r="306">
          <cell r="B306">
            <v>1304</v>
          </cell>
          <cell r="C306">
            <v>45.794131624486432</v>
          </cell>
          <cell r="D306">
            <v>43.602192263665962</v>
          </cell>
          <cell r="E306">
            <v>43.077962864688345</v>
          </cell>
          <cell r="F306">
            <v>59.531974406645041</v>
          </cell>
          <cell r="G306">
            <v>70.025585647765695</v>
          </cell>
          <cell r="H306">
            <v>72.87935684383406</v>
          </cell>
          <cell r="I306">
            <v>82.832363662831739</v>
          </cell>
          <cell r="J306">
            <v>63.825312742732805</v>
          </cell>
          <cell r="K306">
            <v>63.149432755862001</v>
          </cell>
          <cell r="L306">
            <v>79.717198768966185</v>
          </cell>
          <cell r="M306">
            <v>51.986771630589757</v>
          </cell>
          <cell r="N306">
            <v>80.230547696821816</v>
          </cell>
          <cell r="O306">
            <v>75.577966872665101</v>
          </cell>
          <cell r="P306">
            <v>49.077136415574188</v>
          </cell>
          <cell r="Q306">
            <v>1.0806684699736906</v>
          </cell>
          <cell r="R306">
            <v>4.2477540030631742</v>
          </cell>
          <cell r="S306">
            <v>5.6843898115540989</v>
          </cell>
          <cell r="T306">
            <v>7.4712394628007965</v>
          </cell>
          <cell r="U306">
            <v>10.720637540726473</v>
          </cell>
          <cell r="V306">
            <v>12.196326090674177</v>
          </cell>
          <cell r="W306">
            <v>21.560891879748219</v>
          </cell>
          <cell r="X306">
            <v>22.156028850035106</v>
          </cell>
          <cell r="Y306">
            <v>30.242865968797197</v>
          </cell>
          <cell r="Z306">
            <v>41.361057955610598</v>
          </cell>
          <cell r="AA306">
            <v>35.270021432172669</v>
          </cell>
          <cell r="AB306">
            <v>61.326372554921612</v>
          </cell>
          <cell r="AC306">
            <v>73.992616976868433</v>
          </cell>
          <cell r="AD306">
            <v>49.514074407506499</v>
          </cell>
        </row>
        <row r="307">
          <cell r="B307">
            <v>1305</v>
          </cell>
          <cell r="C307">
            <v>96.598127594824021</v>
          </cell>
          <cell r="D307">
            <v>95.995961310568092</v>
          </cell>
          <cell r="E307">
            <v>105.26415952171632</v>
          </cell>
          <cell r="F307">
            <v>152.13351636977262</v>
          </cell>
          <cell r="G307">
            <v>175.30176876723161</v>
          </cell>
          <cell r="H307">
            <v>190.52158509813779</v>
          </cell>
          <cell r="I307">
            <v>206.42998626269525</v>
          </cell>
          <cell r="J307">
            <v>203.76791883389058</v>
          </cell>
          <cell r="K307">
            <v>219.95329857788164</v>
          </cell>
          <cell r="L307">
            <v>234.53317752397129</v>
          </cell>
          <cell r="M307">
            <v>250.99419782442814</v>
          </cell>
          <cell r="N307">
            <v>241.87404630682877</v>
          </cell>
          <cell r="O307">
            <v>255.70637916189492</v>
          </cell>
          <cell r="P307">
            <v>259.11830171530323</v>
          </cell>
          <cell r="Q307">
            <v>2.2795617483530024</v>
          </cell>
          <cell r="R307">
            <v>9.3519891492854725</v>
          </cell>
          <cell r="S307">
            <v>13.890223123747948</v>
          </cell>
          <cell r="T307">
            <v>19.092696696947179</v>
          </cell>
          <cell r="U307">
            <v>26.83800079380984</v>
          </cell>
          <cell r="V307">
            <v>31.883697658695933</v>
          </cell>
          <cell r="W307">
            <v>53.73279739625535</v>
          </cell>
          <cell r="X307">
            <v>70.735068805586636</v>
          </cell>
          <cell r="Y307">
            <v>105.33773365791977</v>
          </cell>
          <cell r="Z307">
            <v>121.68691948391566</v>
          </cell>
          <cell r="AA307">
            <v>170.2850640452078</v>
          </cell>
          <cell r="AB307">
            <v>184.88291929940956</v>
          </cell>
          <cell r="AC307">
            <v>250.34259262021865</v>
          </cell>
          <cell r="AD307">
            <v>261.42525437581872</v>
          </cell>
        </row>
        <row r="308">
          <cell r="B308">
            <v>1306</v>
          </cell>
          <cell r="C308">
            <v>93.650682936149195</v>
          </cell>
          <cell r="D308">
            <v>94.52842756121035</v>
          </cell>
          <cell r="E308">
            <v>108.12912489370213</v>
          </cell>
          <cell r="F308">
            <v>157.94872972855319</v>
          </cell>
          <cell r="G308">
            <v>171.30926054171914</v>
          </cell>
          <cell r="H308">
            <v>180.20171990545887</v>
          </cell>
          <cell r="I308">
            <v>189.77834235704393</v>
          </cell>
          <cell r="J308">
            <v>177.89701894652367</v>
          </cell>
          <cell r="K308">
            <v>200.72122212670681</v>
          </cell>
          <cell r="L308">
            <v>200.43519725850311</v>
          </cell>
          <cell r="M308">
            <v>205.83459783372982</v>
          </cell>
          <cell r="N308">
            <v>194.87424569304972</v>
          </cell>
          <cell r="O308">
            <v>204.87165539979034</v>
          </cell>
          <cell r="P308">
            <v>210.25465307284904</v>
          </cell>
          <cell r="Q308">
            <v>2.2100067552429445</v>
          </cell>
          <cell r="R308">
            <v>9.2090210544527906</v>
          </cell>
          <cell r="S308">
            <v>14.268272104896985</v>
          </cell>
          <cell r="T308">
            <v>19.822503695014394</v>
          </cell>
          <cell r="U308">
            <v>26.226763727127004</v>
          </cell>
          <cell r="V308">
            <v>30.15667307241408</v>
          </cell>
          <cell r="W308">
            <v>49.398449346847748</v>
          </cell>
          <cell r="X308">
            <v>61.75436225438942</v>
          </cell>
          <cell r="Y308">
            <v>96.127308717712367</v>
          </cell>
          <cell r="Z308">
            <v>103.9952725155285</v>
          </cell>
          <cell r="AA308">
            <v>139.64688418556335</v>
          </cell>
          <cell r="AB308">
            <v>148.95736020514178</v>
          </cell>
          <cell r="AC308">
            <v>200.57419582288793</v>
          </cell>
          <cell r="AD308">
            <v>212.12656844154847</v>
          </cell>
        </row>
        <row r="309">
          <cell r="B309">
            <v>1307</v>
          </cell>
          <cell r="C309">
            <v>193.20821322743433</v>
          </cell>
          <cell r="D309">
            <v>204.27259409573168</v>
          </cell>
          <cell r="E309">
            <v>181.03215619925376</v>
          </cell>
          <cell r="F309">
            <v>211.75855648183372</v>
          </cell>
          <cell r="G309">
            <v>194.21267823315046</v>
          </cell>
          <cell r="H309">
            <v>204.04133862504185</v>
          </cell>
          <cell r="I309">
            <v>202.72905171996254</v>
          </cell>
          <cell r="J309">
            <v>200.71026140971148</v>
          </cell>
          <cell r="K309">
            <v>190.10485865697365</v>
          </cell>
          <cell r="L309">
            <v>203.94450529434073</v>
          </cell>
          <cell r="M309">
            <v>210.43455344716924</v>
          </cell>
          <cell r="N309">
            <v>198.60810915026329</v>
          </cell>
          <cell r="O309">
            <v>259.09083769550398</v>
          </cell>
          <cell r="P309">
            <v>245.75854628650842</v>
          </cell>
          <cell r="Q309">
            <v>4.5594056873260698</v>
          </cell>
          <cell r="R309">
            <v>19.900369321780726</v>
          </cell>
          <cell r="S309">
            <v>23.888254593075054</v>
          </cell>
          <cell r="T309">
            <v>26.575615869313598</v>
          </cell>
          <cell r="U309">
            <v>29.733185519138562</v>
          </cell>
          <cell r="V309">
            <v>34.146222052715956</v>
          </cell>
          <cell r="W309">
            <v>52.769460772726276</v>
          </cell>
          <cell r="X309">
            <v>69.673647510610692</v>
          </cell>
          <cell r="Y309">
            <v>91.043030942289732</v>
          </cell>
          <cell r="Z309">
            <v>105.81606771776629</v>
          </cell>
          <cell r="AA309">
            <v>142.7676883437039</v>
          </cell>
          <cell r="AB309">
            <v>151.81143895718495</v>
          </cell>
          <cell r="AC309">
            <v>253.65605756660125</v>
          </cell>
          <cell r="AD309">
            <v>247.94655588848164</v>
          </cell>
        </row>
        <row r="310">
          <cell r="B310">
            <v>1308</v>
          </cell>
          <cell r="C310">
            <v>132.8769734496523</v>
          </cell>
          <cell r="D310">
            <v>132.76754470456095</v>
          </cell>
          <cell r="E310">
            <v>148.52535100032659</v>
          </cell>
          <cell r="F310">
            <v>209.31219401661394</v>
          </cell>
          <cell r="G310">
            <v>14.535920915171614</v>
          </cell>
          <cell r="H310">
            <v>21.065545794682802</v>
          </cell>
          <cell r="I310">
            <v>26.457495010568543</v>
          </cell>
          <cell r="J310">
            <v>36.088370512749826</v>
          </cell>
          <cell r="K310">
            <v>31.839692743771216</v>
          </cell>
          <cell r="L310">
            <v>37.194540341776808</v>
          </cell>
          <cell r="M310">
            <v>35.749524992450446</v>
          </cell>
          <cell r="N310">
            <v>38.432301309127574</v>
          </cell>
          <cell r="O310">
            <v>24.612058352427447</v>
          </cell>
          <cell r="P310">
            <v>26.005534508866013</v>
          </cell>
          <cell r="Q310">
            <v>3.135684649947347</v>
          </cell>
          <cell r="R310">
            <v>12.934300782064646</v>
          </cell>
          <cell r="S310">
            <v>19.598791025371778</v>
          </cell>
          <cell r="T310">
            <v>26.268598338438224</v>
          </cell>
          <cell r="U310">
            <v>2.2253914481498103</v>
          </cell>
          <cell r="V310">
            <v>3.5253091810416879</v>
          </cell>
          <cell r="W310">
            <v>6.8867670087726305</v>
          </cell>
          <cell r="X310">
            <v>12.527552844968731</v>
          </cell>
          <cell r="Y310">
            <v>15.248332694614296</v>
          </cell>
          <cell r="Z310">
            <v>19.298288982369844</v>
          </cell>
          <cell r="AA310">
            <v>24.253987565017329</v>
          </cell>
          <cell r="AB310">
            <v>29.376761045343365</v>
          </cell>
          <cell r="AC310">
            <v>24.095787198823885</v>
          </cell>
          <cell r="AD310">
            <v>26.237064032740683</v>
          </cell>
        </row>
        <row r="311">
          <cell r="B311">
            <v>1309</v>
          </cell>
          <cell r="C311">
            <v>38.534674056519378</v>
          </cell>
          <cell r="D311">
            <v>23.690888728581257</v>
          </cell>
          <cell r="E311">
            <v>10.765454983118124</v>
          </cell>
          <cell r="F311">
            <v>4.7581739772769884</v>
          </cell>
          <cell r="G311">
            <v>13.164991870998076</v>
          </cell>
          <cell r="H311">
            <v>6.7552495985596961</v>
          </cell>
          <cell r="I311">
            <v>13.649079231114193</v>
          </cell>
          <cell r="J311">
            <v>13.07835755876614</v>
          </cell>
          <cell r="K311">
            <v>7.4436267929080184</v>
          </cell>
          <cell r="L311">
            <v>8.4676529892318442</v>
          </cell>
          <cell r="M311">
            <v>26.605697012341569</v>
          </cell>
          <cell r="N311">
            <v>28.837171517406574</v>
          </cell>
          <cell r="O311">
            <v>10.231558599396426</v>
          </cell>
          <cell r="P311">
            <v>15.757709417854036</v>
          </cell>
          <cell r="Q311">
            <v>0.90935684936815719</v>
          </cell>
          <cell r="R311">
            <v>2.3079818286296017</v>
          </cell>
          <cell r="S311">
            <v>1.4205649142462922</v>
          </cell>
          <cell r="T311">
            <v>0.59714896984729549</v>
          </cell>
          <cell r="U311">
            <v>2.0155076857980418</v>
          </cell>
          <cell r="V311">
            <v>1.1304878431415568</v>
          </cell>
          <cell r="W311">
            <v>3.5527939629739342</v>
          </cell>
          <cell r="X311">
            <v>4.5399615752934954</v>
          </cell>
          <cell r="Y311">
            <v>3.5648239041192</v>
          </cell>
          <cell r="Z311">
            <v>4.3934193805611024</v>
          </cell>
          <cell r="AA311">
            <v>18.050428491909301</v>
          </cell>
          <cell r="AB311">
            <v>22.042466051577311</v>
          </cell>
          <cell r="AC311">
            <v>10.016937843763777</v>
          </cell>
          <cell r="AD311">
            <v>15.898001668245092</v>
          </cell>
        </row>
        <row r="312">
          <cell r="B312">
            <v>1310</v>
          </cell>
          <cell r="C312">
            <v>27.052005379327436</v>
          </cell>
          <cell r="D312">
            <v>26.494874641851254</v>
          </cell>
          <cell r="E312">
            <v>24.03234245667575</v>
          </cell>
          <cell r="F312">
            <v>35.347326400793264</v>
          </cell>
          <cell r="G312">
            <v>26.308523404593007</v>
          </cell>
          <cell r="H312">
            <v>41.602975047059225</v>
          </cell>
          <cell r="I312">
            <v>37.844633334466124</v>
          </cell>
          <cell r="J312">
            <v>32.086374657498247</v>
          </cell>
          <cell r="K312">
            <v>34.856283188104058</v>
          </cell>
          <cell r="L312">
            <v>37.762309403471171</v>
          </cell>
          <cell r="M312">
            <v>32.994207056005081</v>
          </cell>
          <cell r="N312">
            <v>36.540384808471536</v>
          </cell>
          <cell r="O312">
            <v>33.220138602731666</v>
          </cell>
          <cell r="P312">
            <v>31.291839615475663</v>
          </cell>
          <cell r="Q312">
            <v>0.63838418212009684</v>
          </cell>
          <cell r="R312">
            <v>2.5811479647633249</v>
          </cell>
          <cell r="S312">
            <v>3.171208514144646</v>
          </cell>
          <cell r="T312">
            <v>4.4360756138575033</v>
          </cell>
          <cell r="U312">
            <v>4.0277298796337879</v>
          </cell>
          <cell r="V312">
            <v>6.9622383071159568</v>
          </cell>
          <cell r="W312">
            <v>9.8507879223936268</v>
          </cell>
          <cell r="X312">
            <v>11.138318200963466</v>
          </cell>
          <cell r="Y312">
            <v>16.693006645105868</v>
          </cell>
          <cell r="Z312">
            <v>19.592874459892744</v>
          </cell>
          <cell r="AA312">
            <v>22.384663511555711</v>
          </cell>
          <cell r="AB312">
            <v>27.930623888203765</v>
          </cell>
          <cell r="AC312">
            <v>32.523301343786571</v>
          </cell>
          <cell r="AD312">
            <v>31.570433571114741</v>
          </cell>
        </row>
        <row r="313">
          <cell r="B313">
            <v>1311</v>
          </cell>
          <cell r="C313">
            <v>73.225927237699509</v>
          </cell>
          <cell r="D313">
            <v>75.3438998048088</v>
          </cell>
          <cell r="E313">
            <v>86.081833225805497</v>
          </cell>
          <cell r="F313">
            <v>118.21891051547608</v>
          </cell>
          <cell r="G313">
            <v>111.86637306000455</v>
          </cell>
          <cell r="H313">
            <v>115.22727111271885</v>
          </cell>
          <cell r="I313">
            <v>138.08021285677776</v>
          </cell>
          <cell r="J313">
            <v>131.71645340337895</v>
          </cell>
          <cell r="K313">
            <v>153.84690617006359</v>
          </cell>
          <cell r="L313">
            <v>138.61804042152821</v>
          </cell>
          <cell r="M313">
            <v>163.64656288464099</v>
          </cell>
          <cell r="N313">
            <v>145.96379265746234</v>
          </cell>
          <cell r="O313">
            <v>144.68043540827804</v>
          </cell>
          <cell r="P313">
            <v>151.23907007327534</v>
          </cell>
          <cell r="Q313">
            <v>1.7280150958918206</v>
          </cell>
          <cell r="R313">
            <v>7.3400518503048042</v>
          </cell>
          <cell r="S313">
            <v>11.359002682779435</v>
          </cell>
          <cell r="T313">
            <v>14.836426950320531</v>
          </cell>
          <cell r="U313">
            <v>17.126295017430714</v>
          </cell>
          <cell r="V313">
            <v>19.283229626197489</v>
          </cell>
          <cell r="W313">
            <v>35.9416586523595</v>
          </cell>
          <cell r="X313">
            <v>45.723450716061691</v>
          </cell>
          <cell r="Y313">
            <v>73.678751494144606</v>
          </cell>
          <cell r="Z313">
            <v>71.921604021540261</v>
          </cell>
          <cell r="AA313">
            <v>111.02473954829043</v>
          </cell>
          <cell r="AB313">
            <v>111.57134264952124</v>
          </cell>
          <cell r="AC313">
            <v>141.64556793711711</v>
          </cell>
          <cell r="AD313">
            <v>152.58556460017593</v>
          </cell>
        </row>
        <row r="314">
          <cell r="B314">
            <v>1312</v>
          </cell>
          <cell r="C314">
            <v>47.203741577808472</v>
          </cell>
          <cell r="D314">
            <v>47.772211558507159</v>
          </cell>
          <cell r="E314">
            <v>49.441242314735192</v>
          </cell>
          <cell r="F314">
            <v>69.804439158885913</v>
          </cell>
          <cell r="G314">
            <v>68.001658098381839</v>
          </cell>
          <cell r="H314">
            <v>68.904388326332295</v>
          </cell>
          <cell r="I314">
            <v>71.594707624649075</v>
          </cell>
          <cell r="J314">
            <v>69.734050408902817</v>
          </cell>
          <cell r="K314">
            <v>78.554001414733662</v>
          </cell>
          <cell r="L314">
            <v>80.019882900956162</v>
          </cell>
          <cell r="M314">
            <v>83.931066323614061</v>
          </cell>
          <cell r="N314">
            <v>84.190845140277091</v>
          </cell>
          <cell r="O314">
            <v>83.194085473420557</v>
          </cell>
          <cell r="P314">
            <v>83.159516718915299</v>
          </cell>
          <cell r="Q314">
            <v>1.113933016706611</v>
          </cell>
          <cell r="R314">
            <v>4.6540000020120136</v>
          </cell>
          <cell r="S314">
            <v>6.5240618496106615</v>
          </cell>
          <cell r="T314">
            <v>8.7604297643508406</v>
          </cell>
          <cell r="U314">
            <v>10.41078231474126</v>
          </cell>
          <cell r="V314">
            <v>11.53111697880594</v>
          </cell>
          <cell r="W314">
            <v>18.635780533085327</v>
          </cell>
          <cell r="X314">
            <v>24.20716117627439</v>
          </cell>
          <cell r="Y314">
            <v>37.620260902153014</v>
          </cell>
          <cell r="Z314">
            <v>41.518104817753411</v>
          </cell>
          <cell r="AA314">
            <v>56.942380055720186</v>
          </cell>
          <cell r="AB314">
            <v>64.353532201935479</v>
          </cell>
          <cell r="AC314">
            <v>81.44897720716618</v>
          </cell>
          <cell r="AD314">
            <v>83.899893091683722</v>
          </cell>
        </row>
        <row r="315">
          <cell r="B315">
            <v>1313</v>
          </cell>
          <cell r="C315">
            <v>157.96271927537134</v>
          </cell>
          <cell r="D315">
            <v>156.83879859739491</v>
          </cell>
          <cell r="E315">
            <v>178.13190599566857</v>
          </cell>
          <cell r="F315">
            <v>250.68687630363539</v>
          </cell>
          <cell r="G315">
            <v>266.27434311143429</v>
          </cell>
          <cell r="H315">
            <v>278.64467866198385</v>
          </cell>
          <cell r="I315">
            <v>291.11924112297322</v>
          </cell>
          <cell r="J315">
            <v>284.69845099293912</v>
          </cell>
          <cell r="K315">
            <v>312.30050846593281</v>
          </cell>
          <cell r="L315">
            <v>317.79351064106771</v>
          </cell>
          <cell r="M315">
            <v>330.9325264391108</v>
          </cell>
          <cell r="N315">
            <v>313.44167103488002</v>
          </cell>
          <cell r="O315">
            <v>327.28238863857973</v>
          </cell>
          <cell r="P315">
            <v>323.14733918180838</v>
          </cell>
          <cell r="Q315">
            <v>3.7276682425597492</v>
          </cell>
          <cell r="R315">
            <v>15.279338033029664</v>
          </cell>
          <cell r="S315">
            <v>23.50554957148427</v>
          </cell>
          <cell r="T315">
            <v>31.461104754438001</v>
          </cell>
          <cell r="U315">
            <v>40.765538659708547</v>
          </cell>
          <cell r="V315">
            <v>46.631055919920605</v>
          </cell>
          <cell r="W315">
            <v>75.777029706847259</v>
          </cell>
          <cell r="X315">
            <v>98.828925745891809</v>
          </cell>
          <cell r="Y315">
            <v>149.56369372368869</v>
          </cell>
          <cell r="Z315">
            <v>164.88632333452253</v>
          </cell>
          <cell r="AA315">
            <v>224.51860221384703</v>
          </cell>
          <cell r="AB315">
            <v>239.58755416652454</v>
          </cell>
          <cell r="AC315">
            <v>320.41719866067996</v>
          </cell>
          <cell r="AD315">
            <v>326.02434790303352</v>
          </cell>
        </row>
        <row r="316">
          <cell r="B316">
            <v>1314</v>
          </cell>
          <cell r="C316">
            <v>62.804341051323973</v>
          </cell>
          <cell r="D316">
            <v>65.761639634311038</v>
          </cell>
          <cell r="E316">
            <v>42.678073069238692</v>
          </cell>
          <cell r="F316">
            <v>51.170561069160634</v>
          </cell>
          <cell r="G316">
            <v>73.120991186837912</v>
          </cell>
          <cell r="H316">
            <v>68.740559981408524</v>
          </cell>
          <cell r="I316">
            <v>70.26463795469445</v>
          </cell>
          <cell r="J316">
            <v>88.858699517488745</v>
          </cell>
          <cell r="K316">
            <v>66.228395545355241</v>
          </cell>
          <cell r="L316">
            <v>91.508605951472774</v>
          </cell>
          <cell r="M316">
            <v>127.32218891045135</v>
          </cell>
          <cell r="N316">
            <v>112.69698382895227</v>
          </cell>
          <cell r="O316">
            <v>74.874677104616595</v>
          </cell>
          <cell r="P316">
            <v>86.530333702241833</v>
          </cell>
          <cell r="Q316">
            <v>1.4820822831226963</v>
          </cell>
          <cell r="R316">
            <v>6.4065418159586001</v>
          </cell>
          <cell r="S316">
            <v>5.6316220080686223</v>
          </cell>
          <cell r="T316">
            <v>6.4218853650333036</v>
          </cell>
          <cell r="U316">
            <v>11.194531768371665</v>
          </cell>
          <cell r="V316">
            <v>11.503700382335865</v>
          </cell>
          <cell r="W316">
            <v>18.289569377465583</v>
          </cell>
          <cell r="X316">
            <v>30.846004907516026</v>
          </cell>
          <cell r="Y316">
            <v>31.717410630592489</v>
          </cell>
          <cell r="Z316">
            <v>47.478998417458875</v>
          </cell>
          <cell r="AA316">
            <v>86.380750156456941</v>
          </cell>
          <cell r="AB316">
            <v>86.142964425806611</v>
          </cell>
          <cell r="AC316">
            <v>73.304079661242611</v>
          </cell>
          <cell r="AD316">
            <v>87.300720750274479</v>
          </cell>
        </row>
        <row r="317">
          <cell r="B317">
            <v>1315</v>
          </cell>
          <cell r="C317">
            <v>20.288754558175373</v>
          </cell>
          <cell r="D317">
            <v>13.668783791277667</v>
          </cell>
          <cell r="E317">
            <v>8.5166787095368583</v>
          </cell>
          <cell r="F317">
            <v>8.6244592929502293</v>
          </cell>
          <cell r="G317">
            <v>22.101520478843245</v>
          </cell>
          <cell r="H317">
            <v>37.107095193170103</v>
          </cell>
          <cell r="I317">
            <v>43.712222258650932</v>
          </cell>
          <cell r="J317">
            <v>59.22759336136177</v>
          </cell>
          <cell r="K317">
            <v>43.595743369885604</v>
          </cell>
          <cell r="L317">
            <v>62.303046005257777</v>
          </cell>
          <cell r="M317">
            <v>92.972276861594736</v>
          </cell>
          <cell r="N317">
            <v>105.36626221005584</v>
          </cell>
          <cell r="O317">
            <v>84.848365527284926</v>
          </cell>
          <cell r="P317">
            <v>83.311323027083432</v>
          </cell>
          <cell r="Q317">
            <v>0.4787822493468018</v>
          </cell>
          <cell r="R317">
            <v>1.3316218302809497</v>
          </cell>
          <cell r="S317">
            <v>1.1238256979987127</v>
          </cell>
          <cell r="T317">
            <v>1.0823662621143713</v>
          </cell>
          <cell r="U317">
            <v>3.3836545308519232</v>
          </cell>
          <cell r="V317">
            <v>6.2098549281020485</v>
          </cell>
          <cell r="W317">
            <v>11.378094940989833</v>
          </cell>
          <cell r="X317">
            <v>20.55999744994422</v>
          </cell>
          <cell r="Y317">
            <v>20.878417525027409</v>
          </cell>
          <cell r="Z317">
            <v>32.325770805154448</v>
          </cell>
          <cell r="AA317">
            <v>63.076319122244719</v>
          </cell>
          <cell r="AB317">
            <v>80.539530596640958</v>
          </cell>
          <cell r="AC317">
            <v>83.068556503395342</v>
          </cell>
          <cell r="AD317">
            <v>84.053050944548573</v>
          </cell>
        </row>
      </sheetData>
      <sheetData sheetId="3">
        <row r="3">
          <cell r="B3">
            <v>1001</v>
          </cell>
          <cell r="C3">
            <v>1211.0740000000001</v>
          </cell>
          <cell r="D3">
            <v>1290.7060000000001</v>
          </cell>
          <cell r="E3">
            <v>1414.0710000000001</v>
          </cell>
          <cell r="F3">
            <v>1406.3690000000001</v>
          </cell>
          <cell r="G3">
            <v>1445.8457204355313</v>
          </cell>
          <cell r="H3">
            <v>1488.382721461455</v>
          </cell>
          <cell r="I3">
            <v>1601</v>
          </cell>
          <cell r="J3">
            <v>1544</v>
          </cell>
          <cell r="K3">
            <v>1633.615</v>
          </cell>
          <cell r="L3">
            <v>1797.59</v>
          </cell>
          <cell r="M3">
            <v>1986.491</v>
          </cell>
          <cell r="N3">
            <v>2944.1869999999999</v>
          </cell>
          <cell r="O3">
            <v>2741.0410000000002</v>
          </cell>
          <cell r="P3">
            <v>1951.0740000000001</v>
          </cell>
        </row>
        <row r="4">
          <cell r="B4">
            <v>1002</v>
          </cell>
          <cell r="C4">
            <v>3766.5320000000002</v>
          </cell>
          <cell r="D4">
            <v>3802.6260000000002</v>
          </cell>
          <cell r="E4">
            <v>4012.9090000000001</v>
          </cell>
          <cell r="F4">
            <v>3761.9859999999999</v>
          </cell>
          <cell r="G4">
            <v>3698.5302341996567</v>
          </cell>
          <cell r="H4">
            <v>3425.8419846299043</v>
          </cell>
          <cell r="I4">
            <v>3736</v>
          </cell>
          <cell r="J4">
            <v>3535</v>
          </cell>
          <cell r="K4">
            <v>3500.2460000000001</v>
          </cell>
          <cell r="L4">
            <v>3437.413</v>
          </cell>
          <cell r="M4">
            <v>4135.9859999999999</v>
          </cell>
          <cell r="N4">
            <v>4973.558</v>
          </cell>
          <cell r="O4">
            <v>4195.6000000000004</v>
          </cell>
          <cell r="P4">
            <v>1936.212</v>
          </cell>
        </row>
        <row r="5">
          <cell r="B5">
            <v>1003</v>
          </cell>
          <cell r="C5">
            <v>663.80200000000002</v>
          </cell>
          <cell r="D5">
            <v>681.98699999999997</v>
          </cell>
          <cell r="E5">
            <v>679.14499999999998</v>
          </cell>
          <cell r="F5">
            <v>671.70600000000002</v>
          </cell>
          <cell r="G5">
            <v>680.45676269287969</v>
          </cell>
          <cell r="H5">
            <v>692.27103323788606</v>
          </cell>
          <cell r="I5">
            <v>694</v>
          </cell>
          <cell r="J5">
            <v>654</v>
          </cell>
          <cell r="K5">
            <v>740.33400000000006</v>
          </cell>
          <cell r="L5">
            <v>734.80900000000008</v>
          </cell>
          <cell r="M5">
            <v>840.77200000000005</v>
          </cell>
          <cell r="N5">
            <v>779.34699999999998</v>
          </cell>
          <cell r="O5">
            <v>873.93700000000001</v>
          </cell>
          <cell r="P5">
            <v>718.73900000000003</v>
          </cell>
        </row>
        <row r="6">
          <cell r="B6">
            <v>1004</v>
          </cell>
          <cell r="C6">
            <v>663.72</v>
          </cell>
          <cell r="D6">
            <v>670.46600000000001</v>
          </cell>
          <cell r="E6">
            <v>601.57900000000006</v>
          </cell>
          <cell r="F6">
            <v>840.04</v>
          </cell>
          <cell r="G6">
            <v>882.29562622292622</v>
          </cell>
          <cell r="H6">
            <v>972.14632238977424</v>
          </cell>
          <cell r="I6">
            <v>931</v>
          </cell>
          <cell r="J6">
            <v>945</v>
          </cell>
          <cell r="K6">
            <v>1109.229</v>
          </cell>
          <cell r="L6">
            <v>958.30099999999993</v>
          </cell>
          <cell r="M6">
            <v>1056.106</v>
          </cell>
          <cell r="N6">
            <v>1151.3920000000001</v>
          </cell>
          <cell r="O6">
            <v>1134.6390000000001</v>
          </cell>
          <cell r="P6">
            <v>1185.191</v>
          </cell>
        </row>
        <row r="7">
          <cell r="B7">
            <v>1005</v>
          </cell>
          <cell r="C7">
            <v>211.77199999999999</v>
          </cell>
          <cell r="D7">
            <v>232.886</v>
          </cell>
          <cell r="E7">
            <v>327.10899999999998</v>
          </cell>
          <cell r="F7">
            <v>242.91800000000001</v>
          </cell>
          <cell r="G7">
            <v>297.76228382155381</v>
          </cell>
          <cell r="H7">
            <v>358.0030200458782</v>
          </cell>
          <cell r="I7">
            <v>390</v>
          </cell>
          <cell r="J7">
            <v>383</v>
          </cell>
          <cell r="K7">
            <v>388.18699999999995</v>
          </cell>
          <cell r="L7">
            <v>403.38900000000001</v>
          </cell>
          <cell r="M7">
            <v>396.29500000000002</v>
          </cell>
          <cell r="N7">
            <v>405.892</v>
          </cell>
          <cell r="O7">
            <v>372.06</v>
          </cell>
          <cell r="P7">
            <v>384.815</v>
          </cell>
        </row>
        <row r="8">
          <cell r="B8">
            <v>1006</v>
          </cell>
          <cell r="C8">
            <v>1898.65</v>
          </cell>
          <cell r="D8">
            <v>1960.7840000000001</v>
          </cell>
          <cell r="E8">
            <v>2043.1000000000001</v>
          </cell>
          <cell r="F8">
            <v>2204.0500000000002</v>
          </cell>
          <cell r="G8">
            <v>2407.0783279400107</v>
          </cell>
          <cell r="H8">
            <v>2359.6552647222802</v>
          </cell>
          <cell r="I8">
            <v>3059</v>
          </cell>
          <cell r="J8">
            <v>2849</v>
          </cell>
          <cell r="K8">
            <v>3201.9340000000007</v>
          </cell>
          <cell r="L8">
            <v>2772.4690000000001</v>
          </cell>
          <cell r="M8">
            <v>2988.431</v>
          </cell>
          <cell r="N8">
            <v>3817.9830000000002</v>
          </cell>
          <cell r="O8">
            <v>3817.9830000000002</v>
          </cell>
          <cell r="P8">
            <v>3119.4429999999998</v>
          </cell>
        </row>
        <row r="9">
          <cell r="B9">
            <v>1007</v>
          </cell>
          <cell r="C9">
            <v>185.47185860308039</v>
          </cell>
          <cell r="D9">
            <v>189.97718226874125</v>
          </cell>
          <cell r="E9">
            <v>199.45780940691262</v>
          </cell>
          <cell r="F9">
            <v>212.22829519303073</v>
          </cell>
          <cell r="G9">
            <v>217.79512497416195</v>
          </cell>
          <cell r="H9">
            <v>126.02794160095716</v>
          </cell>
          <cell r="I9">
            <v>291.99700000000001</v>
          </cell>
          <cell r="J9">
            <v>258.97800000000001</v>
          </cell>
          <cell r="K9">
            <v>278.95499999999998</v>
          </cell>
          <cell r="L9">
            <v>260.99400000000003</v>
          </cell>
          <cell r="M9">
            <v>277.13200000000001</v>
          </cell>
          <cell r="N9">
            <v>256.98099999999999</v>
          </cell>
          <cell r="O9">
            <v>259.81700000000001</v>
          </cell>
          <cell r="P9">
            <v>241.71699999999998</v>
          </cell>
        </row>
        <row r="10">
          <cell r="B10">
            <v>1008</v>
          </cell>
          <cell r="C10">
            <v>10202.433000000001</v>
          </cell>
          <cell r="D10">
            <v>11700.934999999999</v>
          </cell>
          <cell r="E10">
            <v>12200.264999999999</v>
          </cell>
          <cell r="F10">
            <v>12529.487999999999</v>
          </cell>
          <cell r="G10">
            <v>12586.951306376219</v>
          </cell>
          <cell r="H10">
            <v>13730.701464964013</v>
          </cell>
          <cell r="I10">
            <v>14742</v>
          </cell>
          <cell r="J10">
            <v>15022</v>
          </cell>
          <cell r="K10">
            <v>16882.912</v>
          </cell>
          <cell r="L10">
            <v>14887.331999999999</v>
          </cell>
          <cell r="M10">
            <v>15658.011</v>
          </cell>
          <cell r="N10">
            <v>16205.134</v>
          </cell>
          <cell r="O10">
            <v>17235.887999999999</v>
          </cell>
          <cell r="P10">
            <v>15270.338000000002</v>
          </cell>
        </row>
        <row r="11">
          <cell r="B11">
            <v>1009</v>
          </cell>
          <cell r="C11">
            <v>1958.174</v>
          </cell>
          <cell r="D11">
            <v>1853.768</v>
          </cell>
          <cell r="E11">
            <v>1749.8340000000001</v>
          </cell>
          <cell r="F11">
            <v>1871.7460000000001</v>
          </cell>
          <cell r="G11">
            <v>2152.2817427906944</v>
          </cell>
          <cell r="H11">
            <v>2086.702685902771</v>
          </cell>
          <cell r="I11">
            <v>1947</v>
          </cell>
          <cell r="J11">
            <v>2019</v>
          </cell>
          <cell r="K11">
            <v>2112.069</v>
          </cell>
          <cell r="L11">
            <v>2058.4409999999998</v>
          </cell>
          <cell r="M11">
            <v>2163.3040000000001</v>
          </cell>
          <cell r="N11">
            <v>2192.0190000000002</v>
          </cell>
          <cell r="O11">
            <v>2293.8446357900289</v>
          </cell>
          <cell r="P11">
            <v>2309.6997558040171</v>
          </cell>
        </row>
        <row r="12">
          <cell r="B12">
            <v>1010</v>
          </cell>
          <cell r="C12">
            <v>824.85500000000002</v>
          </cell>
          <cell r="D12">
            <v>846.18830319575466</v>
          </cell>
          <cell r="E12">
            <v>694.55069680424538</v>
          </cell>
          <cell r="F12">
            <v>739.02</v>
          </cell>
          <cell r="G12">
            <v>795.36502658374775</v>
          </cell>
          <cell r="H12">
            <v>717.98395732957897</v>
          </cell>
          <cell r="I12">
            <v>766</v>
          </cell>
          <cell r="J12">
            <v>716</v>
          </cell>
          <cell r="K12">
            <v>938.49899999999991</v>
          </cell>
          <cell r="L12">
            <v>863.23700000000008</v>
          </cell>
          <cell r="M12">
            <v>895.94600000000003</v>
          </cell>
          <cell r="N12">
            <v>916.76599999999996</v>
          </cell>
          <cell r="O12">
            <v>807.76900000000001</v>
          </cell>
          <cell r="P12">
            <v>750.86800000000005</v>
          </cell>
        </row>
        <row r="13">
          <cell r="B13">
            <v>1011</v>
          </cell>
          <cell r="C13">
            <v>186.98500000000001</v>
          </cell>
          <cell r="D13">
            <v>208.661</v>
          </cell>
          <cell r="E13">
            <v>212.33799999999999</v>
          </cell>
          <cell r="F13">
            <v>221.084</v>
          </cell>
          <cell r="G13">
            <v>284.77265399041221</v>
          </cell>
          <cell r="H13">
            <v>275.91945467624322</v>
          </cell>
          <cell r="I13">
            <v>265</v>
          </cell>
          <cell r="J13">
            <v>254</v>
          </cell>
          <cell r="K13">
            <v>242.43300000000002</v>
          </cell>
          <cell r="L13">
            <v>226.32300000000001</v>
          </cell>
          <cell r="M13">
            <v>243.24600000000001</v>
          </cell>
          <cell r="N13">
            <v>218.529</v>
          </cell>
          <cell r="O13">
            <v>213.08199999999999</v>
          </cell>
          <cell r="P13">
            <v>217.05500000000001</v>
          </cell>
        </row>
        <row r="14">
          <cell r="B14">
            <v>1012</v>
          </cell>
          <cell r="C14">
            <v>573.76499999999999</v>
          </cell>
          <cell r="D14">
            <v>557.02800000000002</v>
          </cell>
          <cell r="E14">
            <v>614.46500000000003</v>
          </cell>
          <cell r="F14">
            <v>706.64300000000003</v>
          </cell>
          <cell r="G14">
            <v>855.31716426593971</v>
          </cell>
          <cell r="H14">
            <v>878.19525359320414</v>
          </cell>
          <cell r="I14">
            <v>913</v>
          </cell>
          <cell r="J14">
            <v>869</v>
          </cell>
          <cell r="K14">
            <v>932.73799999999994</v>
          </cell>
          <cell r="L14">
            <v>860.60600000000011</v>
          </cell>
          <cell r="M14">
            <v>886.57100000000003</v>
          </cell>
          <cell r="N14">
            <v>853.16700000000003</v>
          </cell>
          <cell r="O14">
            <v>817.39700000000005</v>
          </cell>
          <cell r="P14">
            <v>775.66099999999994</v>
          </cell>
        </row>
        <row r="15">
          <cell r="B15">
            <v>1013</v>
          </cell>
          <cell r="C15">
            <v>10077.469000000001</v>
          </cell>
          <cell r="D15">
            <v>10214.407000000001</v>
          </cell>
          <cell r="E15">
            <v>10898.444</v>
          </cell>
          <cell r="F15">
            <v>11867.939</v>
          </cell>
          <cell r="G15">
            <v>11949.460242355575</v>
          </cell>
          <cell r="H15">
            <v>12990.960418018389</v>
          </cell>
          <cell r="I15">
            <v>15426</v>
          </cell>
          <cell r="J15">
            <v>15668</v>
          </cell>
          <cell r="K15">
            <v>15309.726000000001</v>
          </cell>
          <cell r="L15">
            <v>15073.31</v>
          </cell>
          <cell r="M15">
            <v>15456.027</v>
          </cell>
          <cell r="N15">
            <v>16492.322</v>
          </cell>
          <cell r="O15">
            <v>16621.188000000002</v>
          </cell>
          <cell r="P15">
            <v>15568.642</v>
          </cell>
        </row>
        <row r="16">
          <cell r="B16">
            <v>1014</v>
          </cell>
          <cell r="C16">
            <v>604.90200000000004</v>
          </cell>
          <cell r="D16">
            <v>651.05200000000002</v>
          </cell>
          <cell r="E16">
            <v>539.00300000000004</v>
          </cell>
          <cell r="F16">
            <v>495.226</v>
          </cell>
          <cell r="G16">
            <v>529.57721619269637</v>
          </cell>
          <cell r="H16">
            <v>605.24267477369472</v>
          </cell>
          <cell r="I16">
            <v>566</v>
          </cell>
          <cell r="J16">
            <v>567</v>
          </cell>
          <cell r="K16">
            <v>577.42400000000009</v>
          </cell>
          <cell r="L16">
            <v>575.55400000000009</v>
          </cell>
          <cell r="M16">
            <v>576.26400000000001</v>
          </cell>
          <cell r="N16">
            <v>618.08799999999997</v>
          </cell>
          <cell r="O16">
            <v>621.745</v>
          </cell>
          <cell r="P16">
            <v>604.88400000000001</v>
          </cell>
        </row>
        <row r="17">
          <cell r="B17">
            <v>1015</v>
          </cell>
          <cell r="C17">
            <v>715.25599999999997</v>
          </cell>
          <cell r="D17">
            <v>634.44500000000005</v>
          </cell>
          <cell r="E17">
            <v>571.51599999999996</v>
          </cell>
          <cell r="F17">
            <v>669.49099999999999</v>
          </cell>
          <cell r="G17">
            <v>784.37380134201248</v>
          </cell>
          <cell r="H17">
            <v>821.8246123152619</v>
          </cell>
          <cell r="I17">
            <v>845</v>
          </cell>
          <cell r="J17">
            <v>902</v>
          </cell>
          <cell r="K17">
            <v>911.96899999999994</v>
          </cell>
          <cell r="L17">
            <v>876.98</v>
          </cell>
          <cell r="M17">
            <v>909.80200000000002</v>
          </cell>
          <cell r="N17">
            <v>932.09745373743306</v>
          </cell>
          <cell r="O17">
            <v>975.39608200894031</v>
          </cell>
          <cell r="P17">
            <v>925.59699999999998</v>
          </cell>
        </row>
        <row r="18">
          <cell r="B18">
            <v>1016</v>
          </cell>
          <cell r="C18">
            <v>1360.855</v>
          </cell>
          <cell r="D18">
            <v>1535.6110000000001</v>
          </cell>
          <cell r="E18">
            <v>1296.5360000000001</v>
          </cell>
          <cell r="F18">
            <v>1454.58</v>
          </cell>
          <cell r="G18">
            <v>1460.8337548560794</v>
          </cell>
          <cell r="H18">
            <v>1513.1066869342367</v>
          </cell>
          <cell r="I18">
            <v>1550</v>
          </cell>
          <cell r="J18">
            <v>1503</v>
          </cell>
          <cell r="K18">
            <v>1561.778</v>
          </cell>
          <cell r="L18">
            <v>1502.425</v>
          </cell>
          <cell r="M18">
            <v>1633.732</v>
          </cell>
          <cell r="N18">
            <v>1707.9780000000001</v>
          </cell>
          <cell r="O18">
            <v>1819.701</v>
          </cell>
          <cell r="P18">
            <v>1852.723</v>
          </cell>
        </row>
        <row r="19">
          <cell r="B19">
            <v>1017</v>
          </cell>
          <cell r="C19">
            <v>578.21699999999998</v>
          </cell>
          <cell r="D19">
            <v>546.04899999999998</v>
          </cell>
          <cell r="E19">
            <v>481.37900000000002</v>
          </cell>
          <cell r="F19">
            <v>841.10199999999998</v>
          </cell>
          <cell r="G19">
            <v>893.28685146466148</v>
          </cell>
          <cell r="H19">
            <v>776.33251584534366</v>
          </cell>
          <cell r="I19">
            <v>689</v>
          </cell>
          <cell r="J19">
            <v>870</v>
          </cell>
          <cell r="K19">
            <v>811.64100000000008</v>
          </cell>
          <cell r="L19">
            <v>877.96600000000001</v>
          </cell>
          <cell r="M19">
            <v>904.70299999999997</v>
          </cell>
          <cell r="N19">
            <v>1278.9950000000001</v>
          </cell>
          <cell r="O19">
            <v>1340.902</v>
          </cell>
          <cell r="P19">
            <v>1296.9940000000001</v>
          </cell>
        </row>
        <row r="20">
          <cell r="B20">
            <v>1018</v>
          </cell>
          <cell r="C20">
            <v>1074.962</v>
          </cell>
          <cell r="D20">
            <v>1090.9590000000001</v>
          </cell>
          <cell r="E20">
            <v>1002.4060000000001</v>
          </cell>
          <cell r="F20">
            <v>1208.184</v>
          </cell>
          <cell r="G20">
            <v>1081.1368828688633</v>
          </cell>
          <cell r="H20">
            <v>1344.9837217193217</v>
          </cell>
          <cell r="I20">
            <v>1451</v>
          </cell>
          <cell r="J20">
            <v>1440.6804300930296</v>
          </cell>
          <cell r="K20">
            <v>1462.5195699069707</v>
          </cell>
          <cell r="L20">
            <v>1472.8989999999999</v>
          </cell>
          <cell r="M20">
            <v>1538.146</v>
          </cell>
          <cell r="N20">
            <v>1590.9780000000001</v>
          </cell>
          <cell r="O20">
            <v>1541.7370000000001</v>
          </cell>
          <cell r="P20">
            <v>1558.8240000000001</v>
          </cell>
        </row>
        <row r="21">
          <cell r="B21">
            <v>1019</v>
          </cell>
          <cell r="C21">
            <v>149.05199999999999</v>
          </cell>
          <cell r="D21">
            <v>201.89699999999999</v>
          </cell>
          <cell r="E21">
            <v>195.54400000000001</v>
          </cell>
          <cell r="F21">
            <v>185.99199999999999</v>
          </cell>
          <cell r="G21">
            <v>170.86359239424729</v>
          </cell>
          <cell r="H21">
            <v>243.28382025217141</v>
          </cell>
          <cell r="I21">
            <v>225</v>
          </cell>
          <cell r="J21">
            <v>263</v>
          </cell>
          <cell r="K21">
            <v>237.50300000000001</v>
          </cell>
          <cell r="L21">
            <v>248.822</v>
          </cell>
          <cell r="M21">
            <v>251.357</v>
          </cell>
          <cell r="N21">
            <v>239.57500000000002</v>
          </cell>
          <cell r="O21">
            <v>227.678</v>
          </cell>
          <cell r="P21">
            <v>241.76500000000001</v>
          </cell>
        </row>
        <row r="22">
          <cell r="B22">
            <v>1020</v>
          </cell>
          <cell r="C22">
            <v>1401.652</v>
          </cell>
          <cell r="D22">
            <v>1454.376</v>
          </cell>
          <cell r="E22">
            <v>1573.74</v>
          </cell>
          <cell r="F22">
            <v>1668.241</v>
          </cell>
          <cell r="G22">
            <v>1764.5912524458524</v>
          </cell>
          <cell r="H22">
            <v>1714.8542451921351</v>
          </cell>
          <cell r="I22">
            <v>1788.6282777033366</v>
          </cell>
          <cell r="J22">
            <v>1823.3717222966634</v>
          </cell>
          <cell r="K22">
            <v>1847.8219999999999</v>
          </cell>
          <cell r="L22">
            <v>2239.8710000000001</v>
          </cell>
          <cell r="M22">
            <v>2462.3540000000003</v>
          </cell>
          <cell r="N22">
            <v>2488.694</v>
          </cell>
          <cell r="O22">
            <v>2547.7040000000002</v>
          </cell>
          <cell r="P22">
            <v>2259.105</v>
          </cell>
        </row>
        <row r="23">
          <cell r="B23">
            <v>1021</v>
          </cell>
          <cell r="C23">
            <v>632.02600000000007</v>
          </cell>
          <cell r="D23">
            <v>734.62</v>
          </cell>
          <cell r="E23">
            <v>680.82600000000002</v>
          </cell>
          <cell r="F23">
            <v>625.11800000000005</v>
          </cell>
          <cell r="G23">
            <v>659.47351450411247</v>
          </cell>
          <cell r="H23">
            <v>663.59123328945941</v>
          </cell>
          <cell r="I23">
            <v>688</v>
          </cell>
          <cell r="J23">
            <v>738</v>
          </cell>
          <cell r="K23">
            <v>733.72500000000002</v>
          </cell>
          <cell r="L23">
            <v>690.04899999999998</v>
          </cell>
          <cell r="M23">
            <v>703.23400000000004</v>
          </cell>
          <cell r="N23">
            <v>679.90600000000006</v>
          </cell>
          <cell r="O23">
            <v>620.41100000000006</v>
          </cell>
          <cell r="P23">
            <v>568.67399999999998</v>
          </cell>
        </row>
        <row r="24">
          <cell r="B24">
            <v>1022</v>
          </cell>
          <cell r="C24">
            <v>17971.471000000001</v>
          </cell>
          <cell r="D24">
            <v>17670.364000000001</v>
          </cell>
          <cell r="E24">
            <v>16750.464</v>
          </cell>
          <cell r="F24">
            <v>16997.849999999999</v>
          </cell>
          <cell r="G24">
            <v>17221.251549209661</v>
          </cell>
          <cell r="H24">
            <v>18692.306856041832</v>
          </cell>
          <cell r="I24">
            <v>20151</v>
          </cell>
          <cell r="J24">
            <v>19455</v>
          </cell>
          <cell r="K24">
            <v>21010.026000000002</v>
          </cell>
          <cell r="L24">
            <v>28115.663999999997</v>
          </cell>
          <cell r="M24">
            <v>29252.704000000002</v>
          </cell>
          <cell r="N24">
            <v>29412.662</v>
          </cell>
          <cell r="O24">
            <v>26535.99</v>
          </cell>
          <cell r="P24">
            <v>27375.771000000001</v>
          </cell>
        </row>
        <row r="25">
          <cell r="B25">
            <v>1023</v>
          </cell>
          <cell r="C25">
            <v>189.99600000000001</v>
          </cell>
          <cell r="D25">
            <v>231.89000000000001</v>
          </cell>
          <cell r="E25">
            <v>210.80199999999999</v>
          </cell>
          <cell r="F25">
            <v>197.07599999999999</v>
          </cell>
          <cell r="G25">
            <v>150.8795465001833</v>
          </cell>
          <cell r="H25">
            <v>147.3548342177786</v>
          </cell>
          <cell r="I25">
            <v>146</v>
          </cell>
          <cell r="J25">
            <v>135</v>
          </cell>
          <cell r="K25">
            <v>155.518</v>
          </cell>
          <cell r="L25">
            <v>243.77</v>
          </cell>
          <cell r="M25">
            <v>150.898</v>
          </cell>
          <cell r="N25">
            <v>270.411</v>
          </cell>
          <cell r="O25">
            <v>248.12100000000001</v>
          </cell>
          <cell r="P25">
            <v>216.393</v>
          </cell>
        </row>
        <row r="26">
          <cell r="B26">
            <v>1024</v>
          </cell>
          <cell r="C26">
            <v>19324.156051012669</v>
          </cell>
          <cell r="D26">
            <v>20920.14299456144</v>
          </cell>
          <cell r="E26">
            <v>28305.972799194329</v>
          </cell>
          <cell r="F26">
            <v>29932.171603865383</v>
          </cell>
          <cell r="G26">
            <v>28164.515080799119</v>
          </cell>
          <cell r="H26">
            <v>28472.118638455344</v>
          </cell>
          <cell r="I26">
            <v>29999</v>
          </cell>
          <cell r="J26">
            <v>33941</v>
          </cell>
          <cell r="K26">
            <v>33145.296999999999</v>
          </cell>
          <cell r="L26">
            <v>33351.947</v>
          </cell>
          <cell r="M26">
            <v>33486.311000000002</v>
          </cell>
          <cell r="N26">
            <v>31133.7</v>
          </cell>
          <cell r="O26">
            <v>34860.748</v>
          </cell>
          <cell r="P26">
            <v>31143.508000000002</v>
          </cell>
        </row>
        <row r="27">
          <cell r="B27">
            <v>1025</v>
          </cell>
          <cell r="C27">
            <v>933.60400000000004</v>
          </cell>
          <cell r="D27">
            <v>1047.817</v>
          </cell>
          <cell r="E27">
            <v>982.58299999999997</v>
          </cell>
          <cell r="F27">
            <v>887.65800000000002</v>
          </cell>
          <cell r="G27">
            <v>1089.1305012264888</v>
          </cell>
          <cell r="H27">
            <v>1121.4790738453753</v>
          </cell>
          <cell r="I27">
            <v>1419</v>
          </cell>
          <cell r="J27">
            <v>1409</v>
          </cell>
          <cell r="K27">
            <v>1657.4590000000001</v>
          </cell>
          <cell r="L27">
            <v>1628.7439999999999</v>
          </cell>
          <cell r="M27">
            <v>1789.0440000000001</v>
          </cell>
          <cell r="N27">
            <v>1798.143</v>
          </cell>
          <cell r="O27">
            <v>1872.4370000000001</v>
          </cell>
          <cell r="P27">
            <v>1994.2839999999999</v>
          </cell>
        </row>
        <row r="28">
          <cell r="B28">
            <v>1026</v>
          </cell>
          <cell r="C28">
            <v>350.38499999999999</v>
          </cell>
          <cell r="D28">
            <v>397.37</v>
          </cell>
          <cell r="E28">
            <v>397.91</v>
          </cell>
          <cell r="F28">
            <v>380.08800000000002</v>
          </cell>
          <cell r="G28">
            <v>465.62826933169151</v>
          </cell>
          <cell r="H28">
            <v>420.30741303728797</v>
          </cell>
          <cell r="I28">
            <v>422</v>
          </cell>
          <cell r="J28">
            <v>401</v>
          </cell>
          <cell r="K28">
            <v>490.048</v>
          </cell>
          <cell r="L28">
            <v>451.77500000000003</v>
          </cell>
          <cell r="M28">
            <v>443.18</v>
          </cell>
          <cell r="N28">
            <v>474.03100000000001</v>
          </cell>
          <cell r="O28">
            <v>475.94100000000003</v>
          </cell>
          <cell r="P28">
            <v>482.733</v>
          </cell>
        </row>
        <row r="29">
          <cell r="B29">
            <v>1027</v>
          </cell>
          <cell r="C29">
            <v>1181.249</v>
          </cell>
          <cell r="D29">
            <v>1321.8320000000001</v>
          </cell>
          <cell r="E29">
            <v>1592.184</v>
          </cell>
          <cell r="F29">
            <v>1679.3230000000001</v>
          </cell>
          <cell r="G29">
            <v>1698.6439009954411</v>
          </cell>
          <cell r="H29">
            <v>1751.4457140918519</v>
          </cell>
          <cell r="I29">
            <v>1895</v>
          </cell>
          <cell r="J29">
            <v>2199</v>
          </cell>
          <cell r="K29">
            <v>2204.6289999999999</v>
          </cell>
          <cell r="L29">
            <v>1980.6560000000002</v>
          </cell>
          <cell r="M29">
            <v>2465.5460000000003</v>
          </cell>
          <cell r="N29">
            <v>2316.7420000000002</v>
          </cell>
          <cell r="O29">
            <v>2222.6219999999998</v>
          </cell>
          <cell r="P29">
            <v>2114.8870000000002</v>
          </cell>
        </row>
        <row r="30">
          <cell r="B30">
            <v>1028</v>
          </cell>
          <cell r="C30">
            <v>12159.949418239363</v>
          </cell>
          <cell r="D30">
            <v>12500.969895930872</v>
          </cell>
          <cell r="E30">
            <v>13851.399851782806</v>
          </cell>
          <cell r="F30">
            <v>14443.29587612097</v>
          </cell>
          <cell r="G30">
            <v>15687.870137362006</v>
          </cell>
          <cell r="H30">
            <v>14785.972261295859</v>
          </cell>
          <cell r="I30">
            <v>17253.027218114537</v>
          </cell>
          <cell r="J30">
            <v>17130.323</v>
          </cell>
          <cell r="K30">
            <v>19586.88</v>
          </cell>
          <cell r="L30">
            <v>19098.147000000004</v>
          </cell>
          <cell r="M30">
            <v>20621.243000000002</v>
          </cell>
          <cell r="N30">
            <v>20871.207999999999</v>
          </cell>
          <cell r="O30">
            <v>19405.476999999999</v>
          </cell>
          <cell r="P30">
            <v>16992.422999999999</v>
          </cell>
        </row>
        <row r="31">
          <cell r="B31">
            <v>1029</v>
          </cell>
          <cell r="C31">
            <v>177.51</v>
          </cell>
          <cell r="D31">
            <v>193.773</v>
          </cell>
          <cell r="E31">
            <v>193.876</v>
          </cell>
          <cell r="F31">
            <v>231.76400000000001</v>
          </cell>
          <cell r="G31">
            <v>202.83806582474975</v>
          </cell>
          <cell r="H31">
            <v>215.59297892265596</v>
          </cell>
          <cell r="I31">
            <v>209</v>
          </cell>
          <cell r="J31">
            <v>237</v>
          </cell>
          <cell r="K31">
            <v>235.91300000000001</v>
          </cell>
          <cell r="L31">
            <v>238.05700000000002</v>
          </cell>
          <cell r="M31">
            <v>256.10700000000003</v>
          </cell>
          <cell r="N31">
            <v>253.255</v>
          </cell>
          <cell r="O31">
            <v>245.92600000000002</v>
          </cell>
          <cell r="P31">
            <v>245.92600000000002</v>
          </cell>
        </row>
        <row r="32">
          <cell r="B32">
            <v>1030</v>
          </cell>
          <cell r="C32">
            <v>2061.172</v>
          </cell>
          <cell r="D32">
            <v>2120.9900000000002</v>
          </cell>
          <cell r="E32">
            <v>2327.4769999999999</v>
          </cell>
          <cell r="F32">
            <v>2144.8389999999999</v>
          </cell>
          <cell r="G32">
            <v>2282.1780411021105</v>
          </cell>
          <cell r="H32">
            <v>2361.6331819601028</v>
          </cell>
          <cell r="I32">
            <v>2330</v>
          </cell>
          <cell r="J32">
            <v>2376</v>
          </cell>
          <cell r="K32">
            <v>2855.866</v>
          </cell>
          <cell r="L32">
            <v>2843.4649999999997</v>
          </cell>
          <cell r="M32">
            <v>2782.2460000000001</v>
          </cell>
          <cell r="N32">
            <v>2714.143</v>
          </cell>
          <cell r="O32">
            <v>2541.3519999999999</v>
          </cell>
          <cell r="P32">
            <v>2355.212</v>
          </cell>
        </row>
        <row r="33">
          <cell r="B33">
            <v>1031</v>
          </cell>
          <cell r="C33">
            <v>306.77500000000003</v>
          </cell>
          <cell r="D33">
            <v>351.13</v>
          </cell>
          <cell r="E33">
            <v>337.94231717419297</v>
          </cell>
          <cell r="F33">
            <v>327.15068282580705</v>
          </cell>
          <cell r="G33">
            <v>335.73197102027547</v>
          </cell>
          <cell r="H33">
            <v>337.23488904874165</v>
          </cell>
          <cell r="I33">
            <v>833</v>
          </cell>
          <cell r="J33">
            <v>395</v>
          </cell>
          <cell r="K33">
            <v>482.28200000000004</v>
          </cell>
          <cell r="L33">
            <v>444.63800000000003</v>
          </cell>
          <cell r="M33">
            <v>433.38800000000003</v>
          </cell>
          <cell r="N33">
            <v>429.83</v>
          </cell>
          <cell r="O33">
            <v>410.68099999999998</v>
          </cell>
          <cell r="P33">
            <v>450.09700000000004</v>
          </cell>
        </row>
        <row r="34">
          <cell r="B34">
            <v>1032</v>
          </cell>
          <cell r="C34">
            <v>1349.403</v>
          </cell>
          <cell r="D34">
            <v>1456.5350000000001</v>
          </cell>
          <cell r="E34">
            <v>1517.165</v>
          </cell>
          <cell r="F34">
            <v>1579.42</v>
          </cell>
          <cell r="G34">
            <v>1782.57689375051</v>
          </cell>
          <cell r="H34">
            <v>1697.0529900517322</v>
          </cell>
          <cell r="I34">
            <v>2489</v>
          </cell>
          <cell r="J34">
            <v>2457</v>
          </cell>
          <cell r="K34">
            <v>2690.23</v>
          </cell>
          <cell r="L34">
            <v>2494.4290000000005</v>
          </cell>
          <cell r="M34">
            <v>2494.7260000000001</v>
          </cell>
          <cell r="N34">
            <v>3035.078</v>
          </cell>
          <cell r="O34">
            <v>3096.5010000000002</v>
          </cell>
          <cell r="P34">
            <v>2907.41</v>
          </cell>
        </row>
        <row r="35">
          <cell r="B35">
            <v>1033</v>
          </cell>
          <cell r="C35">
            <v>2338.739</v>
          </cell>
          <cell r="D35">
            <v>2269.1320000000001</v>
          </cell>
          <cell r="E35">
            <v>2319.511</v>
          </cell>
          <cell r="F35">
            <v>2689.8250000000003</v>
          </cell>
          <cell r="G35">
            <v>2707.8382186456738</v>
          </cell>
          <cell r="H35">
            <v>3072.694428957303</v>
          </cell>
          <cell r="I35">
            <v>3134</v>
          </cell>
          <cell r="J35">
            <v>2851</v>
          </cell>
          <cell r="K35">
            <v>3179.6869999999999</v>
          </cell>
          <cell r="L35">
            <v>2909.13</v>
          </cell>
          <cell r="M35">
            <v>2818.598</v>
          </cell>
          <cell r="N35">
            <v>3252.05</v>
          </cell>
          <cell r="O35">
            <v>3056.6669999999999</v>
          </cell>
          <cell r="P35">
            <v>3110.683</v>
          </cell>
        </row>
        <row r="36">
          <cell r="B36">
            <v>1034</v>
          </cell>
          <cell r="C36">
            <v>3758.9250000000002</v>
          </cell>
          <cell r="D36">
            <v>3971.7490000000003</v>
          </cell>
          <cell r="E36">
            <v>3773.9259999999999</v>
          </cell>
          <cell r="F36">
            <v>4762.7439999999997</v>
          </cell>
          <cell r="G36">
            <v>5600.52886181144</v>
          </cell>
          <cell r="H36">
            <v>5465.9742867225659</v>
          </cell>
          <cell r="I36">
            <v>5919</v>
          </cell>
          <cell r="J36">
            <v>5903</v>
          </cell>
          <cell r="K36">
            <v>6190.6849999999995</v>
          </cell>
          <cell r="L36">
            <v>6295.9349999999995</v>
          </cell>
          <cell r="M36">
            <v>6330.6239999999998</v>
          </cell>
          <cell r="N36">
            <v>6879.7780000000002</v>
          </cell>
          <cell r="O36">
            <v>7328.22</v>
          </cell>
          <cell r="P36">
            <v>6181.0720000000001</v>
          </cell>
        </row>
        <row r="37">
          <cell r="B37">
            <v>1035</v>
          </cell>
          <cell r="C37">
            <v>1689.577</v>
          </cell>
          <cell r="D37">
            <v>1963.1759999999999</v>
          </cell>
          <cell r="E37">
            <v>1913.6880000000001</v>
          </cell>
          <cell r="F37">
            <v>1937.3620000000001</v>
          </cell>
          <cell r="G37">
            <v>1988.1797501431774</v>
          </cell>
          <cell r="H37">
            <v>2327.9975715172745</v>
          </cell>
          <cell r="I37">
            <v>2637</v>
          </cell>
          <cell r="J37">
            <v>2559</v>
          </cell>
          <cell r="K37">
            <v>2831.7870000000003</v>
          </cell>
          <cell r="L37">
            <v>7835.3670000000002</v>
          </cell>
          <cell r="M37">
            <v>7788.9719999999998</v>
          </cell>
          <cell r="N37">
            <v>6735.558</v>
          </cell>
          <cell r="O37">
            <v>7423.8249999999998</v>
          </cell>
          <cell r="P37">
            <v>7317.1830000000009</v>
          </cell>
        </row>
        <row r="38">
          <cell r="B38">
            <v>1036</v>
          </cell>
          <cell r="C38">
            <v>206.11</v>
          </cell>
          <cell r="D38">
            <v>212.89699999999999</v>
          </cell>
          <cell r="E38">
            <v>173.08700000000002</v>
          </cell>
          <cell r="F38">
            <v>237.386</v>
          </cell>
          <cell r="G38">
            <v>277.77823792748978</v>
          </cell>
          <cell r="H38">
            <v>245.26173748999392</v>
          </cell>
          <cell r="I38">
            <v>260</v>
          </cell>
          <cell r="J38">
            <v>273</v>
          </cell>
          <cell r="K38">
            <v>263.161</v>
          </cell>
          <cell r="L38">
            <v>270.68800000000005</v>
          </cell>
          <cell r="M38">
            <v>278.83600000000001</v>
          </cell>
          <cell r="N38">
            <v>271.19799999999998</v>
          </cell>
          <cell r="O38">
            <v>234.59900000000002</v>
          </cell>
          <cell r="P38">
            <v>265.09199999999998</v>
          </cell>
        </row>
        <row r="39">
          <cell r="B39">
            <v>1037</v>
          </cell>
          <cell r="C39">
            <v>194.499</v>
          </cell>
          <cell r="D39">
            <v>203.49799999999999</v>
          </cell>
          <cell r="E39">
            <v>159.53800000000001</v>
          </cell>
          <cell r="F39">
            <v>184.27600000000001</v>
          </cell>
          <cell r="G39">
            <v>204.83647041415614</v>
          </cell>
          <cell r="H39">
            <v>216.58193754156721</v>
          </cell>
          <cell r="I39">
            <v>216</v>
          </cell>
          <cell r="J39">
            <v>217</v>
          </cell>
          <cell r="K39">
            <v>269.07800000000003</v>
          </cell>
          <cell r="L39">
            <v>258.61600000000004</v>
          </cell>
          <cell r="M39">
            <v>262.20400000000001</v>
          </cell>
          <cell r="N39">
            <v>234.44400000000002</v>
          </cell>
          <cell r="O39">
            <v>261.75299999999999</v>
          </cell>
          <cell r="P39">
            <v>281.23699999999997</v>
          </cell>
        </row>
        <row r="40">
          <cell r="B40">
            <v>1038</v>
          </cell>
          <cell r="C40">
            <v>2962.8130000000001</v>
          </cell>
          <cell r="D40">
            <v>3296.1840000000002</v>
          </cell>
          <cell r="E40">
            <v>3048.8530000000001</v>
          </cell>
          <cell r="F40">
            <v>3374.8940000000002</v>
          </cell>
          <cell r="G40">
            <v>4131.7014885977351</v>
          </cell>
          <cell r="H40">
            <v>4080.4432616278827</v>
          </cell>
          <cell r="I40">
            <v>4489</v>
          </cell>
          <cell r="J40">
            <v>5414</v>
          </cell>
          <cell r="K40">
            <v>6805.576</v>
          </cell>
          <cell r="L40">
            <v>6564.1509999999998</v>
          </cell>
          <cell r="M40">
            <v>6277.6059999999998</v>
          </cell>
          <cell r="N40">
            <v>7461.1419999999998</v>
          </cell>
          <cell r="O40">
            <v>7031.8240000000005</v>
          </cell>
          <cell r="P40">
            <v>7061.9610000000002</v>
          </cell>
        </row>
        <row r="41">
          <cell r="B41">
            <v>1039</v>
          </cell>
          <cell r="C41">
            <v>665.82</v>
          </cell>
          <cell r="D41">
            <v>599.60699999999997</v>
          </cell>
          <cell r="E41">
            <v>850.56299999999999</v>
          </cell>
          <cell r="F41">
            <v>777.56299999999999</v>
          </cell>
          <cell r="G41">
            <v>794.36582428904455</v>
          </cell>
          <cell r="H41">
            <v>767.43188827514234</v>
          </cell>
          <cell r="I41">
            <v>840</v>
          </cell>
          <cell r="J41">
            <v>826</v>
          </cell>
          <cell r="K41">
            <v>893.01300000000003</v>
          </cell>
          <cell r="L41">
            <v>892.31700000000001</v>
          </cell>
          <cell r="M41">
            <v>892.56900000000007</v>
          </cell>
          <cell r="N41">
            <v>905.18000000000006</v>
          </cell>
          <cell r="O41">
            <v>916.18200000000002</v>
          </cell>
          <cell r="P41">
            <v>893.96399999999994</v>
          </cell>
        </row>
        <row r="42">
          <cell r="B42">
            <v>1040</v>
          </cell>
          <cell r="C42">
            <v>261.98052127730182</v>
          </cell>
          <cell r="D42">
            <v>268.34432790188913</v>
          </cell>
          <cell r="E42">
            <v>281.73579148240572</v>
          </cell>
          <cell r="F42">
            <v>299.7742073823153</v>
          </cell>
          <cell r="G42">
            <v>307.63740010010548</v>
          </cell>
          <cell r="H42">
            <v>343.79465156798005</v>
          </cell>
          <cell r="I42">
            <v>608.327</v>
          </cell>
          <cell r="J42">
            <v>454.78800000000001</v>
          </cell>
          <cell r="K42">
            <v>1108.8023500000002</v>
          </cell>
          <cell r="L42">
            <v>1118.1764700000001</v>
          </cell>
          <cell r="M42">
            <v>1156.2683200000001</v>
          </cell>
          <cell r="N42">
            <v>1116.501</v>
          </cell>
          <cell r="O42">
            <v>1120.3340000000001</v>
          </cell>
          <cell r="P42">
            <v>441.17399999999998</v>
          </cell>
        </row>
        <row r="43">
          <cell r="B43">
            <v>1041</v>
          </cell>
          <cell r="C43">
            <v>738.76099999999997</v>
          </cell>
          <cell r="D43">
            <v>643.31100000000004</v>
          </cell>
          <cell r="E43">
            <v>689.31399999999996</v>
          </cell>
          <cell r="F43">
            <v>549.46799999999996</v>
          </cell>
          <cell r="G43">
            <v>608.51419747424916</v>
          </cell>
          <cell r="H43">
            <v>633.92247472212136</v>
          </cell>
          <cell r="I43">
            <v>686</v>
          </cell>
          <cell r="J43">
            <v>709</v>
          </cell>
          <cell r="K43">
            <v>735.43700000000001</v>
          </cell>
          <cell r="L43">
            <v>654.4799999999999</v>
          </cell>
          <cell r="M43">
            <v>656.61400000000003</v>
          </cell>
          <cell r="N43">
            <v>672.70487148670907</v>
          </cell>
          <cell r="O43">
            <v>703.95396250197109</v>
          </cell>
          <cell r="P43">
            <v>708.81971251208336</v>
          </cell>
        </row>
        <row r="44">
          <cell r="B44">
            <v>1042</v>
          </cell>
          <cell r="C44">
            <v>7796.4110000000001</v>
          </cell>
          <cell r="D44">
            <v>8732.7515009140752</v>
          </cell>
          <cell r="E44">
            <v>9168.5509999999995</v>
          </cell>
          <cell r="F44">
            <v>9359.2010000000009</v>
          </cell>
          <cell r="G44">
            <v>9550.3755327731906</v>
          </cell>
          <cell r="H44">
            <v>10153.638140361967</v>
          </cell>
          <cell r="I44">
            <v>10250</v>
          </cell>
          <cell r="J44">
            <v>9971</v>
          </cell>
          <cell r="K44">
            <v>10123.731</v>
          </cell>
          <cell r="L44">
            <v>9687.884</v>
          </cell>
          <cell r="M44">
            <v>9879.6810000000005</v>
          </cell>
          <cell r="N44">
            <v>10727.037</v>
          </cell>
          <cell r="O44">
            <v>9805.9619999999995</v>
          </cell>
          <cell r="P44">
            <v>9723.06</v>
          </cell>
        </row>
        <row r="45">
          <cell r="B45">
            <v>1043</v>
          </cell>
          <cell r="C45">
            <v>2724.8020000000001</v>
          </cell>
          <cell r="D45">
            <v>3135.5550000000003</v>
          </cell>
          <cell r="E45">
            <v>2784.9340000000002</v>
          </cell>
          <cell r="F45">
            <v>3199.6680000000001</v>
          </cell>
          <cell r="G45">
            <v>3052.563010318278</v>
          </cell>
          <cell r="H45">
            <v>2892.7039603154526</v>
          </cell>
          <cell r="I45">
            <v>2927</v>
          </cell>
          <cell r="J45">
            <v>3156</v>
          </cell>
          <cell r="K45">
            <v>3229.4</v>
          </cell>
          <cell r="L45">
            <v>2818.3490000000002</v>
          </cell>
          <cell r="M45">
            <v>2521.1350000000002</v>
          </cell>
          <cell r="N45">
            <v>2456.5320000000002</v>
          </cell>
          <cell r="O45">
            <v>1951.0170000000001</v>
          </cell>
          <cell r="P45">
            <v>1635.13</v>
          </cell>
        </row>
        <row r="46">
          <cell r="B46">
            <v>1044</v>
          </cell>
          <cell r="C46">
            <v>3108.0039999999999</v>
          </cell>
          <cell r="D46">
            <v>3394.4140000000002</v>
          </cell>
          <cell r="E46">
            <v>3324.11</v>
          </cell>
          <cell r="F46">
            <v>3232.7759999999998</v>
          </cell>
          <cell r="G46">
            <v>3636.0971504249469</v>
          </cell>
          <cell r="H46">
            <v>3892.5411240347426</v>
          </cell>
          <cell r="I46">
            <v>3938</v>
          </cell>
          <cell r="J46">
            <v>4022</v>
          </cell>
          <cell r="K46">
            <v>4096.6210000000001</v>
          </cell>
          <cell r="L46">
            <v>38405.681999999993</v>
          </cell>
          <cell r="M46">
            <v>36787.936999999998</v>
          </cell>
          <cell r="N46">
            <v>37175.127</v>
          </cell>
          <cell r="O46">
            <v>46300.150999999998</v>
          </cell>
          <cell r="P46">
            <v>34141.131000000001</v>
          </cell>
        </row>
        <row r="47">
          <cell r="B47">
            <v>1045</v>
          </cell>
          <cell r="C47">
            <v>2363.7350000000001</v>
          </cell>
          <cell r="D47">
            <v>2605.2660000000001</v>
          </cell>
          <cell r="E47">
            <v>3162.4549999999999</v>
          </cell>
          <cell r="F47">
            <v>3326.7020000000002</v>
          </cell>
          <cell r="G47">
            <v>4003.8035948757251</v>
          </cell>
          <cell r="H47">
            <v>4009.2382410662717</v>
          </cell>
          <cell r="I47">
            <v>4397</v>
          </cell>
          <cell r="J47">
            <v>4403</v>
          </cell>
          <cell r="K47">
            <v>4681.0890000000009</v>
          </cell>
          <cell r="L47">
            <v>4342.5</v>
          </cell>
          <cell r="M47">
            <v>4420.8140000000003</v>
          </cell>
          <cell r="N47">
            <v>4558.5830000000005</v>
          </cell>
          <cell r="O47">
            <v>4602.5519999999997</v>
          </cell>
          <cell r="P47">
            <v>4339.4220000000005</v>
          </cell>
        </row>
        <row r="48">
          <cell r="B48">
            <v>1046</v>
          </cell>
          <cell r="C48">
            <v>1708.191</v>
          </cell>
          <cell r="D48">
            <v>1857.8440000000001</v>
          </cell>
          <cell r="E48">
            <v>2172.7719999999999</v>
          </cell>
          <cell r="F48">
            <v>2068.2530000000002</v>
          </cell>
          <cell r="G48">
            <v>2121.3064716548947</v>
          </cell>
          <cell r="H48">
            <v>2239.0023132151059</v>
          </cell>
          <cell r="I48">
            <v>2348</v>
          </cell>
          <cell r="J48">
            <v>2219</v>
          </cell>
          <cell r="K48">
            <v>2110.3960000000002</v>
          </cell>
          <cell r="L48">
            <v>2021.028</v>
          </cell>
          <cell r="M48">
            <v>2201.9380000000001</v>
          </cell>
          <cell r="N48">
            <v>2218.5259999999998</v>
          </cell>
          <cell r="O48">
            <v>2269.1060000000002</v>
          </cell>
          <cell r="P48">
            <v>2199.7449999999999</v>
          </cell>
        </row>
        <row r="49">
          <cell r="B49">
            <v>1047</v>
          </cell>
          <cell r="C49">
            <v>5492.192</v>
          </cell>
          <cell r="D49">
            <v>6067.8829999999998</v>
          </cell>
          <cell r="E49">
            <v>6707.5</v>
          </cell>
          <cell r="F49">
            <v>6491.1109999999999</v>
          </cell>
          <cell r="G49">
            <v>7306.1671788698031</v>
          </cell>
          <cell r="H49">
            <v>8213.3013300580624</v>
          </cell>
          <cell r="I49">
            <v>8624</v>
          </cell>
          <cell r="J49">
            <v>8543</v>
          </cell>
          <cell r="K49">
            <v>8980.473</v>
          </cell>
          <cell r="L49">
            <v>11711.105000000001</v>
          </cell>
          <cell r="M49">
            <v>11542.257</v>
          </cell>
          <cell r="N49">
            <v>13241.181</v>
          </cell>
          <cell r="O49">
            <v>13795.173000000001</v>
          </cell>
          <cell r="P49">
            <v>14760.969000000001</v>
          </cell>
        </row>
        <row r="50">
          <cell r="B50">
            <v>1048</v>
          </cell>
          <cell r="C50">
            <v>3552.8250000000003</v>
          </cell>
          <cell r="D50">
            <v>3578.4210000000003</v>
          </cell>
          <cell r="E50">
            <v>3566.319</v>
          </cell>
          <cell r="F50">
            <v>4239.8130000000001</v>
          </cell>
          <cell r="G50">
            <v>4374.5076462106126</v>
          </cell>
          <cell r="H50">
            <v>4844.9082740462918</v>
          </cell>
          <cell r="I50">
            <v>4853</v>
          </cell>
          <cell r="J50">
            <v>4302</v>
          </cell>
          <cell r="K50">
            <v>5349.61</v>
          </cell>
          <cell r="L50">
            <v>5084.7960000000003</v>
          </cell>
          <cell r="M50">
            <v>5082.2950000000001</v>
          </cell>
          <cell r="N50">
            <v>5554.5879999999997</v>
          </cell>
          <cell r="O50">
            <v>5605.7880000000005</v>
          </cell>
          <cell r="P50">
            <v>5754.4179999999997</v>
          </cell>
        </row>
        <row r="51">
          <cell r="B51">
            <v>1049</v>
          </cell>
          <cell r="C51">
            <v>346.85200000000003</v>
          </cell>
          <cell r="D51">
            <v>236.97</v>
          </cell>
          <cell r="E51">
            <v>353.33199999999999</v>
          </cell>
          <cell r="F51">
            <v>500.21100000000001</v>
          </cell>
          <cell r="G51">
            <v>449.64103261644033</v>
          </cell>
          <cell r="H51">
            <v>462.83263365047242</v>
          </cell>
          <cell r="I51">
            <v>608</v>
          </cell>
          <cell r="J51">
            <v>602</v>
          </cell>
          <cell r="K51">
            <v>692.90800000000002</v>
          </cell>
          <cell r="L51">
            <v>592.45499999999993</v>
          </cell>
          <cell r="M51">
            <v>579.96100000000001</v>
          </cell>
          <cell r="N51">
            <v>844.83100000000002</v>
          </cell>
          <cell r="O51">
            <v>845.32299999999998</v>
          </cell>
          <cell r="P51">
            <v>842.97400000000005</v>
          </cell>
        </row>
        <row r="52">
          <cell r="B52">
            <v>1050</v>
          </cell>
          <cell r="C52">
            <v>1040.1300000000001</v>
          </cell>
          <cell r="D52">
            <v>1162.7278459776264</v>
          </cell>
          <cell r="E52">
            <v>1009.6811540223736</v>
          </cell>
          <cell r="F52">
            <v>1074.327</v>
          </cell>
          <cell r="G52">
            <v>1205.03796741206</v>
          </cell>
          <cell r="H52">
            <v>1039.3955084757404</v>
          </cell>
          <cell r="I52">
            <v>993</v>
          </cell>
          <cell r="J52">
            <v>941</v>
          </cell>
          <cell r="K52">
            <v>1105.75</v>
          </cell>
          <cell r="L52">
            <v>996.12800000000004</v>
          </cell>
          <cell r="M52">
            <v>1093.826</v>
          </cell>
          <cell r="N52">
            <v>1117.6600000000001</v>
          </cell>
          <cell r="O52">
            <v>1162.5140000000001</v>
          </cell>
          <cell r="P52">
            <v>1121.48</v>
          </cell>
        </row>
        <row r="53">
          <cell r="B53">
            <v>1051</v>
          </cell>
          <cell r="C53">
            <v>13157.486595564089</v>
          </cell>
          <cell r="D53">
            <v>13477.097</v>
          </cell>
          <cell r="E53">
            <v>13553.961000000001</v>
          </cell>
          <cell r="F53">
            <v>12449.916999999999</v>
          </cell>
          <cell r="G53">
            <v>13886.913491785082</v>
          </cell>
          <cell r="H53">
            <v>13333.140100161685</v>
          </cell>
          <cell r="I53">
            <v>13908</v>
          </cell>
          <cell r="J53">
            <v>14513</v>
          </cell>
          <cell r="K53">
            <v>14492.432000000001</v>
          </cell>
          <cell r="L53">
            <v>14793.938</v>
          </cell>
          <cell r="M53">
            <v>15465.812</v>
          </cell>
          <cell r="N53">
            <v>16125.697</v>
          </cell>
          <cell r="O53">
            <v>16913.056</v>
          </cell>
          <cell r="P53">
            <v>16509.812999999998</v>
          </cell>
        </row>
        <row r="54">
          <cell r="B54">
            <v>1052</v>
          </cell>
          <cell r="C54">
            <v>117.86500000000001</v>
          </cell>
          <cell r="D54">
            <v>109.613</v>
          </cell>
          <cell r="E54">
            <v>108.47500000000001</v>
          </cell>
          <cell r="F54">
            <v>113.429</v>
          </cell>
          <cell r="G54">
            <v>103.91703864913288</v>
          </cell>
          <cell r="H54">
            <v>91.973151558747716</v>
          </cell>
          <cell r="I54">
            <v>81</v>
          </cell>
          <cell r="J54">
            <v>109</v>
          </cell>
          <cell r="K54">
            <v>89.046000000000006</v>
          </cell>
          <cell r="L54">
            <v>104.40300000000001</v>
          </cell>
          <cell r="M54">
            <v>94.61</v>
          </cell>
          <cell r="N54">
            <v>101.173</v>
          </cell>
          <cell r="O54">
            <v>77.78</v>
          </cell>
          <cell r="P54">
            <v>89.492999999999995</v>
          </cell>
        </row>
        <row r="55">
          <cell r="B55">
            <v>1053</v>
          </cell>
          <cell r="C55">
            <v>507.06700000000001</v>
          </cell>
          <cell r="D55">
            <v>650.54700000000003</v>
          </cell>
          <cell r="E55">
            <v>676.53499999999997</v>
          </cell>
          <cell r="F55">
            <v>736.00300000000004</v>
          </cell>
          <cell r="G55">
            <v>725.42086595452372</v>
          </cell>
          <cell r="H55">
            <v>870.28358464191388</v>
          </cell>
          <cell r="I55">
            <v>824</v>
          </cell>
          <cell r="J55">
            <v>851</v>
          </cell>
          <cell r="K55">
            <v>826.97800000000007</v>
          </cell>
          <cell r="L55">
            <v>841.78699999999992</v>
          </cell>
          <cell r="M55">
            <v>949.17399999999998</v>
          </cell>
          <cell r="N55">
            <v>890.50599999999997</v>
          </cell>
          <cell r="O55">
            <v>888.95299999999997</v>
          </cell>
          <cell r="P55">
            <v>908.39700000000005</v>
          </cell>
        </row>
        <row r="56">
          <cell r="B56">
            <v>1054</v>
          </cell>
          <cell r="C56">
            <v>453.49900000000002</v>
          </cell>
          <cell r="D56">
            <v>480.87400000000002</v>
          </cell>
          <cell r="E56">
            <v>438.47399999999999</v>
          </cell>
          <cell r="F56">
            <v>424.84199999999998</v>
          </cell>
          <cell r="G56">
            <v>432.65459360648589</v>
          </cell>
          <cell r="H56">
            <v>502.39097840692301</v>
          </cell>
          <cell r="I56">
            <v>511</v>
          </cell>
          <cell r="J56">
            <v>535</v>
          </cell>
          <cell r="K56">
            <v>512.048</v>
          </cell>
          <cell r="L56">
            <v>496.03100000000001</v>
          </cell>
          <cell r="M56">
            <v>516.79600000000005</v>
          </cell>
          <cell r="N56">
            <v>512.26800000000003</v>
          </cell>
          <cell r="O56">
            <v>519.91399999999999</v>
          </cell>
          <cell r="P56">
            <v>506.726</v>
          </cell>
        </row>
        <row r="57">
          <cell r="B57">
            <v>1055</v>
          </cell>
          <cell r="C57">
            <v>497.30200000000002</v>
          </cell>
          <cell r="D57">
            <v>516.88</v>
          </cell>
          <cell r="E57">
            <v>490.53199999999998</v>
          </cell>
          <cell r="F57">
            <v>480.90300000000002</v>
          </cell>
          <cell r="G57">
            <v>567.54690339141791</v>
          </cell>
          <cell r="H57">
            <v>555.79474382813135</v>
          </cell>
          <cell r="I57">
            <v>587</v>
          </cell>
          <cell r="J57">
            <v>599</v>
          </cell>
          <cell r="K57">
            <v>684.67699999999991</v>
          </cell>
          <cell r="L57">
            <v>645.572</v>
          </cell>
          <cell r="M57">
            <v>684.58600000000001</v>
          </cell>
          <cell r="N57">
            <v>650.077</v>
          </cell>
          <cell r="O57">
            <v>688.95</v>
          </cell>
          <cell r="P57">
            <v>679.91100000000006</v>
          </cell>
        </row>
        <row r="58">
          <cell r="B58">
            <v>1056</v>
          </cell>
          <cell r="C58">
            <v>378.245</v>
          </cell>
          <cell r="D58">
            <v>374.072</v>
          </cell>
          <cell r="E58">
            <v>394.83699999999999</v>
          </cell>
          <cell r="F58">
            <v>372.09300000000002</v>
          </cell>
          <cell r="G58">
            <v>377.69846739780985</v>
          </cell>
          <cell r="H58">
            <v>405.47303375361901</v>
          </cell>
          <cell r="I58">
            <v>564</v>
          </cell>
          <cell r="J58">
            <v>559</v>
          </cell>
          <cell r="K58">
            <v>525.09799999999996</v>
          </cell>
          <cell r="L58">
            <v>577.76799999999992</v>
          </cell>
          <cell r="M58">
            <v>647.50200000000007</v>
          </cell>
          <cell r="N58">
            <v>645.61</v>
          </cell>
          <cell r="O58">
            <v>613.50200000000007</v>
          </cell>
          <cell r="P58">
            <v>575.26699999999994</v>
          </cell>
        </row>
        <row r="59">
          <cell r="B59">
            <v>1057</v>
          </cell>
          <cell r="C59">
            <v>489.15000000000003</v>
          </cell>
          <cell r="D59">
            <v>458.255</v>
          </cell>
          <cell r="E59">
            <v>452.334</v>
          </cell>
          <cell r="F59">
            <v>474.22</v>
          </cell>
          <cell r="G59">
            <v>488.60992210986512</v>
          </cell>
          <cell r="H59">
            <v>527.1149438797047</v>
          </cell>
          <cell r="I59">
            <v>470</v>
          </cell>
          <cell r="J59">
            <v>455</v>
          </cell>
          <cell r="K59">
            <v>470.57599999999996</v>
          </cell>
          <cell r="L59">
            <v>504.94700000000006</v>
          </cell>
          <cell r="M59">
            <v>526.00099999999998</v>
          </cell>
          <cell r="N59">
            <v>575.1</v>
          </cell>
          <cell r="O59">
            <v>636.63099999999997</v>
          </cell>
          <cell r="P59">
            <v>577.82600000000002</v>
          </cell>
        </row>
        <row r="60">
          <cell r="B60">
            <v>1058</v>
          </cell>
          <cell r="C60">
            <v>5609.1530000000002</v>
          </cell>
          <cell r="D60">
            <v>5725.2290000000003</v>
          </cell>
          <cell r="E60">
            <v>5944.2420000000002</v>
          </cell>
          <cell r="F60">
            <v>5713.0060000000003</v>
          </cell>
          <cell r="G60">
            <v>5574.5496021491572</v>
          </cell>
          <cell r="H60">
            <v>6187.9140785277905</v>
          </cell>
          <cell r="I60">
            <v>6790</v>
          </cell>
          <cell r="J60">
            <v>6567</v>
          </cell>
          <cell r="K60">
            <v>6650.0290000000005</v>
          </cell>
          <cell r="L60">
            <v>6863.3690000000006</v>
          </cell>
          <cell r="M60">
            <v>6917.5889999999999</v>
          </cell>
          <cell r="N60">
            <v>7180.2089999999998</v>
          </cell>
          <cell r="O60">
            <v>7122.5770000000002</v>
          </cell>
          <cell r="P60">
            <v>6118.0740000000005</v>
          </cell>
        </row>
        <row r="61">
          <cell r="B61">
            <v>1059</v>
          </cell>
          <cell r="C61">
            <v>18701.809000000001</v>
          </cell>
          <cell r="D61">
            <v>18258.256800000003</v>
          </cell>
          <cell r="E61">
            <v>20335.502</v>
          </cell>
          <cell r="F61">
            <v>20628.237000000001</v>
          </cell>
          <cell r="G61">
            <v>22403.114649540461</v>
          </cell>
          <cell r="H61">
            <v>23031.85727582447</v>
          </cell>
          <cell r="I61">
            <v>24871</v>
          </cell>
          <cell r="J61">
            <v>25245</v>
          </cell>
          <cell r="K61">
            <v>25944.43</v>
          </cell>
          <cell r="L61">
            <v>27247.764000000003</v>
          </cell>
          <cell r="M61">
            <v>28156.733</v>
          </cell>
          <cell r="N61">
            <v>27870.671000000002</v>
          </cell>
          <cell r="O61">
            <v>28566.87</v>
          </cell>
          <cell r="P61">
            <v>30557.260000000002</v>
          </cell>
        </row>
        <row r="62">
          <cell r="B62">
            <v>1060</v>
          </cell>
          <cell r="C62">
            <v>600.68700000000001</v>
          </cell>
          <cell r="D62">
            <v>612.08500000000004</v>
          </cell>
          <cell r="E62">
            <v>626.46400000000006</v>
          </cell>
          <cell r="F62">
            <v>641.16200000000003</v>
          </cell>
          <cell r="G62">
            <v>676.45995351406691</v>
          </cell>
          <cell r="H62">
            <v>798.08960546139156</v>
          </cell>
          <cell r="I62">
            <v>813</v>
          </cell>
          <cell r="J62">
            <v>907</v>
          </cell>
          <cell r="K62">
            <v>951.42900000000009</v>
          </cell>
          <cell r="L62">
            <v>945.09800000000007</v>
          </cell>
          <cell r="M62">
            <v>973.12</v>
          </cell>
          <cell r="N62">
            <v>873.25599999999997</v>
          </cell>
          <cell r="O62">
            <v>833.16899999999998</v>
          </cell>
          <cell r="P62">
            <v>835.06299999999999</v>
          </cell>
        </row>
        <row r="63">
          <cell r="B63">
            <v>1061</v>
          </cell>
          <cell r="C63">
            <v>422.27100000000002</v>
          </cell>
          <cell r="D63">
            <v>320.44200000000001</v>
          </cell>
          <cell r="E63">
            <v>299.54700000000003</v>
          </cell>
          <cell r="F63">
            <v>352.63400000000001</v>
          </cell>
          <cell r="G63">
            <v>371.70325362959062</v>
          </cell>
          <cell r="H63">
            <v>369.87052347281343</v>
          </cell>
          <cell r="I63">
            <v>461</v>
          </cell>
          <cell r="J63">
            <v>408</v>
          </cell>
          <cell r="K63">
            <v>383.99799999999999</v>
          </cell>
          <cell r="L63">
            <v>355.23899999999998</v>
          </cell>
          <cell r="M63">
            <v>349.51100000000002</v>
          </cell>
          <cell r="N63">
            <v>379.10200000000003</v>
          </cell>
          <cell r="O63">
            <v>361.21500000000003</v>
          </cell>
          <cell r="P63">
            <v>348.995</v>
          </cell>
        </row>
        <row r="64">
          <cell r="B64">
            <v>1062</v>
          </cell>
          <cell r="C64">
            <v>1306.5129999999999</v>
          </cell>
          <cell r="D64">
            <v>1592.4639999999999</v>
          </cell>
          <cell r="E64">
            <v>1735.5989999999999</v>
          </cell>
          <cell r="F64">
            <v>1656.4080000000001</v>
          </cell>
          <cell r="G64">
            <v>1661.6734160914227</v>
          </cell>
          <cell r="H64">
            <v>1725.732790000159</v>
          </cell>
          <cell r="I64">
            <v>2048</v>
          </cell>
          <cell r="J64">
            <v>1968</v>
          </cell>
          <cell r="K64">
            <v>2215.585</v>
          </cell>
          <cell r="L64">
            <v>1916.431</v>
          </cell>
          <cell r="M64">
            <v>2039.4670000000001</v>
          </cell>
          <cell r="N64">
            <v>1959.9850000000001</v>
          </cell>
          <cell r="O64">
            <v>1692.58</v>
          </cell>
          <cell r="P64">
            <v>1716.3309999999999</v>
          </cell>
        </row>
        <row r="65">
          <cell r="B65">
            <v>1063</v>
          </cell>
          <cell r="C65">
            <v>25863.25</v>
          </cell>
          <cell r="D65">
            <v>26289.118000000002</v>
          </cell>
          <cell r="E65">
            <v>26686.072</v>
          </cell>
          <cell r="F65">
            <v>27951.467000000004</v>
          </cell>
          <cell r="G65">
            <v>30492.425791125803</v>
          </cell>
          <cell r="H65">
            <v>33288.413182863893</v>
          </cell>
          <cell r="I65">
            <v>45845.042999999998</v>
          </cell>
          <cell r="J65">
            <v>47049.574999999997</v>
          </cell>
          <cell r="K65">
            <v>49438.701000000001</v>
          </cell>
          <cell r="L65">
            <v>49105.402000000002</v>
          </cell>
          <cell r="M65">
            <v>47574.06</v>
          </cell>
          <cell r="N65">
            <v>48415.010999999999</v>
          </cell>
          <cell r="O65">
            <v>45077.072</v>
          </cell>
          <cell r="P65">
            <v>42110.473000000005</v>
          </cell>
        </row>
        <row r="66">
          <cell r="B66">
            <v>1064</v>
          </cell>
          <cell r="C66">
            <v>563.88800000000003</v>
          </cell>
          <cell r="D66">
            <v>631.84900000000005</v>
          </cell>
          <cell r="E66">
            <v>737.95299999999997</v>
          </cell>
          <cell r="F66">
            <v>839.85</v>
          </cell>
          <cell r="G66">
            <v>573.5421171596372</v>
          </cell>
          <cell r="H66">
            <v>825.78044679090692</v>
          </cell>
          <cell r="I66">
            <v>755</v>
          </cell>
          <cell r="J66">
            <v>698</v>
          </cell>
          <cell r="K66">
            <v>758.947</v>
          </cell>
          <cell r="L66">
            <v>766.19</v>
          </cell>
          <cell r="M66">
            <v>758.83600000000001</v>
          </cell>
          <cell r="N66">
            <v>811.63400000000001</v>
          </cell>
          <cell r="O66">
            <v>807.15300000000002</v>
          </cell>
          <cell r="P66">
            <v>791.75200000000007</v>
          </cell>
        </row>
        <row r="67">
          <cell r="B67">
            <v>1065</v>
          </cell>
          <cell r="C67">
            <v>575.428</v>
          </cell>
          <cell r="D67">
            <v>653.005</v>
          </cell>
          <cell r="E67">
            <v>710.86900000000003</v>
          </cell>
          <cell r="F67">
            <v>739.495</v>
          </cell>
          <cell r="G67">
            <v>971.22463045151108</v>
          </cell>
          <cell r="H67">
            <v>905.88609492271951</v>
          </cell>
          <cell r="I67">
            <v>1216</v>
          </cell>
          <cell r="J67">
            <v>1085</v>
          </cell>
          <cell r="K67">
            <v>1065.2379999999998</v>
          </cell>
          <cell r="L67">
            <v>1093.623</v>
          </cell>
          <cell r="M67">
            <v>1174.8</v>
          </cell>
          <cell r="N67">
            <v>1274.18</v>
          </cell>
          <cell r="O67">
            <v>1707.5150000000001</v>
          </cell>
          <cell r="P67">
            <v>1650.896</v>
          </cell>
        </row>
        <row r="68">
          <cell r="B68">
            <v>1066</v>
          </cell>
          <cell r="C68">
            <v>5392.643</v>
          </cell>
          <cell r="D68">
            <v>8692.8880000000008</v>
          </cell>
          <cell r="E68">
            <v>8401.4410000000007</v>
          </cell>
          <cell r="F68">
            <v>9481.1660000000011</v>
          </cell>
          <cell r="G68">
            <v>9276.5941040245143</v>
          </cell>
          <cell r="H68">
            <v>8951.0644597658666</v>
          </cell>
          <cell r="I68">
            <v>9640</v>
          </cell>
          <cell r="J68">
            <v>9312</v>
          </cell>
          <cell r="K68">
            <v>9632.8140000000003</v>
          </cell>
          <cell r="L68">
            <v>9616.5209999999988</v>
          </cell>
          <cell r="M68">
            <v>9793.1370000000006</v>
          </cell>
          <cell r="N68">
            <v>10167.092000000001</v>
          </cell>
          <cell r="O68">
            <v>10508.414000000001</v>
          </cell>
          <cell r="P68">
            <v>9901.4550000000017</v>
          </cell>
        </row>
        <row r="69">
          <cell r="B69">
            <v>1067</v>
          </cell>
          <cell r="C69">
            <v>240.69800000000001</v>
          </cell>
          <cell r="D69">
            <v>196.42000000000002</v>
          </cell>
          <cell r="E69">
            <v>231.607</v>
          </cell>
          <cell r="F69">
            <v>190.52799999999999</v>
          </cell>
          <cell r="G69">
            <v>194.84444746712413</v>
          </cell>
          <cell r="H69">
            <v>169.11192383382644</v>
          </cell>
          <cell r="I69">
            <v>172</v>
          </cell>
          <cell r="J69">
            <v>225</v>
          </cell>
          <cell r="K69">
            <v>218.738</v>
          </cell>
          <cell r="L69">
            <v>208.887</v>
          </cell>
          <cell r="M69">
            <v>198.62100000000001</v>
          </cell>
          <cell r="N69">
            <v>209.946</v>
          </cell>
          <cell r="O69">
            <v>206.18899999999999</v>
          </cell>
          <cell r="P69">
            <v>213.435</v>
          </cell>
        </row>
        <row r="70">
          <cell r="B70">
            <v>1068</v>
          </cell>
          <cell r="C70">
            <v>2373.9230000000002</v>
          </cell>
          <cell r="D70">
            <v>2432.9740000000002</v>
          </cell>
          <cell r="E70">
            <v>2531.748</v>
          </cell>
          <cell r="F70">
            <v>2626.3389999999999</v>
          </cell>
          <cell r="G70">
            <v>2883.6978225134371</v>
          </cell>
          <cell r="H70">
            <v>3131.0429874730676</v>
          </cell>
          <cell r="I70">
            <v>3091</v>
          </cell>
          <cell r="J70">
            <v>3030</v>
          </cell>
          <cell r="K70">
            <v>3364.5830000000001</v>
          </cell>
          <cell r="L70">
            <v>3114.3150000000001</v>
          </cell>
          <cell r="M70">
            <v>3431.107</v>
          </cell>
          <cell r="N70">
            <v>3478.752</v>
          </cell>
          <cell r="O70">
            <v>3533.2860000000001</v>
          </cell>
          <cell r="P70">
            <v>3473.0889999999999</v>
          </cell>
        </row>
        <row r="71">
          <cell r="B71">
            <v>1069</v>
          </cell>
          <cell r="C71">
            <v>1344.375</v>
          </cell>
          <cell r="D71">
            <v>1138.2339999999999</v>
          </cell>
          <cell r="E71">
            <v>1203.518</v>
          </cell>
          <cell r="F71">
            <v>1273.317</v>
          </cell>
          <cell r="G71">
            <v>1321.9446358923344</v>
          </cell>
          <cell r="H71">
            <v>1561.5656592608887</v>
          </cell>
          <cell r="I71">
            <v>1643</v>
          </cell>
          <cell r="J71">
            <v>1493</v>
          </cell>
          <cell r="K71">
            <v>1624</v>
          </cell>
          <cell r="L71">
            <v>1511.05</v>
          </cell>
          <cell r="M71">
            <v>1487.095</v>
          </cell>
          <cell r="N71">
            <v>1517.441</v>
          </cell>
          <cell r="O71">
            <v>1562.7329999999999</v>
          </cell>
          <cell r="P71">
            <v>1466.444</v>
          </cell>
        </row>
        <row r="72">
          <cell r="B72">
            <v>1070</v>
          </cell>
          <cell r="C72">
            <v>2753.558</v>
          </cell>
          <cell r="D72">
            <v>2955.9540000000002</v>
          </cell>
          <cell r="E72">
            <v>3040.5219999999999</v>
          </cell>
          <cell r="F72">
            <v>3117.3090000000002</v>
          </cell>
          <cell r="G72">
            <v>3249.4058623748087</v>
          </cell>
          <cell r="H72">
            <v>3364.4372215361263</v>
          </cell>
          <cell r="I72">
            <v>3991</v>
          </cell>
          <cell r="J72">
            <v>3817</v>
          </cell>
          <cell r="K72">
            <v>4103.7370000000001</v>
          </cell>
          <cell r="L72">
            <v>3860.2439999999997</v>
          </cell>
          <cell r="M72">
            <v>4190.8469999999998</v>
          </cell>
          <cell r="N72">
            <v>4378.8320000000003</v>
          </cell>
          <cell r="O72">
            <v>5104.643</v>
          </cell>
          <cell r="P72">
            <v>5575.9560000000001</v>
          </cell>
        </row>
        <row r="73">
          <cell r="B73">
            <v>1071</v>
          </cell>
          <cell r="C73">
            <v>650.24199999999996</v>
          </cell>
          <cell r="D73">
            <v>782.86900000000003</v>
          </cell>
          <cell r="E73">
            <v>853.26499999999999</v>
          </cell>
          <cell r="F73">
            <v>901.68799999999999</v>
          </cell>
          <cell r="G73">
            <v>840.32912984539178</v>
          </cell>
          <cell r="H73">
            <v>875.22837773647018</v>
          </cell>
          <cell r="I73">
            <v>1068.1946783800081</v>
          </cell>
          <cell r="J73">
            <v>1011.8053216199919</v>
          </cell>
          <cell r="K73">
            <v>1025.373</v>
          </cell>
          <cell r="L73">
            <v>984.00000000000011</v>
          </cell>
          <cell r="M73">
            <v>1072.038</v>
          </cell>
          <cell r="N73">
            <v>1182.6759999999999</v>
          </cell>
          <cell r="O73">
            <v>1088.9259999999999</v>
          </cell>
          <cell r="P73">
            <v>1427.421</v>
          </cell>
        </row>
        <row r="74">
          <cell r="B74">
            <v>1072</v>
          </cell>
          <cell r="C74">
            <v>737.90200000000004</v>
          </cell>
          <cell r="D74">
            <v>860.29600000000005</v>
          </cell>
          <cell r="E74">
            <v>836.71500000000003</v>
          </cell>
          <cell r="F74">
            <v>910.16200000000003</v>
          </cell>
          <cell r="G74">
            <v>899.28206523288065</v>
          </cell>
          <cell r="H74">
            <v>860.39399845280127</v>
          </cell>
          <cell r="I74">
            <v>896</v>
          </cell>
          <cell r="J74">
            <v>1010</v>
          </cell>
          <cell r="K74">
            <v>933.21699999999998</v>
          </cell>
          <cell r="L74">
            <v>937.2399999999999</v>
          </cell>
          <cell r="M74">
            <v>946.25400000000002</v>
          </cell>
          <cell r="N74">
            <v>986.01499999999999</v>
          </cell>
          <cell r="O74">
            <v>1040.7450000000001</v>
          </cell>
          <cell r="P74">
            <v>1046.395</v>
          </cell>
        </row>
        <row r="75">
          <cell r="B75">
            <v>1073</v>
          </cell>
          <cell r="C75">
            <v>387.03899999999999</v>
          </cell>
          <cell r="D75">
            <v>353.36700000000002</v>
          </cell>
          <cell r="E75">
            <v>461.15500000000003</v>
          </cell>
          <cell r="F75">
            <v>454.892</v>
          </cell>
          <cell r="G75">
            <v>515.58638566226216</v>
          </cell>
          <cell r="H75">
            <v>505.30642841547342</v>
          </cell>
          <cell r="I75">
            <v>528.22699999999998</v>
          </cell>
          <cell r="J75">
            <v>566.95000000000005</v>
          </cell>
          <cell r="K75">
            <v>557.98199999999997</v>
          </cell>
          <cell r="L75">
            <v>568.56000000000006</v>
          </cell>
          <cell r="M75">
            <v>608.11400000000003</v>
          </cell>
          <cell r="N75">
            <v>598.41200000000003</v>
          </cell>
          <cell r="O75">
            <v>615.15600000000006</v>
          </cell>
          <cell r="P75">
            <v>884.52100000000007</v>
          </cell>
        </row>
        <row r="76">
          <cell r="B76">
            <v>1074</v>
          </cell>
          <cell r="C76">
            <v>5151.0619999999999</v>
          </cell>
          <cell r="D76">
            <v>4795.3829999999998</v>
          </cell>
          <cell r="E76">
            <v>4095.8380000000002</v>
          </cell>
          <cell r="F76">
            <v>5112.5079999999998</v>
          </cell>
          <cell r="G76">
            <v>8227.4316945861538</v>
          </cell>
          <cell r="H76">
            <v>12632.95739797251</v>
          </cell>
          <cell r="I76">
            <v>14427</v>
          </cell>
          <cell r="J76">
            <v>13983</v>
          </cell>
          <cell r="K76">
            <v>12947.539000000001</v>
          </cell>
          <cell r="L76">
            <v>9825.241</v>
          </cell>
          <cell r="M76">
            <v>11661.880000000001</v>
          </cell>
          <cell r="N76">
            <v>10256.593000000001</v>
          </cell>
          <cell r="O76">
            <v>9526.0740000000005</v>
          </cell>
          <cell r="P76">
            <v>9748.2029999999995</v>
          </cell>
        </row>
        <row r="77">
          <cell r="B77">
            <v>1075</v>
          </cell>
          <cell r="C77">
            <v>394.45100000000002</v>
          </cell>
          <cell r="D77">
            <v>438.14100000000002</v>
          </cell>
          <cell r="E77">
            <v>478.38400000000001</v>
          </cell>
          <cell r="F77">
            <v>501.27600000000001</v>
          </cell>
          <cell r="G77">
            <v>447.64262802703388</v>
          </cell>
          <cell r="H77">
            <v>490.52347497998784</v>
          </cell>
          <cell r="I77">
            <v>477</v>
          </cell>
          <cell r="J77">
            <v>482</v>
          </cell>
          <cell r="K77">
            <v>472.67200000000003</v>
          </cell>
          <cell r="L77">
            <v>450.94100000000003</v>
          </cell>
          <cell r="M77">
            <v>477.97500000000002</v>
          </cell>
          <cell r="N77">
            <v>460.267</v>
          </cell>
          <cell r="O77">
            <v>486.48900000000003</v>
          </cell>
          <cell r="P77">
            <v>522.399</v>
          </cell>
        </row>
        <row r="78">
          <cell r="B78">
            <v>1076</v>
          </cell>
          <cell r="C78">
            <v>1240.171</v>
          </cell>
          <cell r="D78">
            <v>1618.443</v>
          </cell>
          <cell r="E78">
            <v>2042.183</v>
          </cell>
          <cell r="F78">
            <v>1975.7090000000001</v>
          </cell>
          <cell r="G78">
            <v>1981.4181503964469</v>
          </cell>
          <cell r="H78">
            <v>1935.3920172093472</v>
          </cell>
          <cell r="I78">
            <v>2206</v>
          </cell>
          <cell r="J78">
            <v>2180</v>
          </cell>
          <cell r="K78">
            <v>2322.9090000000001</v>
          </cell>
          <cell r="L78">
            <v>2125.3420000000001</v>
          </cell>
          <cell r="M78">
            <v>2139.1410000000001</v>
          </cell>
          <cell r="N78">
            <v>2709.8630000000003</v>
          </cell>
          <cell r="O78">
            <v>2558.933</v>
          </cell>
          <cell r="P78">
            <v>2477.0910000000003</v>
          </cell>
        </row>
        <row r="79">
          <cell r="B79">
            <v>1077</v>
          </cell>
          <cell r="C79">
            <v>866.98300000000006</v>
          </cell>
          <cell r="D79">
            <v>877.54399999999998</v>
          </cell>
          <cell r="E79">
            <v>976.21699999999998</v>
          </cell>
          <cell r="F79">
            <v>935.20400000000006</v>
          </cell>
          <cell r="G79">
            <v>989.21027175616871</v>
          </cell>
          <cell r="H79">
            <v>963.24569481957292</v>
          </cell>
          <cell r="I79">
            <v>1003</v>
          </cell>
          <cell r="J79">
            <v>934</v>
          </cell>
          <cell r="K79">
            <v>954.49400000000003</v>
          </cell>
          <cell r="L79">
            <v>933.899</v>
          </cell>
          <cell r="M79">
            <v>999.84400000000005</v>
          </cell>
          <cell r="N79">
            <v>971.53100000000006</v>
          </cell>
          <cell r="O79">
            <v>934.95699999999999</v>
          </cell>
          <cell r="P79">
            <v>913.68499999999995</v>
          </cell>
        </row>
        <row r="80">
          <cell r="B80">
            <v>1078</v>
          </cell>
          <cell r="C80">
            <v>23518.849000000002</v>
          </cell>
          <cell r="D80">
            <v>23211.853200000001</v>
          </cell>
          <cell r="E80">
            <v>23105.030999999999</v>
          </cell>
          <cell r="F80">
            <v>24582.308000000001</v>
          </cell>
          <cell r="G80">
            <v>26108.156758299931</v>
          </cell>
          <cell r="H80">
            <v>27942.036818718905</v>
          </cell>
          <cell r="I80">
            <v>29087</v>
          </cell>
          <cell r="J80">
            <v>27857</v>
          </cell>
          <cell r="K80">
            <v>29861.748</v>
          </cell>
          <cell r="L80">
            <v>29959.373000000003</v>
          </cell>
          <cell r="M80">
            <v>30474.731</v>
          </cell>
          <cell r="N80">
            <v>31677.486000000001</v>
          </cell>
          <cell r="O80">
            <v>41241.609000000004</v>
          </cell>
          <cell r="P80">
            <v>41709.048999999999</v>
          </cell>
        </row>
        <row r="81">
          <cell r="B81">
            <v>1079</v>
          </cell>
          <cell r="C81">
            <v>73.796999999999997</v>
          </cell>
          <cell r="D81">
            <v>70.454999999999998</v>
          </cell>
          <cell r="E81">
            <v>80.007999999999996</v>
          </cell>
          <cell r="F81">
            <v>92.414000000000001</v>
          </cell>
          <cell r="G81">
            <v>97.921824880913675</v>
          </cell>
          <cell r="H81">
            <v>78.127730893989991</v>
          </cell>
          <cell r="I81">
            <v>83</v>
          </cell>
          <cell r="J81">
            <v>106</v>
          </cell>
          <cell r="K81">
            <v>70.528999999999996</v>
          </cell>
          <cell r="L81">
            <v>103.645</v>
          </cell>
          <cell r="M81">
            <v>99.593000000000004</v>
          </cell>
          <cell r="N81">
            <v>92.518000000000001</v>
          </cell>
          <cell r="O81">
            <v>94.004000000000005</v>
          </cell>
          <cell r="P81">
            <v>95.876999999999995</v>
          </cell>
        </row>
        <row r="82">
          <cell r="B82">
            <v>1080</v>
          </cell>
          <cell r="C82">
            <v>1070.6513127886712</v>
          </cell>
          <cell r="D82">
            <v>1096.6586582345403</v>
          </cell>
          <cell r="E82">
            <v>1151.3863455936539</v>
          </cell>
          <cell r="F82">
            <v>1225.1050082243917</v>
          </cell>
          <cell r="G82">
            <v>1257.239983622434</v>
          </cell>
          <cell r="H82">
            <v>1165.8098443525648</v>
          </cell>
          <cell r="I82">
            <v>1040.2860000000001</v>
          </cell>
          <cell r="J82">
            <v>1043.636</v>
          </cell>
          <cell r="K82">
            <v>913.60199999999998</v>
          </cell>
          <cell r="L82">
            <v>837.03100000000006</v>
          </cell>
          <cell r="M82">
            <v>795.95</v>
          </cell>
          <cell r="N82">
            <v>1067.981</v>
          </cell>
          <cell r="O82">
            <v>585.34799999999996</v>
          </cell>
          <cell r="P82">
            <v>499.29600000000005</v>
          </cell>
        </row>
        <row r="83">
          <cell r="B83">
            <v>1081</v>
          </cell>
          <cell r="C83">
            <v>1083.606</v>
          </cell>
          <cell r="D83">
            <v>1129.9939999999999</v>
          </cell>
          <cell r="E83">
            <v>1228.3320000000001</v>
          </cell>
          <cell r="F83">
            <v>1180.855</v>
          </cell>
          <cell r="G83">
            <v>1132.0961998987264</v>
          </cell>
          <cell r="H83">
            <v>1145.8693771205019</v>
          </cell>
          <cell r="I83">
            <v>1212.9110696704051</v>
          </cell>
          <cell r="J83">
            <v>1178</v>
          </cell>
          <cell r="K83">
            <v>1112.075</v>
          </cell>
          <cell r="L83">
            <v>1090.4759999999999</v>
          </cell>
          <cell r="M83">
            <v>1436.6532625611635</v>
          </cell>
          <cell r="N83">
            <v>1374.1287374388367</v>
          </cell>
          <cell r="O83">
            <v>1437.961</v>
          </cell>
          <cell r="P83">
            <v>1400.4570000000001</v>
          </cell>
        </row>
        <row r="84">
          <cell r="B84">
            <v>1082</v>
          </cell>
          <cell r="C84">
            <v>27534.225000000002</v>
          </cell>
          <cell r="D84">
            <v>29739.938000000002</v>
          </cell>
          <cell r="E84">
            <v>40157.701000000001</v>
          </cell>
          <cell r="F84">
            <v>43378.825000000004</v>
          </cell>
          <cell r="G84">
            <v>45813.425212141752</v>
          </cell>
          <cell r="H84">
            <v>46259.528358193369</v>
          </cell>
          <cell r="I84">
            <v>50654</v>
          </cell>
          <cell r="J84">
            <v>49275</v>
          </cell>
          <cell r="K84">
            <v>49935.747021081581</v>
          </cell>
          <cell r="L84">
            <v>54675.943978918425</v>
          </cell>
          <cell r="M84">
            <v>66363.521000000008</v>
          </cell>
          <cell r="N84">
            <v>73964.119000000006</v>
          </cell>
          <cell r="O84">
            <v>76378.432000000001</v>
          </cell>
          <cell r="P84">
            <v>83118.128000000012</v>
          </cell>
        </row>
        <row r="85">
          <cell r="B85">
            <v>1083</v>
          </cell>
          <cell r="C85">
            <v>122.508</v>
          </cell>
          <cell r="D85">
            <v>94.488</v>
          </cell>
          <cell r="E85">
            <v>147.464</v>
          </cell>
          <cell r="F85">
            <v>143.351</v>
          </cell>
          <cell r="G85">
            <v>155.8755579736993</v>
          </cell>
          <cell r="H85">
            <v>160.21129626362506</v>
          </cell>
          <cell r="I85">
            <v>145</v>
          </cell>
          <cell r="J85">
            <v>175</v>
          </cell>
          <cell r="K85">
            <v>154.08100000000002</v>
          </cell>
          <cell r="L85">
            <v>171.59399999999999</v>
          </cell>
          <cell r="M85">
            <v>185.75399999999999</v>
          </cell>
          <cell r="N85">
            <v>182.80700000000002</v>
          </cell>
          <cell r="O85">
            <v>172.869</v>
          </cell>
          <cell r="P85">
            <v>173.58699999999999</v>
          </cell>
        </row>
        <row r="86">
          <cell r="B86">
            <v>1084</v>
          </cell>
          <cell r="C86">
            <v>279.89400000000001</v>
          </cell>
          <cell r="D86">
            <v>194.25</v>
          </cell>
          <cell r="E86">
            <v>213.67099999999999</v>
          </cell>
          <cell r="F86">
            <v>193.17000000000002</v>
          </cell>
          <cell r="G86">
            <v>201.83886353004655</v>
          </cell>
          <cell r="H86">
            <v>178.01255140402785</v>
          </cell>
          <cell r="I86">
            <v>190</v>
          </cell>
          <cell r="J86">
            <v>230</v>
          </cell>
          <cell r="K86">
            <v>234.67500000000001</v>
          </cell>
          <cell r="L86">
            <v>244.33799999999999</v>
          </cell>
          <cell r="M86">
            <v>233.072</v>
          </cell>
          <cell r="N86">
            <v>229.131</v>
          </cell>
          <cell r="O86">
            <v>250.76599999999999</v>
          </cell>
          <cell r="P86">
            <v>233.74800000000002</v>
          </cell>
        </row>
        <row r="87">
          <cell r="B87">
            <v>1085</v>
          </cell>
          <cell r="C87">
            <v>128.92099999999999</v>
          </cell>
          <cell r="D87">
            <v>124.38800000000001</v>
          </cell>
          <cell r="E87">
            <v>126.64</v>
          </cell>
          <cell r="F87">
            <v>144.81</v>
          </cell>
          <cell r="G87">
            <v>155.8755579736993</v>
          </cell>
          <cell r="H87">
            <v>152.29962731233493</v>
          </cell>
          <cell r="I87">
            <v>159</v>
          </cell>
          <cell r="J87">
            <v>143</v>
          </cell>
          <cell r="K87">
            <v>141.73099999999999</v>
          </cell>
          <cell r="L87">
            <v>115.96200000000002</v>
          </cell>
          <cell r="M87">
            <v>161.935</v>
          </cell>
          <cell r="N87">
            <v>135.18200000000002</v>
          </cell>
          <cell r="O87">
            <v>114.81700000000001</v>
          </cell>
          <cell r="P87">
            <v>115.09100000000001</v>
          </cell>
        </row>
        <row r="88">
          <cell r="B88">
            <v>1086</v>
          </cell>
          <cell r="C88">
            <v>22749.725999999999</v>
          </cell>
          <cell r="D88">
            <v>21536.133000000002</v>
          </cell>
          <cell r="E88">
            <v>24207.106</v>
          </cell>
          <cell r="F88">
            <v>26039.272000000001</v>
          </cell>
          <cell r="G88">
            <v>26753.641440678199</v>
          </cell>
          <cell r="H88">
            <v>28432.560293698894</v>
          </cell>
          <cell r="I88">
            <v>28670</v>
          </cell>
          <cell r="J88">
            <v>28653</v>
          </cell>
          <cell r="K88">
            <v>30068.633000000002</v>
          </cell>
          <cell r="L88">
            <v>30189.633000000002</v>
          </cell>
          <cell r="M88">
            <v>31962.518</v>
          </cell>
          <cell r="N88">
            <v>31575.338</v>
          </cell>
          <cell r="O88">
            <v>32221.254000000001</v>
          </cell>
          <cell r="P88">
            <v>30787.142</v>
          </cell>
        </row>
        <row r="89">
          <cell r="B89">
            <v>1087</v>
          </cell>
          <cell r="C89">
            <v>1056.3310000000001</v>
          </cell>
          <cell r="D89">
            <v>1414.431</v>
          </cell>
          <cell r="E89">
            <v>1231.423</v>
          </cell>
          <cell r="F89">
            <v>1294.5440000000001</v>
          </cell>
          <cell r="G89">
            <v>1286.9725555777225</v>
          </cell>
          <cell r="H89">
            <v>1426.0783284700453</v>
          </cell>
          <cell r="I89">
            <v>1788</v>
          </cell>
          <cell r="J89">
            <v>1684</v>
          </cell>
          <cell r="K89">
            <v>1985.8130000000001</v>
          </cell>
          <cell r="L89">
            <v>2042.9840000000002</v>
          </cell>
          <cell r="M89">
            <v>2404.4850000000001</v>
          </cell>
          <cell r="N89">
            <v>2374.797</v>
          </cell>
          <cell r="O89">
            <v>2181.2350000000001</v>
          </cell>
          <cell r="P89">
            <v>1829.3329999999999</v>
          </cell>
        </row>
        <row r="90">
          <cell r="B90">
            <v>1088</v>
          </cell>
          <cell r="C90">
            <v>462.09899999999999</v>
          </cell>
          <cell r="D90">
            <v>486.91399999999999</v>
          </cell>
          <cell r="E90">
            <v>467.25299999999999</v>
          </cell>
          <cell r="F90">
            <v>464.73099999999999</v>
          </cell>
          <cell r="G90">
            <v>476.61949457342672</v>
          </cell>
          <cell r="H90">
            <v>460.85471641264985</v>
          </cell>
          <cell r="I90">
            <v>507</v>
          </cell>
          <cell r="J90">
            <v>534</v>
          </cell>
          <cell r="K90">
            <v>567.49</v>
          </cell>
          <cell r="L90">
            <v>542.99299999999994</v>
          </cell>
          <cell r="M90">
            <v>543.00400000000002</v>
          </cell>
          <cell r="N90">
            <v>472.17200000000003</v>
          </cell>
          <cell r="O90">
            <v>505.31400000000002</v>
          </cell>
          <cell r="P90">
            <v>532.601</v>
          </cell>
        </row>
        <row r="91">
          <cell r="B91">
            <v>1089</v>
          </cell>
          <cell r="C91">
            <v>1035.1970000000001</v>
          </cell>
          <cell r="D91">
            <v>1307.979</v>
          </cell>
          <cell r="E91">
            <v>1167.011</v>
          </cell>
          <cell r="F91">
            <v>1212.085</v>
          </cell>
          <cell r="G91">
            <v>1254.99808214722</v>
          </cell>
          <cell r="H91">
            <v>1313.3370459141611</v>
          </cell>
          <cell r="I91">
            <v>1315</v>
          </cell>
          <cell r="J91">
            <v>1406</v>
          </cell>
          <cell r="K91">
            <v>1536.259</v>
          </cell>
          <cell r="L91">
            <v>1600.4679999999998</v>
          </cell>
          <cell r="M91">
            <v>1549.442</v>
          </cell>
          <cell r="N91">
            <v>1408.606</v>
          </cell>
          <cell r="O91">
            <v>1343.135</v>
          </cell>
          <cell r="P91">
            <v>1294.0160000000001</v>
          </cell>
        </row>
        <row r="92">
          <cell r="B92">
            <v>1090</v>
          </cell>
          <cell r="C92">
            <v>33843.171010882375</v>
          </cell>
          <cell r="D92">
            <v>36145.188763865372</v>
          </cell>
          <cell r="E92">
            <v>38724.934968251597</v>
          </cell>
          <cell r="F92">
            <v>41281.543859661717</v>
          </cell>
          <cell r="G92">
            <v>52274.303942473693</v>
          </cell>
          <cell r="H92">
            <v>54477.085656251867</v>
          </cell>
          <cell r="I92">
            <v>73305.096000000005</v>
          </cell>
          <cell r="J92">
            <v>67439.055000000008</v>
          </cell>
          <cell r="K92">
            <v>72311.557000000001</v>
          </cell>
          <cell r="L92">
            <v>74262.392999999996</v>
          </cell>
          <cell r="M92">
            <v>87749.372000000003</v>
          </cell>
          <cell r="N92">
            <v>88430.3</v>
          </cell>
          <cell r="O92">
            <v>73075.216</v>
          </cell>
          <cell r="P92">
            <v>68315.421000000002</v>
          </cell>
        </row>
        <row r="93">
          <cell r="B93">
            <v>1091</v>
          </cell>
          <cell r="C93">
            <v>285.53699999999998</v>
          </cell>
          <cell r="D93">
            <v>270.77499999999998</v>
          </cell>
          <cell r="E93">
            <v>266.77600000000001</v>
          </cell>
          <cell r="F93">
            <v>283.89499999999998</v>
          </cell>
          <cell r="G93">
            <v>291.34167500286333</v>
          </cell>
          <cell r="H93">
            <v>267.82323816081464</v>
          </cell>
          <cell r="I93">
            <v>317</v>
          </cell>
          <cell r="J93">
            <v>348</v>
          </cell>
          <cell r="K93">
            <v>372.221</v>
          </cell>
          <cell r="L93">
            <v>353.89300000000003</v>
          </cell>
          <cell r="M93">
            <v>360.245</v>
          </cell>
          <cell r="N93">
            <v>355.55099999999999</v>
          </cell>
          <cell r="O93">
            <v>331.34699999999998</v>
          </cell>
          <cell r="P93">
            <v>316.20600000000002</v>
          </cell>
        </row>
        <row r="94">
          <cell r="B94">
            <v>1092</v>
          </cell>
          <cell r="C94">
            <v>6658.9560000000001</v>
          </cell>
          <cell r="D94">
            <v>6682.0470000000005</v>
          </cell>
          <cell r="E94">
            <v>7653.3739999999998</v>
          </cell>
          <cell r="F94">
            <v>8017.83</v>
          </cell>
          <cell r="G94">
            <v>7919.6773878175682</v>
          </cell>
          <cell r="H94">
            <v>8414.0599296970504</v>
          </cell>
          <cell r="I94">
            <v>9575</v>
          </cell>
          <cell r="J94">
            <v>9364</v>
          </cell>
          <cell r="K94">
            <v>9424.2880000000005</v>
          </cell>
          <cell r="L94">
            <v>8749.1309999999994</v>
          </cell>
          <cell r="M94">
            <v>7601.8429999999998</v>
          </cell>
          <cell r="N94">
            <v>8892.9500000000007</v>
          </cell>
          <cell r="O94">
            <v>7892.0389999999998</v>
          </cell>
          <cell r="P94">
            <v>7481.5150000000003</v>
          </cell>
        </row>
        <row r="95">
          <cell r="B95">
            <v>1093</v>
          </cell>
          <cell r="C95">
            <v>1764.9950000000001</v>
          </cell>
          <cell r="D95">
            <v>1921.2670000000001</v>
          </cell>
          <cell r="E95">
            <v>1847.9960000000001</v>
          </cell>
          <cell r="F95">
            <v>2031.258</v>
          </cell>
          <cell r="G95">
            <v>2127.3016854231146</v>
          </cell>
          <cell r="H95">
            <v>2402.1804853354647</v>
          </cell>
          <cell r="I95">
            <v>2374</v>
          </cell>
          <cell r="J95">
            <v>2501</v>
          </cell>
          <cell r="K95">
            <v>2593.3069999999998</v>
          </cell>
          <cell r="L95">
            <v>2558.0749999999998</v>
          </cell>
          <cell r="M95">
            <v>2515.2690000000002</v>
          </cell>
          <cell r="N95">
            <v>2636.8890000000001</v>
          </cell>
          <cell r="O95">
            <v>3047.3470000000002</v>
          </cell>
          <cell r="P95">
            <v>3478.5349999999999</v>
          </cell>
        </row>
        <row r="96">
          <cell r="B96">
            <v>1094</v>
          </cell>
          <cell r="C96">
            <v>1288.4370000000001</v>
          </cell>
          <cell r="D96">
            <v>1476.289</v>
          </cell>
          <cell r="E96">
            <v>1765.732</v>
          </cell>
          <cell r="F96">
            <v>1825.4190000000001</v>
          </cell>
          <cell r="G96">
            <v>1756.5976340882269</v>
          </cell>
          <cell r="H96">
            <v>1917.5907620689443</v>
          </cell>
          <cell r="I96">
            <v>2044</v>
          </cell>
          <cell r="J96">
            <v>2021</v>
          </cell>
          <cell r="K96">
            <v>2410.165</v>
          </cell>
          <cell r="L96">
            <v>2201.5329999999999</v>
          </cell>
          <cell r="M96">
            <v>2197.6370000000002</v>
          </cell>
          <cell r="N96">
            <v>2436.1579999999999</v>
          </cell>
          <cell r="O96">
            <v>2456.4110000000001</v>
          </cell>
          <cell r="P96">
            <v>2388.482</v>
          </cell>
        </row>
        <row r="97">
          <cell r="B97">
            <v>1095</v>
          </cell>
          <cell r="C97">
            <v>157.38499999999999</v>
          </cell>
          <cell r="D97">
            <v>176.042</v>
          </cell>
          <cell r="E97">
            <v>172.351</v>
          </cell>
          <cell r="F97">
            <v>189.66499999999999</v>
          </cell>
          <cell r="G97">
            <v>225.81971860292336</v>
          </cell>
          <cell r="H97">
            <v>185.92422035531797</v>
          </cell>
          <cell r="I97">
            <v>188</v>
          </cell>
          <cell r="J97">
            <v>210</v>
          </cell>
          <cell r="K97">
            <v>215.05500000000001</v>
          </cell>
          <cell r="L97">
            <v>200.357</v>
          </cell>
          <cell r="M97">
            <v>197.85300000000001</v>
          </cell>
          <cell r="N97">
            <v>188.53700000000001</v>
          </cell>
          <cell r="O97">
            <v>182.75900000000001</v>
          </cell>
          <cell r="P97">
            <v>181.785</v>
          </cell>
        </row>
        <row r="98">
          <cell r="B98">
            <v>1096</v>
          </cell>
          <cell r="C98">
            <v>313.959</v>
          </cell>
          <cell r="D98">
            <v>356.31299999999999</v>
          </cell>
          <cell r="E98">
            <v>303.61500000000001</v>
          </cell>
          <cell r="F98">
            <v>322.858</v>
          </cell>
          <cell r="G98">
            <v>225.81971860292336</v>
          </cell>
          <cell r="H98">
            <v>265.04090986821922</v>
          </cell>
          <cell r="I98">
            <v>240.70077220956722</v>
          </cell>
          <cell r="J98">
            <v>273.29922779043278</v>
          </cell>
          <cell r="K98">
            <v>276.964</v>
          </cell>
          <cell r="L98">
            <v>255.71699999999998</v>
          </cell>
          <cell r="M98">
            <v>267.161</v>
          </cell>
          <cell r="N98">
            <v>378.15899999999999</v>
          </cell>
          <cell r="O98">
            <v>414.88</v>
          </cell>
          <cell r="P98">
            <v>412.63900000000001</v>
          </cell>
        </row>
        <row r="99">
          <cell r="B99">
            <v>1097</v>
          </cell>
          <cell r="C99">
            <v>3271.91</v>
          </cell>
          <cell r="D99">
            <v>3440.0509999999999</v>
          </cell>
          <cell r="E99">
            <v>3672.8130000000001</v>
          </cell>
          <cell r="F99">
            <v>4013.7269999999999</v>
          </cell>
          <cell r="G99">
            <v>3978.8235375081449</v>
          </cell>
          <cell r="H99">
            <v>4195.1624614215898</v>
          </cell>
          <cell r="I99">
            <v>4495</v>
          </cell>
          <cell r="J99">
            <v>4040.7934227504238</v>
          </cell>
          <cell r="K99">
            <v>4705.6685772495766</v>
          </cell>
          <cell r="L99">
            <v>4827.9920000000002</v>
          </cell>
          <cell r="M99">
            <v>5126.076</v>
          </cell>
          <cell r="N99">
            <v>5180.8190000000004</v>
          </cell>
          <cell r="O99">
            <v>5334.7039999999997</v>
          </cell>
          <cell r="P99">
            <v>5402.8270000000002</v>
          </cell>
        </row>
        <row r="100">
          <cell r="B100">
            <v>1098</v>
          </cell>
          <cell r="C100">
            <v>6911.63</v>
          </cell>
          <cell r="D100">
            <v>7109.7489999999998</v>
          </cell>
          <cell r="E100">
            <v>7557.9390000000003</v>
          </cell>
          <cell r="F100">
            <v>9610.228000000001</v>
          </cell>
          <cell r="G100">
            <v>11038.187749586259</v>
          </cell>
          <cell r="H100">
            <v>11431.372675995322</v>
          </cell>
          <cell r="I100">
            <v>12080</v>
          </cell>
          <cell r="J100">
            <v>12352</v>
          </cell>
          <cell r="K100">
            <v>12583.976000000001</v>
          </cell>
          <cell r="L100">
            <v>12497.365000000002</v>
          </cell>
          <cell r="M100">
            <v>11999.177</v>
          </cell>
          <cell r="N100">
            <v>12560.232</v>
          </cell>
          <cell r="O100">
            <v>12384.957</v>
          </cell>
          <cell r="P100">
            <v>11953.371999999999</v>
          </cell>
        </row>
        <row r="101">
          <cell r="B101">
            <v>1099</v>
          </cell>
          <cell r="C101">
            <v>3291.2460000000001</v>
          </cell>
          <cell r="D101">
            <v>3209.085</v>
          </cell>
          <cell r="E101">
            <v>3319.5070000000001</v>
          </cell>
          <cell r="F101">
            <v>3548.9970000000003</v>
          </cell>
          <cell r="G101">
            <v>3549.1665507857688</v>
          </cell>
          <cell r="H101">
            <v>3403.0066076736657</v>
          </cell>
          <cell r="I101">
            <v>4215</v>
          </cell>
          <cell r="J101">
            <v>4135</v>
          </cell>
          <cell r="K101">
            <v>4976.4840000000004</v>
          </cell>
          <cell r="L101">
            <v>5105.8472448077173</v>
          </cell>
          <cell r="M101">
            <v>5196.6265175814606</v>
          </cell>
          <cell r="N101">
            <v>5323.9741669749055</v>
          </cell>
          <cell r="O101">
            <v>5571.2881977756924</v>
          </cell>
          <cell r="P101">
            <v>5609.7971018357212</v>
          </cell>
        </row>
        <row r="102">
          <cell r="B102">
            <v>1100</v>
          </cell>
          <cell r="C102">
            <v>488.46325545399151</v>
          </cell>
          <cell r="D102">
            <v>500.32858683729427</v>
          </cell>
          <cell r="E102">
            <v>525.29700000000003</v>
          </cell>
          <cell r="F102">
            <v>577.09031438442105</v>
          </cell>
          <cell r="G102">
            <v>654.18373755595371</v>
          </cell>
          <cell r="H102">
            <v>764.07832959841414</v>
          </cell>
          <cell r="I102">
            <v>845.23800000000006</v>
          </cell>
          <cell r="J102">
            <v>762.94900000000007</v>
          </cell>
          <cell r="K102">
            <v>832.51199999999994</v>
          </cell>
          <cell r="L102">
            <v>792.26199999999994</v>
          </cell>
          <cell r="M102">
            <v>859.98800000000006</v>
          </cell>
          <cell r="N102">
            <v>1140.8679999999999</v>
          </cell>
          <cell r="O102">
            <v>819.11800000000005</v>
          </cell>
          <cell r="P102">
            <v>748.476</v>
          </cell>
        </row>
        <row r="103">
          <cell r="B103">
            <v>1101</v>
          </cell>
          <cell r="C103">
            <v>1929.623</v>
          </cell>
          <cell r="D103">
            <v>1808.913</v>
          </cell>
          <cell r="E103">
            <v>1950.45</v>
          </cell>
          <cell r="F103">
            <v>1871.58</v>
          </cell>
          <cell r="G103">
            <v>1920.6722629911021</v>
          </cell>
          <cell r="H103">
            <v>1916.7949664243893</v>
          </cell>
          <cell r="I103">
            <v>2559</v>
          </cell>
          <cell r="J103">
            <v>2545</v>
          </cell>
          <cell r="K103">
            <v>2670.8290000000002</v>
          </cell>
          <cell r="L103">
            <v>2592.857</v>
          </cell>
          <cell r="M103">
            <v>2658.848</v>
          </cell>
          <cell r="N103">
            <v>2715</v>
          </cell>
          <cell r="O103">
            <v>2841.11961902243</v>
          </cell>
          <cell r="P103">
            <v>2713.9960000000001</v>
          </cell>
        </row>
        <row r="104">
          <cell r="B104">
            <v>1102</v>
          </cell>
          <cell r="C104">
            <v>1001.144</v>
          </cell>
          <cell r="D104">
            <v>1044.0920000000001</v>
          </cell>
          <cell r="E104">
            <v>1177.029</v>
          </cell>
          <cell r="F104">
            <v>1363.59</v>
          </cell>
          <cell r="G104">
            <v>1407.8760332368097</v>
          </cell>
          <cell r="H104">
            <v>1626.8369281090324</v>
          </cell>
          <cell r="I104">
            <v>1663</v>
          </cell>
          <cell r="J104">
            <v>1563</v>
          </cell>
          <cell r="K104">
            <v>1705.5840000000001</v>
          </cell>
          <cell r="L104">
            <v>1642.6389999999999</v>
          </cell>
          <cell r="M104">
            <v>1647.461</v>
          </cell>
          <cell r="N104">
            <v>1572.17</v>
          </cell>
          <cell r="O104">
            <v>1673.723</v>
          </cell>
          <cell r="P104">
            <v>1680.1959999999999</v>
          </cell>
        </row>
        <row r="105">
          <cell r="B105">
            <v>1103</v>
          </cell>
          <cell r="C105">
            <v>875.59800000000007</v>
          </cell>
          <cell r="D105">
            <v>886.548</v>
          </cell>
          <cell r="E105">
            <v>997.68899999999996</v>
          </cell>
          <cell r="F105">
            <v>958.95600000000002</v>
          </cell>
          <cell r="G105">
            <v>1119.1065700675847</v>
          </cell>
          <cell r="H105">
            <v>1086.8655221834811</v>
          </cell>
          <cell r="I105">
            <v>1394</v>
          </cell>
          <cell r="J105">
            <v>1105</v>
          </cell>
          <cell r="K105">
            <v>1307.338</v>
          </cell>
          <cell r="L105">
            <v>1273.6389999999999</v>
          </cell>
          <cell r="M105">
            <v>1177.68</v>
          </cell>
          <cell r="N105">
            <v>1355.1859999999999</v>
          </cell>
          <cell r="O105">
            <v>1346.194</v>
          </cell>
          <cell r="P105">
            <v>1024.9170000000001</v>
          </cell>
        </row>
        <row r="106">
          <cell r="B106">
            <v>1104</v>
          </cell>
          <cell r="C106">
            <v>1455.415</v>
          </cell>
          <cell r="D106">
            <v>1574.1310000000001</v>
          </cell>
          <cell r="E106">
            <v>1637.26</v>
          </cell>
          <cell r="F106">
            <v>1649.58</v>
          </cell>
          <cell r="G106">
            <v>1653.6797977337969</v>
          </cell>
          <cell r="H106">
            <v>1864.1869966477361</v>
          </cell>
          <cell r="I106">
            <v>1932</v>
          </cell>
          <cell r="J106">
            <v>1838</v>
          </cell>
          <cell r="K106">
            <v>1961.59</v>
          </cell>
          <cell r="L106">
            <v>1920.971</v>
          </cell>
          <cell r="M106">
            <v>1893.008</v>
          </cell>
          <cell r="N106">
            <v>1682.701</v>
          </cell>
          <cell r="O106">
            <v>1855.883</v>
          </cell>
          <cell r="P106">
            <v>1918.8989999999999</v>
          </cell>
        </row>
        <row r="107">
          <cell r="B107">
            <v>1105</v>
          </cell>
          <cell r="C107">
            <v>167.17600000000002</v>
          </cell>
          <cell r="D107">
            <v>177.911</v>
          </cell>
          <cell r="E107">
            <v>165.25700000000001</v>
          </cell>
          <cell r="F107">
            <v>173.46899999999999</v>
          </cell>
          <cell r="G107">
            <v>169.86439009954412</v>
          </cell>
          <cell r="H107">
            <v>230.42735820632493</v>
          </cell>
          <cell r="I107">
            <v>283</v>
          </cell>
          <cell r="J107">
            <v>222</v>
          </cell>
          <cell r="K107">
            <v>223.13400000000001</v>
          </cell>
          <cell r="L107">
            <v>219.63300000000001</v>
          </cell>
          <cell r="M107">
            <v>224.98500000000001</v>
          </cell>
          <cell r="N107">
            <v>235.45000000000002</v>
          </cell>
          <cell r="O107">
            <v>216.828</v>
          </cell>
          <cell r="P107">
            <v>208.291</v>
          </cell>
        </row>
        <row r="108">
          <cell r="B108">
            <v>1106</v>
          </cell>
          <cell r="C108">
            <v>868.52700000000004</v>
          </cell>
          <cell r="D108">
            <v>875.04100000000005</v>
          </cell>
          <cell r="E108">
            <v>814.05600000000004</v>
          </cell>
          <cell r="F108">
            <v>801.16200000000003</v>
          </cell>
          <cell r="G108">
            <v>841.32833214009497</v>
          </cell>
          <cell r="H108">
            <v>804.02335717485914</v>
          </cell>
          <cell r="I108">
            <v>1039</v>
          </cell>
          <cell r="J108">
            <v>1073</v>
          </cell>
          <cell r="K108">
            <v>1009.1999999999999</v>
          </cell>
          <cell r="L108">
            <v>1032.325</v>
          </cell>
          <cell r="M108">
            <v>1097.5409999999999</v>
          </cell>
          <cell r="N108">
            <v>1115.19</v>
          </cell>
          <cell r="O108">
            <v>1003.686</v>
          </cell>
          <cell r="P108">
            <v>946.53400000000011</v>
          </cell>
        </row>
        <row r="109">
          <cell r="B109">
            <v>1107</v>
          </cell>
          <cell r="C109">
            <v>1474.963</v>
          </cell>
          <cell r="D109">
            <v>1409.6849999999999</v>
          </cell>
          <cell r="E109">
            <v>1468.691</v>
          </cell>
          <cell r="F109">
            <v>1618.952</v>
          </cell>
          <cell r="G109">
            <v>1622.704526597998</v>
          </cell>
          <cell r="H109">
            <v>1642.4464858285044</v>
          </cell>
          <cell r="I109">
            <v>1674</v>
          </cell>
          <cell r="J109">
            <v>1647</v>
          </cell>
          <cell r="K109">
            <v>1741.683</v>
          </cell>
          <cell r="L109">
            <v>1690.819</v>
          </cell>
          <cell r="M109">
            <v>1698.252</v>
          </cell>
          <cell r="N109">
            <v>1739.8690759137737</v>
          </cell>
          <cell r="O109">
            <v>1820.6910372409018</v>
          </cell>
          <cell r="P109">
            <v>1833.2757059902326</v>
          </cell>
        </row>
        <row r="110">
          <cell r="B110">
            <v>1108</v>
          </cell>
          <cell r="C110">
            <v>138.09100000000001</v>
          </cell>
          <cell r="D110">
            <v>180.92600000000002</v>
          </cell>
          <cell r="E110">
            <v>205.16400000000002</v>
          </cell>
          <cell r="F110">
            <v>171.64000000000001</v>
          </cell>
          <cell r="G110">
            <v>182.85401993068572</v>
          </cell>
          <cell r="H110">
            <v>191.85797206878559</v>
          </cell>
          <cell r="I110">
            <v>213</v>
          </cell>
          <cell r="J110">
            <v>228</v>
          </cell>
          <cell r="K110">
            <v>239.066</v>
          </cell>
          <cell r="L110">
            <v>246.17000000000002</v>
          </cell>
          <cell r="M110">
            <v>249.702</v>
          </cell>
          <cell r="N110">
            <v>175.102</v>
          </cell>
          <cell r="O110">
            <v>207.989</v>
          </cell>
          <cell r="P110">
            <v>207.92599999999999</v>
          </cell>
        </row>
        <row r="111">
          <cell r="B111">
            <v>1109</v>
          </cell>
          <cell r="C111">
            <v>602.52600000000007</v>
          </cell>
          <cell r="D111">
            <v>699.01099999999997</v>
          </cell>
          <cell r="E111">
            <v>723.52499999999998</v>
          </cell>
          <cell r="F111">
            <v>754.99700000000007</v>
          </cell>
          <cell r="G111">
            <v>770.38496921616775</v>
          </cell>
          <cell r="H111">
            <v>837.64795021784209</v>
          </cell>
          <cell r="I111">
            <v>829</v>
          </cell>
          <cell r="J111">
            <v>772</v>
          </cell>
          <cell r="K111">
            <v>807.35100000000011</v>
          </cell>
          <cell r="L111">
            <v>810.0630000000001</v>
          </cell>
          <cell r="M111">
            <v>826.17700000000002</v>
          </cell>
          <cell r="N111">
            <v>851.16499999999996</v>
          </cell>
          <cell r="O111">
            <v>838.20100000000002</v>
          </cell>
          <cell r="P111">
            <v>836.91899999999998</v>
          </cell>
        </row>
        <row r="112">
          <cell r="B112">
            <v>1110</v>
          </cell>
          <cell r="C112">
            <v>1272.3420000000001</v>
          </cell>
          <cell r="D112">
            <v>1558.9080000000001</v>
          </cell>
          <cell r="E112">
            <v>2113.2860000000001</v>
          </cell>
          <cell r="F112">
            <v>2226.4940000000001</v>
          </cell>
          <cell r="G112">
            <v>2323.1453351849414</v>
          </cell>
          <cell r="H112">
            <v>2534.7009402695739</v>
          </cell>
          <cell r="I112">
            <v>2775</v>
          </cell>
          <cell r="J112">
            <v>2824</v>
          </cell>
          <cell r="K112">
            <v>3110.9369999999999</v>
          </cell>
          <cell r="L112">
            <v>3050.0830000000001</v>
          </cell>
          <cell r="M112">
            <v>3169.143</v>
          </cell>
          <cell r="N112">
            <v>3417.8380000000002</v>
          </cell>
          <cell r="O112">
            <v>3510.607</v>
          </cell>
          <cell r="P112">
            <v>3924.1370000000002</v>
          </cell>
        </row>
        <row r="113">
          <cell r="B113">
            <v>1111</v>
          </cell>
          <cell r="C113">
            <v>131.191</v>
          </cell>
          <cell r="D113">
            <v>140.71600000000001</v>
          </cell>
          <cell r="E113">
            <v>130.73500000000001</v>
          </cell>
          <cell r="F113">
            <v>145.90899999999999</v>
          </cell>
          <cell r="G113">
            <v>171.86279468895052</v>
          </cell>
          <cell r="H113">
            <v>197.79172378225317</v>
          </cell>
          <cell r="I113">
            <v>228</v>
          </cell>
          <cell r="J113">
            <v>217</v>
          </cell>
          <cell r="K113">
            <v>266.75900000000001</v>
          </cell>
          <cell r="L113">
            <v>234.268</v>
          </cell>
          <cell r="M113">
            <v>269.85700000000003</v>
          </cell>
          <cell r="N113">
            <v>280.15000000000003</v>
          </cell>
          <cell r="O113">
            <v>270.75799999999998</v>
          </cell>
          <cell r="P113">
            <v>308.56299999999999</v>
          </cell>
        </row>
        <row r="114">
          <cell r="B114">
            <v>1112</v>
          </cell>
          <cell r="C114">
            <v>3605.884</v>
          </cell>
          <cell r="D114">
            <v>3620.011</v>
          </cell>
          <cell r="E114">
            <v>3534.904</v>
          </cell>
          <cell r="F114">
            <v>3754.3589999999999</v>
          </cell>
          <cell r="G114">
            <v>3794.970315282756</v>
          </cell>
          <cell r="H114">
            <v>3608.7100004072086</v>
          </cell>
          <cell r="I114">
            <v>4262</v>
          </cell>
          <cell r="J114">
            <v>4212</v>
          </cell>
          <cell r="K114">
            <v>4343.3019999999997</v>
          </cell>
          <cell r="L114">
            <v>4483.1550000000007</v>
          </cell>
          <cell r="M114">
            <v>4566.3559999999998</v>
          </cell>
          <cell r="N114">
            <v>4660.192</v>
          </cell>
          <cell r="O114">
            <v>4632.3190000000004</v>
          </cell>
          <cell r="P114">
            <v>4597.027</v>
          </cell>
        </row>
        <row r="115">
          <cell r="B115">
            <v>1113</v>
          </cell>
          <cell r="C115">
            <v>523.47400000000005</v>
          </cell>
          <cell r="D115">
            <v>624.38800000000003</v>
          </cell>
          <cell r="E115">
            <v>624.43700000000001</v>
          </cell>
          <cell r="F115">
            <v>705.57799999999997</v>
          </cell>
          <cell r="G115">
            <v>638.49026631534525</v>
          </cell>
          <cell r="H115">
            <v>728.86250213760286</v>
          </cell>
          <cell r="I115">
            <v>701</v>
          </cell>
          <cell r="J115">
            <v>794</v>
          </cell>
          <cell r="K115">
            <v>840.29099999999994</v>
          </cell>
          <cell r="L115">
            <v>862.13428741792825</v>
          </cell>
          <cell r="M115">
            <v>877.46258062620984</v>
          </cell>
          <cell r="N115">
            <v>898.96553002913515</v>
          </cell>
          <cell r="O115">
            <v>940.72508441645437</v>
          </cell>
          <cell r="P115">
            <v>947.22740322256436</v>
          </cell>
        </row>
        <row r="116">
          <cell r="B116">
            <v>1114</v>
          </cell>
          <cell r="C116">
            <v>211.86</v>
          </cell>
          <cell r="D116">
            <v>222.13900000000001</v>
          </cell>
          <cell r="E116">
            <v>242.61500000000001</v>
          </cell>
          <cell r="F116">
            <v>217.411</v>
          </cell>
          <cell r="G116">
            <v>241.80695531817457</v>
          </cell>
          <cell r="H116">
            <v>226.47152373067988</v>
          </cell>
          <cell r="I116">
            <v>253</v>
          </cell>
          <cell r="J116">
            <v>285</v>
          </cell>
          <cell r="K116">
            <v>361.52600000000001</v>
          </cell>
          <cell r="L116">
            <v>283.35700000000003</v>
          </cell>
          <cell r="M116">
            <v>398.053</v>
          </cell>
          <cell r="N116">
            <v>491.83800000000002</v>
          </cell>
          <cell r="O116">
            <v>540.22900000000004</v>
          </cell>
          <cell r="P116">
            <v>471.423</v>
          </cell>
        </row>
        <row r="117">
          <cell r="B117">
            <v>1115</v>
          </cell>
          <cell r="C117">
            <v>8092.3770000000004</v>
          </cell>
          <cell r="D117">
            <v>8934.5679999999993</v>
          </cell>
          <cell r="E117">
            <v>8623.8850000000002</v>
          </cell>
          <cell r="F117">
            <v>8734.2129999999997</v>
          </cell>
          <cell r="G117">
            <v>9661.2869874852477</v>
          </cell>
          <cell r="H117">
            <v>10294.070264247366</v>
          </cell>
          <cell r="I117">
            <v>11260</v>
          </cell>
          <cell r="J117">
            <v>10896</v>
          </cell>
          <cell r="K117">
            <v>11458.186</v>
          </cell>
          <cell r="L117">
            <v>10950.159000000001</v>
          </cell>
          <cell r="M117">
            <v>11154.585999999999</v>
          </cell>
          <cell r="N117">
            <v>11277.925999999999</v>
          </cell>
          <cell r="O117">
            <v>11436.697</v>
          </cell>
          <cell r="P117">
            <v>10800.867000000002</v>
          </cell>
        </row>
        <row r="118">
          <cell r="B118">
            <v>1116</v>
          </cell>
          <cell r="C118">
            <v>610.57400000000007</v>
          </cell>
          <cell r="D118">
            <v>590.81899999999996</v>
          </cell>
          <cell r="E118">
            <v>661.13</v>
          </cell>
          <cell r="F118">
            <v>830.12900000000002</v>
          </cell>
          <cell r="G118">
            <v>781.3761944579029</v>
          </cell>
          <cell r="H118">
            <v>1115.5453221319078</v>
          </cell>
          <cell r="I118">
            <v>1340</v>
          </cell>
          <cell r="J118">
            <v>1413</v>
          </cell>
          <cell r="K118">
            <v>1552.3990000000001</v>
          </cell>
          <cell r="L118">
            <v>1432.837</v>
          </cell>
          <cell r="M118">
            <v>1440.328</v>
          </cell>
          <cell r="N118">
            <v>1502.3690000000001</v>
          </cell>
          <cell r="O118">
            <v>1547.114</v>
          </cell>
          <cell r="P118">
            <v>1540.768</v>
          </cell>
        </row>
        <row r="119">
          <cell r="B119">
            <v>1117</v>
          </cell>
          <cell r="C119">
            <v>237.666</v>
          </cell>
          <cell r="D119">
            <v>261.92099999999999</v>
          </cell>
          <cell r="E119">
            <v>266.63600000000002</v>
          </cell>
          <cell r="F119">
            <v>299.74299999999999</v>
          </cell>
          <cell r="G119">
            <v>271.78302415927055</v>
          </cell>
          <cell r="H119">
            <v>283.83112362753326</v>
          </cell>
          <cell r="I119">
            <v>260</v>
          </cell>
          <cell r="J119">
            <v>261</v>
          </cell>
          <cell r="K119">
            <v>247.512</v>
          </cell>
          <cell r="L119">
            <v>268.92599999999999</v>
          </cell>
          <cell r="M119">
            <v>268.36700000000002</v>
          </cell>
          <cell r="N119">
            <v>281.41899999999998</v>
          </cell>
          <cell r="O119">
            <v>290.34899999999999</v>
          </cell>
          <cell r="P119">
            <v>263.89100000000002</v>
          </cell>
        </row>
        <row r="120">
          <cell r="B120">
            <v>1118</v>
          </cell>
          <cell r="C120">
            <v>281.09399999999999</v>
          </cell>
          <cell r="D120">
            <v>338.89699999999999</v>
          </cell>
          <cell r="E120">
            <v>327.61500000000001</v>
          </cell>
          <cell r="F120">
            <v>358.36799999999999</v>
          </cell>
          <cell r="G120">
            <v>295.76387923214742</v>
          </cell>
          <cell r="H120">
            <v>290.75383395991213</v>
          </cell>
          <cell r="I120">
            <v>335</v>
          </cell>
          <cell r="J120">
            <v>304</v>
          </cell>
          <cell r="K120">
            <v>382.45699999999999</v>
          </cell>
          <cell r="L120">
            <v>324.62400000000002</v>
          </cell>
          <cell r="M120">
            <v>299.41899999999998</v>
          </cell>
          <cell r="N120">
            <v>325.91399999999999</v>
          </cell>
          <cell r="O120">
            <v>305.55799999999999</v>
          </cell>
          <cell r="P120">
            <v>316.27700000000004</v>
          </cell>
        </row>
        <row r="121">
          <cell r="B121">
            <v>1119</v>
          </cell>
          <cell r="C121">
            <v>327.58600000000001</v>
          </cell>
          <cell r="D121">
            <v>357.68900000000002</v>
          </cell>
          <cell r="E121">
            <v>406.238</v>
          </cell>
          <cell r="F121">
            <v>399.80700000000002</v>
          </cell>
          <cell r="G121">
            <v>428.65778442767311</v>
          </cell>
          <cell r="H121">
            <v>479.64493017196395</v>
          </cell>
          <cell r="I121">
            <v>548.5</v>
          </cell>
          <cell r="J121">
            <v>548.5</v>
          </cell>
          <cell r="K121">
            <v>844.83100000000002</v>
          </cell>
          <cell r="L121">
            <v>703.00099999999998</v>
          </cell>
          <cell r="M121">
            <v>795.09800000000007</v>
          </cell>
          <cell r="N121">
            <v>860.87900000000002</v>
          </cell>
          <cell r="O121">
            <v>817.61599999999999</v>
          </cell>
          <cell r="P121">
            <v>673.84</v>
          </cell>
        </row>
        <row r="122">
          <cell r="B122">
            <v>1120</v>
          </cell>
          <cell r="C122">
            <v>50473.302499701102</v>
          </cell>
          <cell r="D122">
            <v>44966.282268032497</v>
          </cell>
          <cell r="E122">
            <v>57269.252530119717</v>
          </cell>
          <cell r="F122">
            <v>62636.729285762718</v>
          </cell>
          <cell r="G122">
            <v>69421.006588842487</v>
          </cell>
          <cell r="H122">
            <v>71311.966421244142</v>
          </cell>
          <cell r="I122">
            <v>71231.876999999993</v>
          </cell>
          <cell r="J122">
            <v>70544.067999999999</v>
          </cell>
          <cell r="K122">
            <v>72183.19</v>
          </cell>
          <cell r="L122">
            <v>70849.39</v>
          </cell>
          <cell r="M122">
            <v>68028.95199999999</v>
          </cell>
          <cell r="N122">
            <v>70960.187000000005</v>
          </cell>
          <cell r="O122">
            <v>75502.834999999992</v>
          </cell>
          <cell r="P122">
            <v>69768.108999999997</v>
          </cell>
        </row>
        <row r="123">
          <cell r="B123">
            <v>1121</v>
          </cell>
          <cell r="C123">
            <v>30.598699977367289</v>
          </cell>
          <cell r="D123">
            <v>31.341977411393067</v>
          </cell>
          <cell r="E123">
            <v>32.906068414648772</v>
          </cell>
          <cell r="F123">
            <v>35.012912364333395</v>
          </cell>
          <cell r="G123">
            <v>35.931314517527099</v>
          </cell>
          <cell r="H123">
            <v>38.562463427206993</v>
          </cell>
          <cell r="I123">
            <v>34.806720778372728</v>
          </cell>
          <cell r="J123">
            <v>34.559173991119238</v>
          </cell>
          <cell r="K123">
            <v>35.02259096251796</v>
          </cell>
          <cell r="L123">
            <v>35.933</v>
          </cell>
          <cell r="M123">
            <v>42.294000000000004</v>
          </cell>
          <cell r="N123">
            <v>47.363</v>
          </cell>
          <cell r="O123">
            <v>43.088999999999999</v>
          </cell>
          <cell r="P123">
            <v>38.985999999999997</v>
          </cell>
        </row>
        <row r="124">
          <cell r="B124">
            <v>1122</v>
          </cell>
          <cell r="C124">
            <v>291.77500000000003</v>
          </cell>
          <cell r="D124">
            <v>371.94100000000003</v>
          </cell>
          <cell r="E124">
            <v>473.25</v>
          </cell>
          <cell r="F124">
            <v>467.685</v>
          </cell>
          <cell r="G124">
            <v>518.5859909509611</v>
          </cell>
          <cell r="H124">
            <v>511.29160597712445</v>
          </cell>
          <cell r="I124">
            <v>557</v>
          </cell>
          <cell r="J124">
            <v>602</v>
          </cell>
          <cell r="K124">
            <v>669.11500000000001</v>
          </cell>
          <cell r="L124">
            <v>746.51099999999997</v>
          </cell>
          <cell r="M124">
            <v>712.16800000000001</v>
          </cell>
          <cell r="N124">
            <v>706.81200000000001</v>
          </cell>
          <cell r="O124">
            <v>821.38300000000004</v>
          </cell>
          <cell r="P124">
            <v>810.447</v>
          </cell>
        </row>
        <row r="125">
          <cell r="B125">
            <v>1123</v>
          </cell>
          <cell r="C125">
            <v>225.58600000000001</v>
          </cell>
          <cell r="D125">
            <v>155.601</v>
          </cell>
          <cell r="E125">
            <v>180.70099999999999</v>
          </cell>
          <cell r="F125">
            <v>225.27700000000002</v>
          </cell>
          <cell r="G125">
            <v>242.80615761287777</v>
          </cell>
          <cell r="H125">
            <v>205.7033927335433</v>
          </cell>
          <cell r="I125">
            <v>258</v>
          </cell>
          <cell r="J125">
            <v>263</v>
          </cell>
          <cell r="K125">
            <v>273.40300000000002</v>
          </cell>
          <cell r="L125">
            <v>244.15</v>
          </cell>
          <cell r="M125">
            <v>270.38299999999998</v>
          </cell>
          <cell r="N125">
            <v>274.77100000000002</v>
          </cell>
          <cell r="O125">
            <v>273.09100000000001</v>
          </cell>
          <cell r="P125">
            <v>280.19600000000003</v>
          </cell>
        </row>
        <row r="126">
          <cell r="B126">
            <v>1124</v>
          </cell>
          <cell r="C126">
            <v>71.850000000000009</v>
          </cell>
          <cell r="D126">
            <v>74.665000000000006</v>
          </cell>
          <cell r="E126">
            <v>77.338999999999999</v>
          </cell>
          <cell r="F126">
            <v>70.915000000000006</v>
          </cell>
          <cell r="G126">
            <v>80.935385870959252</v>
          </cell>
          <cell r="H126">
            <v>73.182937799433674</v>
          </cell>
          <cell r="I126">
            <v>91</v>
          </cell>
          <cell r="J126">
            <v>95</v>
          </cell>
          <cell r="K126">
            <v>88.457999999999998</v>
          </cell>
          <cell r="L126">
            <v>90.103999999999999</v>
          </cell>
          <cell r="M126">
            <v>88.472000000000008</v>
          </cell>
          <cell r="N126">
            <v>81.965000000000003</v>
          </cell>
          <cell r="O126">
            <v>75.042000000000002</v>
          </cell>
          <cell r="P126">
            <v>82.25</v>
          </cell>
        </row>
        <row r="127">
          <cell r="B127">
            <v>1125</v>
          </cell>
          <cell r="C127">
            <v>46955.069000000003</v>
          </cell>
          <cell r="D127">
            <v>45482.120008285317</v>
          </cell>
          <cell r="E127">
            <v>41731.686991714683</v>
          </cell>
          <cell r="F127">
            <v>44403.6</v>
          </cell>
          <cell r="G127">
            <v>37433.115566466004</v>
          </cell>
          <cell r="H127">
            <v>38617.845109866015</v>
          </cell>
          <cell r="I127">
            <v>45406</v>
          </cell>
          <cell r="J127">
            <v>47703</v>
          </cell>
          <cell r="K127">
            <v>49144.678999999996</v>
          </cell>
          <cell r="L127">
            <v>45585.375</v>
          </cell>
          <cell r="M127">
            <v>46395.858939923317</v>
          </cell>
          <cell r="N127">
            <v>53031.085060076686</v>
          </cell>
          <cell r="O127">
            <v>48394.415999999997</v>
          </cell>
          <cell r="P127">
            <v>44345.665999999997</v>
          </cell>
        </row>
        <row r="128">
          <cell r="B128">
            <v>1126</v>
          </cell>
          <cell r="C128">
            <v>577.26800000000003</v>
          </cell>
          <cell r="D128">
            <v>719.029</v>
          </cell>
          <cell r="E128">
            <v>672.62599999999998</v>
          </cell>
          <cell r="F128">
            <v>830.88671953858579</v>
          </cell>
          <cell r="G128">
            <v>816.83176175721724</v>
          </cell>
          <cell r="H128">
            <v>826.76940540981821</v>
          </cell>
          <cell r="I128">
            <v>1069</v>
          </cell>
          <cell r="J128">
            <v>896</v>
          </cell>
          <cell r="K128">
            <v>1286.0899999999999</v>
          </cell>
          <cell r="L128">
            <v>1442.2590000000002</v>
          </cell>
          <cell r="M128">
            <v>1179.568</v>
          </cell>
          <cell r="N128">
            <v>1234.52</v>
          </cell>
          <cell r="O128">
            <v>1302.681</v>
          </cell>
          <cell r="P128">
            <v>1095.643</v>
          </cell>
        </row>
        <row r="129">
          <cell r="B129">
            <v>1127</v>
          </cell>
          <cell r="C129">
            <v>6977.0658903192225</v>
          </cell>
          <cell r="D129">
            <v>7146.546804077685</v>
          </cell>
          <cell r="E129">
            <v>7503.1882952600663</v>
          </cell>
          <cell r="F129">
            <v>7983.5874321006095</v>
          </cell>
          <cell r="G129">
            <v>8193</v>
          </cell>
          <cell r="H129">
            <v>8193</v>
          </cell>
          <cell r="I129">
            <v>8228</v>
          </cell>
          <cell r="J129">
            <v>8729</v>
          </cell>
          <cell r="K129">
            <v>9273.5819999999985</v>
          </cell>
          <cell r="L129">
            <v>9157.4349999999977</v>
          </cell>
          <cell r="M129">
            <v>9448.8119999999999</v>
          </cell>
          <cell r="N129">
            <v>10127.725</v>
          </cell>
          <cell r="O129">
            <v>9500.0220000000008</v>
          </cell>
          <cell r="P129">
            <v>7442.1129999999994</v>
          </cell>
        </row>
        <row r="130">
          <cell r="B130">
            <v>1128</v>
          </cell>
          <cell r="C130">
            <v>5808.0169999999998</v>
          </cell>
          <cell r="D130">
            <v>5802.9840000000004</v>
          </cell>
          <cell r="E130">
            <v>6247.3600000000006</v>
          </cell>
          <cell r="F130">
            <v>6252.777</v>
          </cell>
          <cell r="G130">
            <v>5947.2520580734499</v>
          </cell>
          <cell r="H130">
            <v>6145.388857914606</v>
          </cell>
          <cell r="I130">
            <v>6191</v>
          </cell>
          <cell r="J130">
            <v>6061</v>
          </cell>
          <cell r="K130">
            <v>6469.6869999999999</v>
          </cell>
          <cell r="L130">
            <v>6444.442</v>
          </cell>
          <cell r="M130">
            <v>6382.0929999999998</v>
          </cell>
          <cell r="N130">
            <v>6176.107</v>
          </cell>
          <cell r="O130">
            <v>6382.018</v>
          </cell>
          <cell r="P130">
            <v>6870.1710000000003</v>
          </cell>
        </row>
        <row r="131">
          <cell r="B131">
            <v>1129</v>
          </cell>
          <cell r="C131">
            <v>445.14600000000002</v>
          </cell>
          <cell r="D131">
            <v>482.20400000000001</v>
          </cell>
          <cell r="E131">
            <v>526.76400000000001</v>
          </cell>
          <cell r="F131">
            <v>511.10500000000002</v>
          </cell>
          <cell r="G131">
            <v>583.53414010666916</v>
          </cell>
          <cell r="H131">
            <v>503.37993702583429</v>
          </cell>
          <cell r="I131">
            <v>493</v>
          </cell>
          <cell r="J131">
            <v>493</v>
          </cell>
          <cell r="K131">
            <v>730.73399999999992</v>
          </cell>
          <cell r="L131">
            <v>639.97700000000009</v>
          </cell>
          <cell r="M131">
            <v>675.03700000000003</v>
          </cell>
          <cell r="N131">
            <v>701.58799999999997</v>
          </cell>
          <cell r="O131">
            <v>716.36099999999999</v>
          </cell>
          <cell r="P131">
            <v>714.846</v>
          </cell>
        </row>
        <row r="132">
          <cell r="B132">
            <v>1130</v>
          </cell>
          <cell r="C132">
            <v>16285.478000000001</v>
          </cell>
          <cell r="D132">
            <v>15405.234</v>
          </cell>
          <cell r="E132">
            <v>16030.73</v>
          </cell>
          <cell r="F132">
            <v>17078.956000000002</v>
          </cell>
          <cell r="G132">
            <v>18375.478089033262</v>
          </cell>
          <cell r="H132">
            <v>19337.299733544049</v>
          </cell>
          <cell r="I132">
            <v>20930.621999999999</v>
          </cell>
          <cell r="J132">
            <v>22448.351000000002</v>
          </cell>
          <cell r="K132">
            <v>23528.807000000001</v>
          </cell>
          <cell r="L132">
            <v>23294.626</v>
          </cell>
          <cell r="M132">
            <v>26096.097999999998</v>
          </cell>
          <cell r="N132">
            <v>28974.566999999999</v>
          </cell>
          <cell r="O132">
            <v>29404.862999999998</v>
          </cell>
          <cell r="P132">
            <v>25820.287</v>
          </cell>
        </row>
        <row r="133">
          <cell r="B133">
            <v>1131</v>
          </cell>
          <cell r="C133">
            <v>156.77000000000001</v>
          </cell>
          <cell r="D133">
            <v>168.42400000000001</v>
          </cell>
          <cell r="E133">
            <v>160.21899999999999</v>
          </cell>
          <cell r="F133">
            <v>214.41400000000002</v>
          </cell>
          <cell r="G133">
            <v>175.8596038677633</v>
          </cell>
          <cell r="H133">
            <v>172.07879969056026</v>
          </cell>
          <cell r="I133">
            <v>188</v>
          </cell>
          <cell r="J133">
            <v>187</v>
          </cell>
          <cell r="K133">
            <v>192.875</v>
          </cell>
          <cell r="L133">
            <v>179.17099999999999</v>
          </cell>
          <cell r="M133">
            <v>198.839</v>
          </cell>
          <cell r="N133">
            <v>226.82</v>
          </cell>
          <cell r="O133">
            <v>208.851</v>
          </cell>
          <cell r="P133">
            <v>181.52600000000001</v>
          </cell>
        </row>
        <row r="134">
          <cell r="B134">
            <v>1132</v>
          </cell>
          <cell r="C134">
            <v>670.67399999999998</v>
          </cell>
          <cell r="D134">
            <v>681.77</v>
          </cell>
          <cell r="E134">
            <v>663.33199999999999</v>
          </cell>
          <cell r="F134">
            <v>641.91300000000001</v>
          </cell>
          <cell r="G134">
            <v>673.46234662995721</v>
          </cell>
          <cell r="H134">
            <v>673.48081947857202</v>
          </cell>
          <cell r="I134">
            <v>710</v>
          </cell>
          <cell r="J134">
            <v>701</v>
          </cell>
          <cell r="K134">
            <v>739.54899999999998</v>
          </cell>
          <cell r="L134">
            <v>719.15600000000006</v>
          </cell>
          <cell r="M134">
            <v>732.45500000000004</v>
          </cell>
          <cell r="N134">
            <v>696.11500000000001</v>
          </cell>
          <cell r="O134">
            <v>838.09400000000005</v>
          </cell>
          <cell r="P134">
            <v>847.66200000000003</v>
          </cell>
        </row>
        <row r="135">
          <cell r="B135">
            <v>1133</v>
          </cell>
          <cell r="C135">
            <v>183.01500000000001</v>
          </cell>
          <cell r="D135">
            <v>187.26</v>
          </cell>
          <cell r="E135">
            <v>162.203</v>
          </cell>
          <cell r="F135">
            <v>166.09399999999999</v>
          </cell>
          <cell r="G135">
            <v>167.86598551013773</v>
          </cell>
          <cell r="H135">
            <v>139.44316526648848</v>
          </cell>
          <cell r="I135">
            <v>147</v>
          </cell>
          <cell r="J135">
            <v>138</v>
          </cell>
          <cell r="K135">
            <v>134.08799999999999</v>
          </cell>
          <cell r="L135">
            <v>134.92500000000001</v>
          </cell>
          <cell r="M135">
            <v>135.82499999999999</v>
          </cell>
          <cell r="N135">
            <v>144.81300000000002</v>
          </cell>
          <cell r="O135">
            <v>145.85300000000001</v>
          </cell>
          <cell r="P135">
            <v>143.53</v>
          </cell>
        </row>
        <row r="136">
          <cell r="B136">
            <v>1134</v>
          </cell>
          <cell r="C136">
            <v>1047.067</v>
          </cell>
          <cell r="D136">
            <v>1085.78</v>
          </cell>
          <cell r="E136">
            <v>1052.0150000000001</v>
          </cell>
          <cell r="F136">
            <v>1116.549</v>
          </cell>
          <cell r="G136">
            <v>1396.1274126556896</v>
          </cell>
          <cell r="H136">
            <v>1180.4368308703895</v>
          </cell>
          <cell r="I136">
            <v>1275.4180000000001</v>
          </cell>
          <cell r="J136">
            <v>1262.4480000000001</v>
          </cell>
          <cell r="K136">
            <v>1313</v>
          </cell>
          <cell r="L136">
            <v>1701.3709999999999</v>
          </cell>
          <cell r="M136">
            <v>1717.3500000000001</v>
          </cell>
          <cell r="N136">
            <v>1510.078</v>
          </cell>
          <cell r="O136">
            <v>1227.3620000000001</v>
          </cell>
          <cell r="P136">
            <v>1046.1610000000001</v>
          </cell>
        </row>
        <row r="137">
          <cell r="B137">
            <v>1135</v>
          </cell>
          <cell r="C137">
            <v>1216.7550000000001</v>
          </cell>
          <cell r="D137">
            <v>1347.779</v>
          </cell>
          <cell r="E137">
            <v>1321.732</v>
          </cell>
          <cell r="F137">
            <v>1488.059</v>
          </cell>
          <cell r="G137">
            <v>1432.8560906043899</v>
          </cell>
          <cell r="H137">
            <v>1565.5214937365338</v>
          </cell>
          <cell r="I137">
            <v>1764</v>
          </cell>
          <cell r="J137">
            <v>1750</v>
          </cell>
          <cell r="K137">
            <v>2236.4220000000005</v>
          </cell>
          <cell r="L137">
            <v>2352.5749999999998</v>
          </cell>
          <cell r="M137">
            <v>2744.5390000000002</v>
          </cell>
          <cell r="N137">
            <v>2640.0740000000001</v>
          </cell>
          <cell r="O137">
            <v>2680.9830000000002</v>
          </cell>
          <cell r="P137">
            <v>2386.8050000000003</v>
          </cell>
        </row>
        <row r="138">
          <cell r="B138">
            <v>1136</v>
          </cell>
          <cell r="C138">
            <v>601.51900000000001</v>
          </cell>
          <cell r="D138">
            <v>578.202</v>
          </cell>
          <cell r="E138">
            <v>710.52099999999996</v>
          </cell>
          <cell r="F138">
            <v>642.23199999999997</v>
          </cell>
          <cell r="G138">
            <v>550.56046438146359</v>
          </cell>
          <cell r="H138">
            <v>614.14330234389604</v>
          </cell>
          <cell r="I138">
            <v>739</v>
          </cell>
          <cell r="J138">
            <v>649</v>
          </cell>
          <cell r="K138">
            <v>684.82900000000006</v>
          </cell>
          <cell r="L138">
            <v>601.25399999999991</v>
          </cell>
          <cell r="M138">
            <v>627.89400000000001</v>
          </cell>
          <cell r="N138">
            <v>552.89499999999998</v>
          </cell>
          <cell r="O138">
            <v>578.625</v>
          </cell>
          <cell r="P138">
            <v>555.48400000000004</v>
          </cell>
        </row>
        <row r="139">
          <cell r="B139">
            <v>1137</v>
          </cell>
          <cell r="C139">
            <v>248.46</v>
          </cell>
          <cell r="D139">
            <v>244.023</v>
          </cell>
          <cell r="E139">
            <v>235.023</v>
          </cell>
          <cell r="F139">
            <v>315.49599999999998</v>
          </cell>
          <cell r="G139">
            <v>333.73356643086908</v>
          </cell>
          <cell r="H139">
            <v>332.29009595418529</v>
          </cell>
          <cell r="I139">
            <v>316</v>
          </cell>
          <cell r="J139">
            <v>353</v>
          </cell>
          <cell r="K139">
            <v>484.66300000000001</v>
          </cell>
          <cell r="L139">
            <v>504.35400000000004</v>
          </cell>
          <cell r="M139">
            <v>506.09000000000003</v>
          </cell>
          <cell r="N139">
            <v>517.553</v>
          </cell>
          <cell r="O139">
            <v>469.13300000000004</v>
          </cell>
          <cell r="P139">
            <v>489.286</v>
          </cell>
        </row>
        <row r="140">
          <cell r="B140">
            <v>1138</v>
          </cell>
          <cell r="C140">
            <v>69.23</v>
          </cell>
          <cell r="D140">
            <v>99.543000000000006</v>
          </cell>
          <cell r="E140">
            <v>77.195999999999998</v>
          </cell>
          <cell r="F140">
            <v>78.209000000000003</v>
          </cell>
          <cell r="G140">
            <v>80.935385870959252</v>
          </cell>
          <cell r="H140">
            <v>80.105648131812529</v>
          </cell>
          <cell r="I140">
            <v>83</v>
          </cell>
          <cell r="J140">
            <v>78</v>
          </cell>
          <cell r="K140">
            <v>87.397000000000006</v>
          </cell>
          <cell r="L140">
            <v>102.771</v>
          </cell>
          <cell r="M140">
            <v>77.63</v>
          </cell>
          <cell r="N140">
            <v>149.792</v>
          </cell>
          <cell r="O140">
            <v>145.91900000000001</v>
          </cell>
          <cell r="P140">
            <v>190.80400000000003</v>
          </cell>
        </row>
        <row r="141">
          <cell r="B141">
            <v>1139</v>
          </cell>
          <cell r="C141">
            <v>4126.3130000000001</v>
          </cell>
          <cell r="D141">
            <v>4362.5230000000001</v>
          </cell>
          <cell r="E141">
            <v>4574.3620000000001</v>
          </cell>
          <cell r="F141">
            <v>4693.3069999999998</v>
          </cell>
          <cell r="G141">
            <v>4883.1016142145418</v>
          </cell>
          <cell r="H141">
            <v>4705.4651087798029</v>
          </cell>
          <cell r="I141">
            <v>5829</v>
          </cell>
          <cell r="J141">
            <v>5163</v>
          </cell>
          <cell r="K141">
            <v>5563.79</v>
          </cell>
          <cell r="L141">
            <v>5395.3470000000007</v>
          </cell>
          <cell r="M141">
            <v>5621.0839999999998</v>
          </cell>
          <cell r="N141">
            <v>5520.7809999999999</v>
          </cell>
          <cell r="O141">
            <v>5771.6940000000004</v>
          </cell>
          <cell r="P141">
            <v>5656.4720000000007</v>
          </cell>
        </row>
        <row r="142">
          <cell r="B142">
            <v>1140</v>
          </cell>
          <cell r="C142">
            <v>56.484000000000002</v>
          </cell>
          <cell r="D142">
            <v>57.870000000000005</v>
          </cell>
          <cell r="E142">
            <v>65.778999999999996</v>
          </cell>
          <cell r="F142">
            <v>64.052999999999997</v>
          </cell>
          <cell r="G142">
            <v>81.934588165662461</v>
          </cell>
          <cell r="H142">
            <v>123.61982736390821</v>
          </cell>
          <cell r="I142">
            <v>113</v>
          </cell>
          <cell r="J142">
            <v>126</v>
          </cell>
          <cell r="K142">
            <v>115.122</v>
          </cell>
          <cell r="L142">
            <v>118.96400000000001</v>
          </cell>
          <cell r="M142">
            <v>109.245</v>
          </cell>
          <cell r="N142">
            <v>85.186000000000007</v>
          </cell>
          <cell r="O142">
            <v>85.278000000000006</v>
          </cell>
          <cell r="P142">
            <v>81.486999999999995</v>
          </cell>
        </row>
        <row r="143">
          <cell r="B143">
            <v>1141</v>
          </cell>
          <cell r="C143">
            <v>592.76700000000005</v>
          </cell>
          <cell r="D143">
            <v>428.041</v>
          </cell>
          <cell r="E143">
            <v>675.33333333333337</v>
          </cell>
          <cell r="F143">
            <v>675.33333333333337</v>
          </cell>
          <cell r="G143">
            <v>675.33333333333337</v>
          </cell>
          <cell r="H143">
            <v>671.50290224074945</v>
          </cell>
          <cell r="I143">
            <v>686</v>
          </cell>
          <cell r="J143">
            <v>556</v>
          </cell>
          <cell r="K143">
            <v>900.66899999999998</v>
          </cell>
          <cell r="L143">
            <v>846.55899999999997</v>
          </cell>
          <cell r="M143">
            <v>570.18799999999999</v>
          </cell>
          <cell r="N143">
            <v>696.45400000000006</v>
          </cell>
          <cell r="O143">
            <v>829.91800000000001</v>
          </cell>
          <cell r="P143">
            <v>628.77</v>
          </cell>
        </row>
        <row r="144">
          <cell r="B144">
            <v>1142</v>
          </cell>
          <cell r="C144">
            <v>340.61700000000002</v>
          </cell>
          <cell r="D144">
            <v>362.13400000000001</v>
          </cell>
          <cell r="E144">
            <v>403.19499999999999</v>
          </cell>
          <cell r="F144">
            <v>496.50100000000003</v>
          </cell>
          <cell r="G144">
            <v>719.42565218630443</v>
          </cell>
          <cell r="H144">
            <v>792.15585374792386</v>
          </cell>
          <cell r="I144">
            <v>920</v>
          </cell>
          <cell r="J144">
            <v>872</v>
          </cell>
          <cell r="K144">
            <v>905.36300000000006</v>
          </cell>
          <cell r="L144">
            <v>812.13400000000001</v>
          </cell>
          <cell r="M144">
            <v>1098.7640000000001</v>
          </cell>
          <cell r="N144">
            <v>1275.43</v>
          </cell>
          <cell r="O144">
            <v>1372.373</v>
          </cell>
          <cell r="P144">
            <v>1411.902</v>
          </cell>
        </row>
        <row r="145">
          <cell r="B145">
            <v>1143</v>
          </cell>
          <cell r="C145">
            <v>120.24300000000001</v>
          </cell>
          <cell r="D145">
            <v>108.11</v>
          </cell>
          <cell r="E145">
            <v>96.152000000000001</v>
          </cell>
          <cell r="F145">
            <v>106.22</v>
          </cell>
          <cell r="G145">
            <v>146.88273732137048</v>
          </cell>
          <cell r="H145">
            <v>112.74128255588431</v>
          </cell>
          <cell r="I145">
            <v>151</v>
          </cell>
          <cell r="J145">
            <v>153</v>
          </cell>
          <cell r="K145">
            <v>183.137</v>
          </cell>
          <cell r="L145">
            <v>147.083</v>
          </cell>
          <cell r="M145">
            <v>145.38300000000001</v>
          </cell>
          <cell r="N145">
            <v>143.001</v>
          </cell>
          <cell r="O145">
            <v>130.548</v>
          </cell>
          <cell r="P145">
            <v>118.083</v>
          </cell>
        </row>
        <row r="146">
          <cell r="B146">
            <v>1144</v>
          </cell>
          <cell r="C146">
            <v>1003.923</v>
          </cell>
          <cell r="D146">
            <v>1040.8020000000001</v>
          </cell>
          <cell r="E146">
            <v>1023.4150000000001</v>
          </cell>
          <cell r="F146">
            <v>611.94900000000007</v>
          </cell>
          <cell r="G146">
            <v>454.63704408995636</v>
          </cell>
          <cell r="H146">
            <v>420.30741303728797</v>
          </cell>
          <cell r="I146">
            <v>462</v>
          </cell>
          <cell r="J146">
            <v>397</v>
          </cell>
          <cell r="K146">
            <v>423.09100000000001</v>
          </cell>
          <cell r="L146">
            <v>424.608</v>
          </cell>
          <cell r="M146">
            <v>440.83300000000003</v>
          </cell>
          <cell r="N146">
            <v>442.072</v>
          </cell>
          <cell r="O146">
            <v>440.536</v>
          </cell>
          <cell r="P146">
            <v>423.93800000000005</v>
          </cell>
        </row>
        <row r="147">
          <cell r="B147">
            <v>1145</v>
          </cell>
          <cell r="C147">
            <v>27.518000000000001</v>
          </cell>
          <cell r="D147">
            <v>21.28</v>
          </cell>
          <cell r="E147">
            <v>25.163</v>
          </cell>
          <cell r="F147">
            <v>24.016999999999999</v>
          </cell>
          <cell r="G147">
            <v>25.979259662283219</v>
          </cell>
          <cell r="H147">
            <v>49.447930945563293</v>
          </cell>
          <cell r="I147">
            <v>64</v>
          </cell>
          <cell r="J147">
            <v>60</v>
          </cell>
          <cell r="K147">
            <v>59.640999999999998</v>
          </cell>
          <cell r="L147">
            <v>57.570999999999998</v>
          </cell>
          <cell r="M147">
            <v>63.29</v>
          </cell>
          <cell r="N147">
            <v>58.099000000000004</v>
          </cell>
          <cell r="O147">
            <v>56.03</v>
          </cell>
          <cell r="P147">
            <v>58.338000000000001</v>
          </cell>
        </row>
        <row r="148">
          <cell r="B148">
            <v>1146</v>
          </cell>
          <cell r="C148">
            <v>1981.222</v>
          </cell>
          <cell r="D148">
            <v>2061.9839999999999</v>
          </cell>
          <cell r="E148">
            <v>2047.8579999999999</v>
          </cell>
          <cell r="F148">
            <v>2092.732</v>
          </cell>
          <cell r="G148">
            <v>2149.2841359065847</v>
          </cell>
          <cell r="H148">
            <v>2275.5937821148223</v>
          </cell>
          <cell r="I148">
            <v>2383</v>
          </cell>
          <cell r="J148">
            <v>2470</v>
          </cell>
          <cell r="K148">
            <v>2439.3930000000005</v>
          </cell>
          <cell r="L148">
            <v>2614.6090000000004</v>
          </cell>
          <cell r="M148">
            <v>2495.11</v>
          </cell>
          <cell r="N148">
            <v>2524.27</v>
          </cell>
          <cell r="O148">
            <v>2504.384</v>
          </cell>
          <cell r="P148">
            <v>2555.739</v>
          </cell>
        </row>
        <row r="149">
          <cell r="B149">
            <v>1147</v>
          </cell>
          <cell r="C149">
            <v>292.834</v>
          </cell>
          <cell r="D149">
            <v>348.762</v>
          </cell>
          <cell r="E149">
            <v>228.16800000000001</v>
          </cell>
          <cell r="F149">
            <v>299.488</v>
          </cell>
          <cell r="G149">
            <v>341.72718478849458</v>
          </cell>
          <cell r="H149">
            <v>329.32322009745155</v>
          </cell>
          <cell r="I149">
            <v>335</v>
          </cell>
          <cell r="J149">
            <v>281</v>
          </cell>
          <cell r="K149">
            <v>239.12200000000001</v>
          </cell>
          <cell r="L149">
            <v>227.68200000000002</v>
          </cell>
          <cell r="M149">
            <v>259.88600000000002</v>
          </cell>
          <cell r="N149">
            <v>267.80900000000003</v>
          </cell>
          <cell r="O149">
            <v>268.94400000000002</v>
          </cell>
          <cell r="P149">
            <v>238.00700000000001</v>
          </cell>
        </row>
        <row r="150">
          <cell r="B150">
            <v>1148</v>
          </cell>
          <cell r="C150">
            <v>1671.578</v>
          </cell>
          <cell r="D150">
            <v>1681.1179999999999</v>
          </cell>
          <cell r="E150">
            <v>1737.5119999999999</v>
          </cell>
          <cell r="F150">
            <v>1603.7070000000001</v>
          </cell>
          <cell r="G150">
            <v>1640.6901679026555</v>
          </cell>
          <cell r="H150">
            <v>1662.4394383898377</v>
          </cell>
          <cell r="I150">
            <v>1892</v>
          </cell>
          <cell r="J150">
            <v>1857</v>
          </cell>
          <cell r="K150">
            <v>2023.29</v>
          </cell>
          <cell r="L150">
            <v>1986.1029999999998</v>
          </cell>
          <cell r="M150">
            <v>2665.011</v>
          </cell>
          <cell r="N150">
            <v>2783.86</v>
          </cell>
          <cell r="O150">
            <v>2792.4589999999998</v>
          </cell>
          <cell r="P150">
            <v>2761.7220000000002</v>
          </cell>
        </row>
        <row r="151">
          <cell r="B151">
            <v>1149</v>
          </cell>
          <cell r="C151">
            <v>255.72400000000002</v>
          </cell>
          <cell r="D151">
            <v>289.02500000000003</v>
          </cell>
          <cell r="E151">
            <v>315.69200000000001</v>
          </cell>
          <cell r="F151">
            <v>338.77800000000002</v>
          </cell>
          <cell r="G151">
            <v>400.68012017598346</v>
          </cell>
          <cell r="H151">
            <v>412.39574408599782</v>
          </cell>
          <cell r="I151">
            <v>475</v>
          </cell>
          <cell r="J151">
            <v>398</v>
          </cell>
          <cell r="K151">
            <v>429.21899999999999</v>
          </cell>
          <cell r="L151">
            <v>416.71500000000003</v>
          </cell>
          <cell r="M151">
            <v>452.27699999999999</v>
          </cell>
          <cell r="N151">
            <v>438.96300000000002</v>
          </cell>
          <cell r="O151">
            <v>478.233</v>
          </cell>
          <cell r="P151">
            <v>447.06500000000005</v>
          </cell>
        </row>
        <row r="152">
          <cell r="B152">
            <v>1150</v>
          </cell>
          <cell r="C152">
            <v>827.00200000000007</v>
          </cell>
          <cell r="D152">
            <v>859.45</v>
          </cell>
          <cell r="E152">
            <v>997.83100000000002</v>
          </cell>
          <cell r="F152">
            <v>1037.7139999999999</v>
          </cell>
          <cell r="G152">
            <v>1065.1496461536119</v>
          </cell>
          <cell r="H152">
            <v>1099.7219842293277</v>
          </cell>
          <cell r="I152">
            <v>1433</v>
          </cell>
          <cell r="J152">
            <v>1585</v>
          </cell>
          <cell r="K152">
            <v>1543.7450000000001</v>
          </cell>
          <cell r="L152">
            <v>1745.2440000000001</v>
          </cell>
          <cell r="M152">
            <v>1690.4739999999999</v>
          </cell>
          <cell r="N152">
            <v>1730.885</v>
          </cell>
          <cell r="O152">
            <v>1563.405</v>
          </cell>
          <cell r="P152">
            <v>1215.1859999999999</v>
          </cell>
        </row>
        <row r="153">
          <cell r="B153">
            <v>1151</v>
          </cell>
          <cell r="C153">
            <v>165.46</v>
          </cell>
          <cell r="D153">
            <v>125.327</v>
          </cell>
          <cell r="E153">
            <v>126.306</v>
          </cell>
          <cell r="F153">
            <v>131.73599999999999</v>
          </cell>
          <cell r="G153">
            <v>147.88193961607371</v>
          </cell>
          <cell r="H153">
            <v>134.49837217193217</v>
          </cell>
          <cell r="I153">
            <v>85</v>
          </cell>
          <cell r="J153">
            <v>184</v>
          </cell>
          <cell r="K153">
            <v>108.34399999999999</v>
          </cell>
          <cell r="L153">
            <v>114.554</v>
          </cell>
          <cell r="M153">
            <v>113.298</v>
          </cell>
          <cell r="N153">
            <v>107.422</v>
          </cell>
          <cell r="O153">
            <v>125.101</v>
          </cell>
          <cell r="P153">
            <v>121.319</v>
          </cell>
        </row>
        <row r="154">
          <cell r="B154">
            <v>1152</v>
          </cell>
          <cell r="C154">
            <v>271.56900000000002</v>
          </cell>
          <cell r="D154">
            <v>305.40899999999999</v>
          </cell>
          <cell r="E154">
            <v>331.63200000000001</v>
          </cell>
          <cell r="F154">
            <v>399.49299999999999</v>
          </cell>
          <cell r="G154">
            <v>404.67692935479624</v>
          </cell>
          <cell r="H154">
            <v>437.1197095587795</v>
          </cell>
          <cell r="I154">
            <v>449</v>
          </cell>
          <cell r="J154">
            <v>237</v>
          </cell>
          <cell r="K154">
            <v>433.66400000000004</v>
          </cell>
          <cell r="L154">
            <v>415.49200000000002</v>
          </cell>
          <cell r="M154">
            <v>415.27199999999999</v>
          </cell>
          <cell r="N154">
            <v>397.77500000000003</v>
          </cell>
          <cell r="O154">
            <v>365.05400000000003</v>
          </cell>
          <cell r="P154">
            <v>380.24900000000002</v>
          </cell>
        </row>
        <row r="155">
          <cell r="B155">
            <v>1153</v>
          </cell>
          <cell r="C155">
            <v>157.857</v>
          </cell>
          <cell r="D155">
            <v>121.05500000000001</v>
          </cell>
          <cell r="E155">
            <v>111.062</v>
          </cell>
          <cell r="F155">
            <v>114.813</v>
          </cell>
          <cell r="G155">
            <v>117.90587077497769</v>
          </cell>
          <cell r="H155">
            <v>57</v>
          </cell>
          <cell r="I155">
            <v>57</v>
          </cell>
          <cell r="J155">
            <v>138</v>
          </cell>
          <cell r="K155">
            <v>137.42099999999999</v>
          </cell>
          <cell r="L155">
            <v>128.00800000000001</v>
          </cell>
          <cell r="M155">
            <v>122.01300000000001</v>
          </cell>
          <cell r="N155">
            <v>110.628</v>
          </cell>
          <cell r="O155">
            <v>101.21600000000001</v>
          </cell>
          <cell r="P155">
            <v>101.89099999999999</v>
          </cell>
        </row>
        <row r="156">
          <cell r="B156">
            <v>1154</v>
          </cell>
          <cell r="C156">
            <v>41348.012000000002</v>
          </cell>
          <cell r="D156">
            <v>44596.325000000004</v>
          </cell>
          <cell r="E156">
            <v>41897.531999999999</v>
          </cell>
          <cell r="F156">
            <v>40155.038</v>
          </cell>
          <cell r="G156">
            <v>40681.522226546113</v>
          </cell>
          <cell r="H156">
            <v>33563.277608610544</v>
          </cell>
          <cell r="I156">
            <v>33522</v>
          </cell>
          <cell r="J156">
            <v>34133</v>
          </cell>
          <cell r="K156">
            <v>17241.555</v>
          </cell>
          <cell r="L156">
            <v>13740.762000000001</v>
          </cell>
          <cell r="M156">
            <v>15284.089</v>
          </cell>
          <cell r="N156">
            <v>15782.153</v>
          </cell>
          <cell r="O156">
            <v>17859.866000000002</v>
          </cell>
          <cell r="P156">
            <v>13425.556</v>
          </cell>
        </row>
        <row r="157">
          <cell r="B157">
            <v>1155</v>
          </cell>
          <cell r="C157">
            <v>213.36700000000002</v>
          </cell>
          <cell r="D157">
            <v>221.44400000000002</v>
          </cell>
          <cell r="E157">
            <v>223.44800000000001</v>
          </cell>
          <cell r="F157">
            <v>231.18299999999999</v>
          </cell>
          <cell r="G157">
            <v>185.85162681479531</v>
          </cell>
          <cell r="H157">
            <v>302.62133738684736</v>
          </cell>
          <cell r="I157">
            <v>266</v>
          </cell>
          <cell r="J157">
            <v>290</v>
          </cell>
          <cell r="K157">
            <v>300.59700000000004</v>
          </cell>
          <cell r="L157">
            <v>301.38</v>
          </cell>
          <cell r="M157">
            <v>261.38900000000001</v>
          </cell>
          <cell r="N157">
            <v>304.97800000000001</v>
          </cell>
          <cell r="O157">
            <v>310.97500000000002</v>
          </cell>
          <cell r="P157">
            <v>289.56100000000004</v>
          </cell>
        </row>
        <row r="158">
          <cell r="B158">
            <v>1156</v>
          </cell>
          <cell r="C158">
            <v>80863.128842627324</v>
          </cell>
          <cell r="D158">
            <v>73469.370501029611</v>
          </cell>
          <cell r="E158">
            <v>80333.194897341891</v>
          </cell>
          <cell r="F158">
            <v>91299.770509748516</v>
          </cell>
          <cell r="G158">
            <v>96039.840476611731</v>
          </cell>
          <cell r="H158">
            <v>105259.90442998581</v>
          </cell>
          <cell r="I158">
            <v>116361.289</v>
          </cell>
          <cell r="J158">
            <v>113930.57799999999</v>
          </cell>
          <cell r="K158">
            <v>118441.698</v>
          </cell>
          <cell r="L158">
            <v>126977.99399999999</v>
          </cell>
          <cell r="M158">
            <v>129957.894</v>
          </cell>
          <cell r="N158">
            <v>137342.27100000001</v>
          </cell>
          <cell r="O158">
            <v>144470.978</v>
          </cell>
          <cell r="P158">
            <v>140740.56400000001</v>
          </cell>
        </row>
        <row r="159">
          <cell r="B159">
            <v>1157</v>
          </cell>
          <cell r="C159">
            <v>33.33</v>
          </cell>
          <cell r="D159">
            <v>39.256</v>
          </cell>
          <cell r="E159">
            <v>33.218000000000004</v>
          </cell>
          <cell r="F159">
            <v>60.606000000000002</v>
          </cell>
          <cell r="G159">
            <v>79.936183576256056</v>
          </cell>
          <cell r="H159">
            <v>108.78544808023923</v>
          </cell>
          <cell r="I159">
            <v>123</v>
          </cell>
          <cell r="J159">
            <v>100</v>
          </cell>
          <cell r="K159">
            <v>112.521</v>
          </cell>
          <cell r="L159">
            <v>107.215</v>
          </cell>
          <cell r="M159">
            <v>101.755</v>
          </cell>
          <cell r="N159">
            <v>99.914000000000001</v>
          </cell>
          <cell r="O159">
            <v>89.947000000000003</v>
          </cell>
          <cell r="P159">
            <v>95.971000000000004</v>
          </cell>
        </row>
        <row r="160">
          <cell r="B160">
            <v>1158</v>
          </cell>
          <cell r="C160">
            <v>139.65600000000001</v>
          </cell>
          <cell r="D160">
            <v>146.84399999999999</v>
          </cell>
          <cell r="E160">
            <v>134.47999999999999</v>
          </cell>
          <cell r="F160">
            <v>130.33000000000001</v>
          </cell>
          <cell r="G160">
            <v>159.87236715251211</v>
          </cell>
          <cell r="H160">
            <v>149.33275145560114</v>
          </cell>
          <cell r="I160">
            <v>162</v>
          </cell>
          <cell r="J160">
            <v>235</v>
          </cell>
          <cell r="K160">
            <v>604.75300000000004</v>
          </cell>
          <cell r="L160">
            <v>698.38400000000001</v>
          </cell>
          <cell r="M160">
            <v>879.79399999999998</v>
          </cell>
          <cell r="N160">
            <v>946.98300000000006</v>
          </cell>
          <cell r="O160">
            <v>743.99</v>
          </cell>
          <cell r="P160">
            <v>254.39699999999999</v>
          </cell>
        </row>
        <row r="161">
          <cell r="B161">
            <v>1159</v>
          </cell>
          <cell r="C161">
            <v>516.928</v>
          </cell>
          <cell r="D161">
            <v>493.97300000000001</v>
          </cell>
          <cell r="E161">
            <v>512.89599999999996</v>
          </cell>
          <cell r="F161">
            <v>610.86599999999999</v>
          </cell>
          <cell r="G161">
            <v>553.55807126557318</v>
          </cell>
          <cell r="H161">
            <v>506.34681288256809</v>
          </cell>
          <cell r="I161">
            <v>621</v>
          </cell>
          <cell r="J161">
            <v>577</v>
          </cell>
          <cell r="K161">
            <v>586.55499999999995</v>
          </cell>
          <cell r="L161">
            <v>555.13900000000012</v>
          </cell>
          <cell r="M161">
            <v>552.53700000000003</v>
          </cell>
          <cell r="N161">
            <v>551.096</v>
          </cell>
          <cell r="O161">
            <v>588.11800000000005</v>
          </cell>
          <cell r="P161">
            <v>633.64299999999992</v>
          </cell>
        </row>
        <row r="162">
          <cell r="B162">
            <v>1160</v>
          </cell>
          <cell r="C162">
            <v>1576.93</v>
          </cell>
          <cell r="D162">
            <v>1615.1580000000001</v>
          </cell>
          <cell r="E162">
            <v>1772.2270000000001</v>
          </cell>
          <cell r="F162">
            <v>1545.626</v>
          </cell>
          <cell r="G162">
            <v>1733.615981310053</v>
          </cell>
          <cell r="H162">
            <v>1645.6271418683464</v>
          </cell>
          <cell r="I162">
            <v>1821</v>
          </cell>
          <cell r="J162">
            <v>1808</v>
          </cell>
          <cell r="K162">
            <v>1925.7339999999999</v>
          </cell>
          <cell r="L162">
            <v>2234.3000000000002</v>
          </cell>
          <cell r="M162">
            <v>2287.2930000000001</v>
          </cell>
          <cell r="N162">
            <v>2258.9160000000002</v>
          </cell>
          <cell r="O162">
            <v>2360.92</v>
          </cell>
          <cell r="P162">
            <v>2253.9720000000002</v>
          </cell>
        </row>
        <row r="163">
          <cell r="B163">
            <v>1161</v>
          </cell>
          <cell r="C163">
            <v>2275.4299999999998</v>
          </cell>
          <cell r="D163">
            <v>2436.48</v>
          </cell>
          <cell r="E163">
            <v>2342.6579999999999</v>
          </cell>
          <cell r="F163">
            <v>2223.14</v>
          </cell>
          <cell r="G163">
            <v>2333.1373581319735</v>
          </cell>
          <cell r="H163">
            <v>2239.0023132151059</v>
          </cell>
          <cell r="I163">
            <v>2851</v>
          </cell>
          <cell r="J163">
            <v>2747</v>
          </cell>
          <cell r="K163">
            <v>2915.6389999999997</v>
          </cell>
          <cell r="L163">
            <v>2863.5809999999997</v>
          </cell>
          <cell r="M163">
            <v>2776.9560000000001</v>
          </cell>
          <cell r="N163">
            <v>2812.663</v>
          </cell>
          <cell r="O163">
            <v>2696.0839999999998</v>
          </cell>
          <cell r="P163">
            <v>2460.7380000000003</v>
          </cell>
        </row>
        <row r="164">
          <cell r="B164">
            <v>1162</v>
          </cell>
          <cell r="C164">
            <v>273.96899999999999</v>
          </cell>
          <cell r="D164">
            <v>267.05</v>
          </cell>
          <cell r="E164">
            <v>264.791</v>
          </cell>
          <cell r="F164">
            <v>240.99600000000001</v>
          </cell>
          <cell r="G164">
            <v>267.78621498045777</v>
          </cell>
          <cell r="H164">
            <v>267.01882710604178</v>
          </cell>
          <cell r="I164">
            <v>424</v>
          </cell>
          <cell r="J164">
            <v>333</v>
          </cell>
          <cell r="K164">
            <v>489.10900000000004</v>
          </cell>
          <cell r="L164">
            <v>338.51300000000003</v>
          </cell>
          <cell r="M164">
            <v>340.47399999999999</v>
          </cell>
          <cell r="N164">
            <v>352.55900000000003</v>
          </cell>
          <cell r="O164">
            <v>337.82100000000003</v>
          </cell>
          <cell r="P164">
            <v>313.642</v>
          </cell>
        </row>
        <row r="165">
          <cell r="B165">
            <v>1163</v>
          </cell>
          <cell r="C165">
            <v>249.90299999999999</v>
          </cell>
          <cell r="D165">
            <v>226.28200000000001</v>
          </cell>
          <cell r="E165">
            <v>201.22400000000002</v>
          </cell>
          <cell r="F165">
            <v>198.749</v>
          </cell>
          <cell r="G165">
            <v>331.73516184146263</v>
          </cell>
          <cell r="H165">
            <v>371.84844071063594</v>
          </cell>
          <cell r="I165">
            <v>461</v>
          </cell>
          <cell r="J165">
            <v>342</v>
          </cell>
          <cell r="K165">
            <v>364.90900000000005</v>
          </cell>
          <cell r="L165">
            <v>405.85699999999997</v>
          </cell>
          <cell r="M165">
            <v>395.67500000000001</v>
          </cell>
          <cell r="N165">
            <v>410.58500000000004</v>
          </cell>
          <cell r="O165">
            <v>416.11099999999999</v>
          </cell>
          <cell r="P165">
            <v>380.76</v>
          </cell>
        </row>
        <row r="166">
          <cell r="B166">
            <v>1164</v>
          </cell>
          <cell r="C166">
            <v>27059.790102065257</v>
          </cell>
          <cell r="D166">
            <v>26461.980838637268</v>
          </cell>
          <cell r="E166">
            <v>26669.202005654395</v>
          </cell>
          <cell r="F166">
            <v>31428.927968698405</v>
          </cell>
          <cell r="G166">
            <v>37115.887822741337</v>
          </cell>
          <cell r="H166">
            <v>37158.411185097335</v>
          </cell>
          <cell r="I166">
            <v>36712.404000000002</v>
          </cell>
          <cell r="J166">
            <v>35184.449000000001</v>
          </cell>
          <cell r="K166">
            <v>35546.644</v>
          </cell>
          <cell r="L166">
            <v>41879.762999999999</v>
          </cell>
          <cell r="M166">
            <v>231940.29</v>
          </cell>
          <cell r="N166">
            <v>213367.77799999999</v>
          </cell>
          <cell r="O166">
            <v>218855.07399999999</v>
          </cell>
          <cell r="P166">
            <v>241246.6</v>
          </cell>
        </row>
        <row r="167">
          <cell r="B167">
            <v>1165</v>
          </cell>
          <cell r="C167">
            <v>160.93800000000002</v>
          </cell>
          <cell r="D167">
            <v>167.124</v>
          </cell>
          <cell r="E167">
            <v>159.53200000000001</v>
          </cell>
          <cell r="F167">
            <v>556.44864864947783</v>
          </cell>
          <cell r="G167">
            <v>620.24107061774453</v>
          </cell>
          <cell r="H167">
            <v>627.78697545039586</v>
          </cell>
          <cell r="I167">
            <v>633.04499999999996</v>
          </cell>
          <cell r="J167">
            <v>984.96199999999999</v>
          </cell>
          <cell r="K167">
            <v>894.88400000000013</v>
          </cell>
          <cell r="L167">
            <v>941.48199999999997</v>
          </cell>
          <cell r="M167">
            <v>724.90899999999999</v>
          </cell>
          <cell r="N167">
            <v>913.40899999999999</v>
          </cell>
          <cell r="O167">
            <v>799.96100000000001</v>
          </cell>
          <cell r="P167">
            <v>657.23900000000003</v>
          </cell>
        </row>
        <row r="168">
          <cell r="B168">
            <v>1166</v>
          </cell>
          <cell r="C168">
            <v>2434.154</v>
          </cell>
          <cell r="D168">
            <v>2394.4349999999999</v>
          </cell>
          <cell r="E168">
            <v>2330.0590000000002</v>
          </cell>
          <cell r="F168">
            <v>2512.8339999999998</v>
          </cell>
          <cell r="G168">
            <v>2579.9403249236639</v>
          </cell>
          <cell r="H168">
            <v>2593.049498785339</v>
          </cell>
          <cell r="I168">
            <v>2496</v>
          </cell>
          <cell r="J168">
            <v>2431</v>
          </cell>
          <cell r="K168">
            <v>2477.6379999999999</v>
          </cell>
          <cell r="L168">
            <v>2358.1150000000002</v>
          </cell>
          <cell r="M168">
            <v>2363.3910000000001</v>
          </cell>
          <cell r="N168">
            <v>2424.654</v>
          </cell>
          <cell r="O168">
            <v>2672.0439999999999</v>
          </cell>
          <cell r="P168">
            <v>2506.7730000000001</v>
          </cell>
        </row>
        <row r="169">
          <cell r="B169">
            <v>1167</v>
          </cell>
          <cell r="C169">
            <v>110.532</v>
          </cell>
          <cell r="D169">
            <v>142.40200000000002</v>
          </cell>
          <cell r="E169">
            <v>123.85900000000001</v>
          </cell>
          <cell r="F169">
            <v>134.00200000000001</v>
          </cell>
          <cell r="G169">
            <v>132.89390519552566</v>
          </cell>
          <cell r="H169">
            <v>139.44316526648848</v>
          </cell>
          <cell r="I169">
            <v>131</v>
          </cell>
          <cell r="J169">
            <v>134</v>
          </cell>
          <cell r="K169">
            <v>145.52500000000001</v>
          </cell>
          <cell r="L169">
            <v>137.72399999999999</v>
          </cell>
          <cell r="M169">
            <v>109.295</v>
          </cell>
          <cell r="N169">
            <v>108.783</v>
          </cell>
          <cell r="O169">
            <v>116.176</v>
          </cell>
          <cell r="P169">
            <v>113.33100000000002</v>
          </cell>
        </row>
        <row r="170">
          <cell r="B170">
            <v>1168</v>
          </cell>
          <cell r="C170">
            <v>12076.992</v>
          </cell>
          <cell r="D170">
            <v>11699.036</v>
          </cell>
          <cell r="E170">
            <v>11783.925000000001</v>
          </cell>
          <cell r="F170">
            <v>12903.841</v>
          </cell>
          <cell r="G170">
            <v>12049.380471825896</v>
          </cell>
          <cell r="H170">
            <v>11034.800269811903</v>
          </cell>
          <cell r="I170">
            <v>12107</v>
          </cell>
          <cell r="J170">
            <v>12874</v>
          </cell>
          <cell r="K170">
            <v>14298.849</v>
          </cell>
          <cell r="L170">
            <v>15175.184999999999</v>
          </cell>
          <cell r="M170">
            <v>16854.501</v>
          </cell>
          <cell r="N170">
            <v>14846.872000000001</v>
          </cell>
          <cell r="O170">
            <v>17239.886999999999</v>
          </cell>
          <cell r="P170">
            <v>16222.609</v>
          </cell>
        </row>
        <row r="171">
          <cell r="B171">
            <v>1169</v>
          </cell>
          <cell r="C171">
            <v>88.792000000000002</v>
          </cell>
          <cell r="D171">
            <v>74.471000000000004</v>
          </cell>
          <cell r="E171">
            <v>67.114000000000004</v>
          </cell>
          <cell r="F171">
            <v>73.486999999999995</v>
          </cell>
          <cell r="G171">
            <v>360.6990387580243</v>
          </cell>
          <cell r="H171">
            <v>371.16408134634935</v>
          </cell>
          <cell r="I171">
            <v>342.88900000000001</v>
          </cell>
          <cell r="J171">
            <v>324.10500000000002</v>
          </cell>
          <cell r="K171">
            <v>401.42700000000002</v>
          </cell>
          <cell r="L171">
            <v>367.11700000000002</v>
          </cell>
          <cell r="M171">
            <v>104.855</v>
          </cell>
          <cell r="N171">
            <v>90.650999999999996</v>
          </cell>
          <cell r="O171">
            <v>102.759</v>
          </cell>
          <cell r="P171">
            <v>110.35300000000001</v>
          </cell>
        </row>
        <row r="172">
          <cell r="B172">
            <v>1170</v>
          </cell>
          <cell r="C172">
            <v>500.32900000000001</v>
          </cell>
          <cell r="D172">
            <v>418.73900000000003</v>
          </cell>
          <cell r="E172">
            <v>366.22899999999998</v>
          </cell>
          <cell r="F172">
            <v>447.339</v>
          </cell>
          <cell r="G172">
            <v>422.66257065945388</v>
          </cell>
          <cell r="H172">
            <v>499.42410255018928</v>
          </cell>
          <cell r="I172">
            <v>600</v>
          </cell>
          <cell r="J172">
            <v>689</v>
          </cell>
          <cell r="K172">
            <v>729.25</v>
          </cell>
          <cell r="L172">
            <v>634.5</v>
          </cell>
          <cell r="M172">
            <v>634.5</v>
          </cell>
          <cell r="N172">
            <v>849.61800000000005</v>
          </cell>
          <cell r="O172">
            <v>922.82799999999997</v>
          </cell>
          <cell r="P172">
            <v>884.0920000000001</v>
          </cell>
        </row>
        <row r="173">
          <cell r="B173">
            <v>1171</v>
          </cell>
          <cell r="C173">
            <v>32583.779000000002</v>
          </cell>
          <cell r="D173">
            <v>31732.755000000001</v>
          </cell>
          <cell r="E173">
            <v>31305.238000000001</v>
          </cell>
          <cell r="F173">
            <v>31581.922000000002</v>
          </cell>
          <cell r="G173">
            <v>32485.06580309576</v>
          </cell>
          <cell r="H173">
            <v>30330.371883389613</v>
          </cell>
          <cell r="I173">
            <v>38653</v>
          </cell>
          <cell r="J173">
            <v>35513</v>
          </cell>
          <cell r="K173">
            <v>32996.232000000004</v>
          </cell>
          <cell r="L173">
            <v>34018.245000000003</v>
          </cell>
          <cell r="M173">
            <v>34981.93</v>
          </cell>
          <cell r="N173">
            <v>39831.544000000002</v>
          </cell>
          <cell r="O173">
            <v>42878.457000000002</v>
          </cell>
          <cell r="P173">
            <v>32470.361000000001</v>
          </cell>
        </row>
        <row r="174">
          <cell r="B174">
            <v>1172</v>
          </cell>
          <cell r="C174">
            <v>226.89600000000002</v>
          </cell>
          <cell r="D174">
            <v>229.739</v>
          </cell>
          <cell r="E174">
            <v>230.22200000000001</v>
          </cell>
          <cell r="F174">
            <v>199.09300000000002</v>
          </cell>
          <cell r="G174">
            <v>235.81174154995537</v>
          </cell>
          <cell r="H174">
            <v>238.68064695537373</v>
          </cell>
          <cell r="I174">
            <v>260.28955831178195</v>
          </cell>
          <cell r="J174">
            <v>258.43836858534996</v>
          </cell>
          <cell r="K174">
            <v>261.90386594051893</v>
          </cell>
          <cell r="L174">
            <v>268.71203289649645</v>
          </cell>
          <cell r="M174">
            <v>273.48959120608055</v>
          </cell>
          <cell r="N174">
            <v>280.19168081283527</v>
          </cell>
          <cell r="O174">
            <v>293.20739648037454</v>
          </cell>
          <cell r="P174">
            <v>295.23405442732144</v>
          </cell>
        </row>
        <row r="175">
          <cell r="B175">
            <v>1173</v>
          </cell>
          <cell r="C175">
            <v>377.649</v>
          </cell>
          <cell r="D175">
            <v>394.16200000000003</v>
          </cell>
          <cell r="E175">
            <v>381.39699999999999</v>
          </cell>
          <cell r="F175">
            <v>366.88499999999999</v>
          </cell>
          <cell r="G175">
            <v>448.64183032173713</v>
          </cell>
          <cell r="H175">
            <v>542.938281782285</v>
          </cell>
          <cell r="I175">
            <v>685</v>
          </cell>
          <cell r="J175">
            <v>693</v>
          </cell>
          <cell r="K175">
            <v>781.05099999999993</v>
          </cell>
          <cell r="L175">
            <v>1145.0250000000001</v>
          </cell>
          <cell r="M175">
            <v>1165.3829409692407</v>
          </cell>
          <cell r="N175">
            <v>1318.6290590307594</v>
          </cell>
          <cell r="O175">
            <v>1379.8832006723303</v>
          </cell>
          <cell r="P175">
            <v>1168.0387993276697</v>
          </cell>
        </row>
        <row r="176">
          <cell r="B176">
            <v>1174</v>
          </cell>
          <cell r="C176">
            <v>1258.4059999999999</v>
          </cell>
          <cell r="D176">
            <v>1261.4560000000001</v>
          </cell>
          <cell r="E176">
            <v>1298.5520000000001</v>
          </cell>
          <cell r="F176">
            <v>1335.1310000000001</v>
          </cell>
          <cell r="G176">
            <v>1323.9430404817408</v>
          </cell>
          <cell r="H176">
            <v>1460.6918801319398</v>
          </cell>
          <cell r="I176">
            <v>1398</v>
          </cell>
          <cell r="J176">
            <v>1707</v>
          </cell>
          <cell r="K176">
            <v>1629.1850000000002</v>
          </cell>
          <cell r="L176">
            <v>1201.5600000000002</v>
          </cell>
          <cell r="M176">
            <v>1403.925</v>
          </cell>
          <cell r="N176">
            <v>1496.0520000000001</v>
          </cell>
          <cell r="O176">
            <v>1608.104</v>
          </cell>
          <cell r="P176">
            <v>905.75599999999997</v>
          </cell>
        </row>
        <row r="177">
          <cell r="B177">
            <v>1175</v>
          </cell>
          <cell r="C177">
            <v>4788.1390000000001</v>
          </cell>
          <cell r="D177">
            <v>4821.1350000000002</v>
          </cell>
          <cell r="E177">
            <v>4986.0129999999999</v>
          </cell>
          <cell r="F177">
            <v>5081.9670000000006</v>
          </cell>
          <cell r="G177">
            <v>5141.8950085426713</v>
          </cell>
          <cell r="H177">
            <v>5549.0468107111128</v>
          </cell>
          <cell r="I177">
            <v>7071</v>
          </cell>
          <cell r="J177">
            <v>6325</v>
          </cell>
          <cell r="K177">
            <v>6139.9760000000006</v>
          </cell>
          <cell r="L177">
            <v>5852.7260000000006</v>
          </cell>
          <cell r="M177">
            <v>6833.0119999999997</v>
          </cell>
          <cell r="N177">
            <v>6680.4870000000001</v>
          </cell>
          <cell r="O177">
            <v>6735.2330000000002</v>
          </cell>
          <cell r="P177">
            <v>6528.4789999999994</v>
          </cell>
        </row>
        <row r="178">
          <cell r="B178">
            <v>1176</v>
          </cell>
          <cell r="C178">
            <v>740.44299999999998</v>
          </cell>
          <cell r="D178">
            <v>971.90600000000006</v>
          </cell>
          <cell r="E178">
            <v>1038.777</v>
          </cell>
          <cell r="F178">
            <v>983.07900000000006</v>
          </cell>
          <cell r="G178">
            <v>1065.1496461536119</v>
          </cell>
          <cell r="H178">
            <v>1133.3465772723107</v>
          </cell>
          <cell r="I178">
            <v>1245</v>
          </cell>
          <cell r="J178">
            <v>1209</v>
          </cell>
          <cell r="K178">
            <v>1509.787</v>
          </cell>
          <cell r="L178">
            <v>1478.7369999999999</v>
          </cell>
          <cell r="M178">
            <v>1440.8310000000001</v>
          </cell>
          <cell r="N178">
            <v>1617.221</v>
          </cell>
          <cell r="O178">
            <v>1692.3456027237839</v>
          </cell>
          <cell r="P178">
            <v>1704.0431441429696</v>
          </cell>
        </row>
        <row r="179">
          <cell r="B179">
            <v>1177</v>
          </cell>
          <cell r="C179">
            <v>243.261</v>
          </cell>
          <cell r="D179">
            <v>256.68700000000001</v>
          </cell>
          <cell r="E179">
            <v>252.94300000000001</v>
          </cell>
          <cell r="F179">
            <v>274.41399999999999</v>
          </cell>
          <cell r="G179">
            <v>219.82450483470413</v>
          </cell>
          <cell r="H179">
            <v>261.08507539257414</v>
          </cell>
          <cell r="I179">
            <v>301</v>
          </cell>
          <cell r="J179">
            <v>302</v>
          </cell>
          <cell r="K179">
            <v>270.57500000000005</v>
          </cell>
          <cell r="L179">
            <v>290.22700000000003</v>
          </cell>
          <cell r="M179">
            <v>297.49299999999999</v>
          </cell>
          <cell r="N179">
            <v>296.39600000000002</v>
          </cell>
          <cell r="O179">
            <v>310.13900000000001</v>
          </cell>
          <cell r="P179">
            <v>304.78899999999999</v>
          </cell>
        </row>
        <row r="180">
          <cell r="B180">
            <v>1178</v>
          </cell>
          <cell r="C180">
            <v>1058.8389999999999</v>
          </cell>
          <cell r="D180">
            <v>1148.107</v>
          </cell>
          <cell r="E180">
            <v>1231.048</v>
          </cell>
          <cell r="F180">
            <v>1139.671</v>
          </cell>
          <cell r="G180">
            <v>1184.0547192232928</v>
          </cell>
          <cell r="H180">
            <v>1212.463266785212</v>
          </cell>
          <cell r="I180">
            <v>1307</v>
          </cell>
          <cell r="J180">
            <v>1408</v>
          </cell>
          <cell r="K180">
            <v>1485.4630000000002</v>
          </cell>
          <cell r="L180">
            <v>1459.7760000000001</v>
          </cell>
          <cell r="M180">
            <v>1472.0509999999999</v>
          </cell>
          <cell r="N180">
            <v>1635.904</v>
          </cell>
          <cell r="O180">
            <v>1701.04</v>
          </cell>
          <cell r="P180">
            <v>1719.1959999999999</v>
          </cell>
        </row>
        <row r="181">
          <cell r="B181">
            <v>1179</v>
          </cell>
          <cell r="C181">
            <v>173.40200000000002</v>
          </cell>
          <cell r="D181">
            <v>185.72900000000001</v>
          </cell>
          <cell r="E181">
            <v>158.51599999999999</v>
          </cell>
          <cell r="F181">
            <v>177.49100000000001</v>
          </cell>
          <cell r="G181">
            <v>200.83966123534336</v>
          </cell>
          <cell r="H181">
            <v>202.7365168768095</v>
          </cell>
          <cell r="I181">
            <v>200</v>
          </cell>
          <cell r="J181">
            <v>201</v>
          </cell>
          <cell r="K181">
            <v>195.941</v>
          </cell>
          <cell r="L181">
            <v>201.27500000000001</v>
          </cell>
          <cell r="M181">
            <v>199.46800000000002</v>
          </cell>
          <cell r="N181">
            <v>198.82599999999999</v>
          </cell>
          <cell r="O181">
            <v>252.71299999999999</v>
          </cell>
          <cell r="P181">
            <v>264.411</v>
          </cell>
        </row>
        <row r="182">
          <cell r="B182">
            <v>1180</v>
          </cell>
          <cell r="C182">
            <v>279.01499999999999</v>
          </cell>
          <cell r="D182">
            <v>263.601</v>
          </cell>
          <cell r="E182">
            <v>247.536</v>
          </cell>
          <cell r="F182">
            <v>274.12</v>
          </cell>
          <cell r="G182">
            <v>264.78860809634818</v>
          </cell>
          <cell r="H182">
            <v>271.96362020059809</v>
          </cell>
          <cell r="I182">
            <v>283</v>
          </cell>
          <cell r="J182">
            <v>273</v>
          </cell>
          <cell r="K182">
            <v>301.899</v>
          </cell>
          <cell r="L182">
            <v>271.56299999999999</v>
          </cell>
          <cell r="M182">
            <v>303.65199999999999</v>
          </cell>
          <cell r="N182">
            <v>310.45400000000001</v>
          </cell>
          <cell r="O182">
            <v>302.61</v>
          </cell>
          <cell r="P182">
            <v>296.892</v>
          </cell>
        </row>
        <row r="183">
          <cell r="B183">
            <v>1181</v>
          </cell>
          <cell r="C183">
            <v>7363.92</v>
          </cell>
          <cell r="D183">
            <v>7106.2420000000002</v>
          </cell>
          <cell r="E183">
            <v>7515.09</v>
          </cell>
          <cell r="F183">
            <v>8247.3389999999999</v>
          </cell>
          <cell r="G183">
            <v>8451.2530085996714</v>
          </cell>
          <cell r="H183">
            <v>8174.731943920523</v>
          </cell>
          <cell r="I183">
            <v>8888</v>
          </cell>
          <cell r="J183">
            <v>8606</v>
          </cell>
          <cell r="K183">
            <v>8935.7990000000009</v>
          </cell>
          <cell r="L183">
            <v>8677.976999999999</v>
          </cell>
          <cell r="M183">
            <v>8763.5030000000006</v>
          </cell>
          <cell r="N183">
            <v>8718.0059999999994</v>
          </cell>
          <cell r="O183">
            <v>8628.6010000000006</v>
          </cell>
          <cell r="P183">
            <v>8340.6409999999996</v>
          </cell>
        </row>
        <row r="184">
          <cell r="B184">
            <v>1182</v>
          </cell>
          <cell r="C184">
            <v>97.823000000000008</v>
          </cell>
          <cell r="D184">
            <v>115.498</v>
          </cell>
          <cell r="E184">
            <v>96.507999999999996</v>
          </cell>
          <cell r="F184">
            <v>154.10900000000001</v>
          </cell>
          <cell r="G184">
            <v>97.921824880913675</v>
          </cell>
          <cell r="H184">
            <v>88.017317083102654</v>
          </cell>
          <cell r="I184">
            <v>131</v>
          </cell>
          <cell r="J184">
            <v>104</v>
          </cell>
          <cell r="K184">
            <v>87.981000000000009</v>
          </cell>
          <cell r="L184">
            <v>118.28</v>
          </cell>
          <cell r="M184">
            <v>94.242999999999995</v>
          </cell>
          <cell r="N184">
            <v>91.923000000000002</v>
          </cell>
          <cell r="O184">
            <v>105.672</v>
          </cell>
          <cell r="P184">
            <v>115.07900000000001</v>
          </cell>
        </row>
        <row r="185">
          <cell r="B185">
            <v>1183</v>
          </cell>
          <cell r="C185">
            <v>7605.56</v>
          </cell>
          <cell r="D185">
            <v>8220.4510000000009</v>
          </cell>
          <cell r="E185">
            <v>8734.4882434462215</v>
          </cell>
          <cell r="F185">
            <v>7925.6147565537785</v>
          </cell>
          <cell r="G185">
            <v>8133.5066788840541</v>
          </cell>
          <cell r="H185">
            <v>8687.01250851656</v>
          </cell>
          <cell r="I185">
            <v>8821</v>
          </cell>
          <cell r="J185">
            <v>8765</v>
          </cell>
          <cell r="K185">
            <v>8666.6260000000002</v>
          </cell>
          <cell r="L185">
            <v>7946.3850000000002</v>
          </cell>
          <cell r="M185">
            <v>7876.6059999999998</v>
          </cell>
          <cell r="N185">
            <v>7301.058</v>
          </cell>
          <cell r="O185">
            <v>7190.75</v>
          </cell>
          <cell r="P185">
            <v>6437.2980000000007</v>
          </cell>
        </row>
        <row r="186">
          <cell r="B186">
            <v>1184</v>
          </cell>
          <cell r="C186">
            <v>2209.451</v>
          </cell>
          <cell r="D186">
            <v>2245.4969000000001</v>
          </cell>
          <cell r="E186">
            <v>2487.5320000000002</v>
          </cell>
          <cell r="F186">
            <v>2400.8339999999998</v>
          </cell>
          <cell r="G186">
            <v>2291.1708617544396</v>
          </cell>
          <cell r="H186">
            <v>2151.9739547509148</v>
          </cell>
          <cell r="I186">
            <v>2604</v>
          </cell>
          <cell r="J186">
            <v>2538</v>
          </cell>
          <cell r="K186">
            <v>2745.7620000000002</v>
          </cell>
          <cell r="L186">
            <v>2689.7479999999996</v>
          </cell>
          <cell r="M186">
            <v>2673.8789999999999</v>
          </cell>
          <cell r="N186">
            <v>2493.3740000000003</v>
          </cell>
          <cell r="O186">
            <v>2482.3330000000001</v>
          </cell>
          <cell r="P186">
            <v>2407.991</v>
          </cell>
        </row>
        <row r="187">
          <cell r="B187">
            <v>1185</v>
          </cell>
          <cell r="C187">
            <v>208.709</v>
          </cell>
          <cell r="D187">
            <v>216.81900000000002</v>
          </cell>
          <cell r="E187">
            <v>228.541</v>
          </cell>
          <cell r="F187">
            <v>241.11600000000001</v>
          </cell>
          <cell r="G187">
            <v>236.81094384465857</v>
          </cell>
          <cell r="H187">
            <v>200.75859963898696</v>
          </cell>
          <cell r="I187">
            <v>251</v>
          </cell>
          <cell r="J187">
            <v>235</v>
          </cell>
          <cell r="K187">
            <v>275.37299999999999</v>
          </cell>
          <cell r="L187">
            <v>261.46699999999998</v>
          </cell>
          <cell r="M187">
            <v>252.05799999999999</v>
          </cell>
          <cell r="N187">
            <v>279.202</v>
          </cell>
          <cell r="O187">
            <v>248.352</v>
          </cell>
          <cell r="P187">
            <v>231.83600000000001</v>
          </cell>
        </row>
        <row r="188">
          <cell r="B188">
            <v>1186</v>
          </cell>
          <cell r="C188">
            <v>250.50300000000001</v>
          </cell>
          <cell r="D188">
            <v>242.59900000000002</v>
          </cell>
          <cell r="E188">
            <v>265.72899999999998</v>
          </cell>
          <cell r="F188">
            <v>240.80700000000002</v>
          </cell>
          <cell r="G188">
            <v>315.74792512621144</v>
          </cell>
          <cell r="H188">
            <v>282.84216500862198</v>
          </cell>
          <cell r="I188">
            <v>294</v>
          </cell>
          <cell r="J188">
            <v>295</v>
          </cell>
          <cell r="K188">
            <v>310.47800000000001</v>
          </cell>
          <cell r="L188">
            <v>295.51400000000001</v>
          </cell>
          <cell r="M188">
            <v>251.12</v>
          </cell>
          <cell r="N188">
            <v>288.47199999999998</v>
          </cell>
          <cell r="O188">
            <v>504.37700000000001</v>
          </cell>
          <cell r="P188">
            <v>333.14</v>
          </cell>
        </row>
        <row r="189">
          <cell r="B189">
            <v>1187</v>
          </cell>
          <cell r="C189">
            <v>171.143</v>
          </cell>
          <cell r="D189">
            <v>190.274</v>
          </cell>
          <cell r="E189">
            <v>193.24700000000001</v>
          </cell>
          <cell r="F189">
            <v>229.20491711437583</v>
          </cell>
          <cell r="G189">
            <v>209.09329786608194</v>
          </cell>
          <cell r="H189">
            <v>211.63714444701088</v>
          </cell>
          <cell r="I189">
            <v>215</v>
          </cell>
          <cell r="J189">
            <v>228</v>
          </cell>
          <cell r="K189">
            <v>231.904</v>
          </cell>
          <cell r="L189">
            <v>240.29</v>
          </cell>
          <cell r="M189">
            <v>241.21600000000001</v>
          </cell>
          <cell r="N189">
            <v>233.40200000000002</v>
          </cell>
          <cell r="O189">
            <v>232.821</v>
          </cell>
          <cell r="P189">
            <v>242.38900000000001</v>
          </cell>
        </row>
        <row r="190">
          <cell r="B190">
            <v>1188</v>
          </cell>
          <cell r="C190">
            <v>614.02099999999996</v>
          </cell>
          <cell r="D190">
            <v>575.279</v>
          </cell>
          <cell r="E190">
            <v>536.18700000000001</v>
          </cell>
          <cell r="F190">
            <v>586.65200000000004</v>
          </cell>
          <cell r="G190">
            <v>596.52376993781081</v>
          </cell>
          <cell r="H190">
            <v>690.29311600006349</v>
          </cell>
          <cell r="I190">
            <v>575</v>
          </cell>
          <cell r="J190">
            <v>579</v>
          </cell>
          <cell r="K190">
            <v>579.84</v>
          </cell>
          <cell r="L190">
            <v>629.82799999999997</v>
          </cell>
          <cell r="M190">
            <v>611.32400000000007</v>
          </cell>
          <cell r="N190">
            <v>586.22199999999998</v>
          </cell>
          <cell r="O190">
            <v>580.47299999999996</v>
          </cell>
          <cell r="P190">
            <v>594.91</v>
          </cell>
        </row>
        <row r="191">
          <cell r="B191">
            <v>1189</v>
          </cell>
          <cell r="C191">
            <v>8960.9879999999994</v>
          </cell>
          <cell r="D191">
            <v>9842.7919999999995</v>
          </cell>
          <cell r="E191">
            <v>10207.241</v>
          </cell>
          <cell r="F191">
            <v>11688.333000000001</v>
          </cell>
          <cell r="G191">
            <v>12077.358136077586</v>
          </cell>
          <cell r="H191">
            <v>13101.723783336449</v>
          </cell>
          <cell r="I191">
            <v>14309</v>
          </cell>
          <cell r="J191">
            <v>16695</v>
          </cell>
          <cell r="K191">
            <v>19619.942999999999</v>
          </cell>
          <cell r="L191">
            <v>19871.043000000001</v>
          </cell>
          <cell r="M191">
            <v>19803.402000000002</v>
          </cell>
          <cell r="N191">
            <v>19860.282999999999</v>
          </cell>
          <cell r="O191">
            <v>20538.168000000001</v>
          </cell>
          <cell r="P191">
            <v>19510.179</v>
          </cell>
        </row>
        <row r="192">
          <cell r="B192">
            <v>1190</v>
          </cell>
          <cell r="C192">
            <v>884.87800000000004</v>
          </cell>
          <cell r="D192">
            <v>999.78499999999997</v>
          </cell>
          <cell r="E192">
            <v>1062.5229999999999</v>
          </cell>
          <cell r="F192">
            <v>1404.4670000000001</v>
          </cell>
          <cell r="G192">
            <v>2291.1708617544396</v>
          </cell>
          <cell r="H192">
            <v>2346.7988026764338</v>
          </cell>
          <cell r="I192">
            <v>2312</v>
          </cell>
          <cell r="J192">
            <v>2344</v>
          </cell>
          <cell r="K192">
            <v>2605.5790000000002</v>
          </cell>
          <cell r="L192">
            <v>2446.3940000000002</v>
          </cell>
          <cell r="M192">
            <v>2521.9630000000002</v>
          </cell>
          <cell r="N192">
            <v>2492.2620000000002</v>
          </cell>
          <cell r="O192">
            <v>2428.377</v>
          </cell>
          <cell r="P192">
            <v>2104.1979999999999</v>
          </cell>
        </row>
        <row r="193">
          <cell r="B193">
            <v>1191</v>
          </cell>
          <cell r="C193">
            <v>34033.735999999997</v>
          </cell>
          <cell r="D193">
            <v>31199.0193</v>
          </cell>
          <cell r="E193">
            <v>37238.675999999999</v>
          </cell>
          <cell r="F193">
            <v>43233.044000000002</v>
          </cell>
          <cell r="G193">
            <v>44742.280352219917</v>
          </cell>
          <cell r="H193">
            <v>44949.158188135945</v>
          </cell>
          <cell r="I193">
            <v>48115</v>
          </cell>
          <cell r="J193">
            <v>46769</v>
          </cell>
          <cell r="K193">
            <v>47763.366000000002</v>
          </cell>
          <cell r="L193">
            <v>55557.723000000005</v>
          </cell>
          <cell r="M193">
            <v>54792.546999999999</v>
          </cell>
          <cell r="N193">
            <v>54720.183000000005</v>
          </cell>
          <cell r="O193">
            <v>55910.502</v>
          </cell>
          <cell r="P193">
            <v>54298.648000000001</v>
          </cell>
        </row>
        <row r="194">
          <cell r="B194">
            <v>1192</v>
          </cell>
          <cell r="C194">
            <v>4755.2790000000005</v>
          </cell>
          <cell r="D194">
            <v>4719.6559999999999</v>
          </cell>
          <cell r="E194">
            <v>4521.1210000000001</v>
          </cell>
          <cell r="F194">
            <v>5392.7820000000002</v>
          </cell>
          <cell r="G194">
            <v>4997.0106758107067</v>
          </cell>
          <cell r="H194">
            <v>5239.5027629918868</v>
          </cell>
          <cell r="I194">
            <v>5958</v>
          </cell>
          <cell r="J194">
            <v>5303</v>
          </cell>
          <cell r="K194">
            <v>6102.8640000000005</v>
          </cell>
          <cell r="L194">
            <v>5881.9290000000001</v>
          </cell>
          <cell r="M194">
            <v>5489.3289999999997</v>
          </cell>
          <cell r="N194">
            <v>6271.9040000000005</v>
          </cell>
          <cell r="O194">
            <v>7444.6480000000001</v>
          </cell>
          <cell r="P194">
            <v>6900.5530000000008</v>
          </cell>
        </row>
        <row r="195">
          <cell r="B195">
            <v>1193</v>
          </cell>
          <cell r="C195">
            <v>1827.7429999999999</v>
          </cell>
          <cell r="D195">
            <v>2114.8890000000001</v>
          </cell>
          <cell r="E195">
            <v>2311.6550000000002</v>
          </cell>
          <cell r="F195">
            <v>2453.5210000000002</v>
          </cell>
          <cell r="G195">
            <v>2542.9698400196457</v>
          </cell>
          <cell r="H195">
            <v>2935.8409134529388</v>
          </cell>
          <cell r="I195">
            <v>3185.6565162779639</v>
          </cell>
          <cell r="J195">
            <v>3163</v>
          </cell>
          <cell r="K195">
            <v>3205.4138574871849</v>
          </cell>
          <cell r="L195">
            <v>2846.6851425128148</v>
          </cell>
          <cell r="M195">
            <v>2797.3240000000001</v>
          </cell>
          <cell r="N195">
            <v>2997.0790000000002</v>
          </cell>
          <cell r="O195">
            <v>3708.7429999999999</v>
          </cell>
          <cell r="P195">
            <v>3378.576</v>
          </cell>
        </row>
        <row r="196">
          <cell r="B196">
            <v>1194</v>
          </cell>
          <cell r="C196">
            <v>5618.07</v>
          </cell>
          <cell r="D196">
            <v>5866.5780000000004</v>
          </cell>
          <cell r="E196">
            <v>6325.7750000000005</v>
          </cell>
          <cell r="F196">
            <v>8053.5830000000005</v>
          </cell>
          <cell r="G196">
            <v>8755.0105061894446</v>
          </cell>
          <cell r="H196">
            <v>8925.3515356741736</v>
          </cell>
          <cell r="I196">
            <v>8685</v>
          </cell>
          <cell r="J196">
            <v>10098</v>
          </cell>
          <cell r="K196">
            <v>10839.075000000001</v>
          </cell>
          <cell r="L196">
            <v>12182.137000000001</v>
          </cell>
          <cell r="M196">
            <v>12288.944</v>
          </cell>
          <cell r="N196">
            <v>11492.874</v>
          </cell>
          <cell r="O196">
            <v>10280.639000000001</v>
          </cell>
          <cell r="P196">
            <v>9178.5190000000002</v>
          </cell>
        </row>
        <row r="197">
          <cell r="B197">
            <v>1195</v>
          </cell>
          <cell r="C197">
            <v>1061.1310000000001</v>
          </cell>
          <cell r="D197">
            <v>1150.2660000000001</v>
          </cell>
          <cell r="E197">
            <v>1207.9670000000001</v>
          </cell>
          <cell r="F197">
            <v>1286.4380000000001</v>
          </cell>
          <cell r="G197">
            <v>1335.9334680181794</v>
          </cell>
          <cell r="H197">
            <v>1343.9947631004102</v>
          </cell>
          <cell r="I197">
            <v>1632</v>
          </cell>
          <cell r="J197">
            <v>1614</v>
          </cell>
          <cell r="K197">
            <v>1676.3360000000002</v>
          </cell>
          <cell r="L197">
            <v>1969.6690000000001</v>
          </cell>
          <cell r="M197">
            <v>2302.1210000000001</v>
          </cell>
          <cell r="N197">
            <v>2602.556</v>
          </cell>
          <cell r="O197">
            <v>2709.6240000000003</v>
          </cell>
          <cell r="P197">
            <v>2598.1089999999999</v>
          </cell>
        </row>
        <row r="198">
          <cell r="B198">
            <v>1196</v>
          </cell>
          <cell r="C198">
            <v>928.26599999999996</v>
          </cell>
          <cell r="D198">
            <v>919.67500000000007</v>
          </cell>
          <cell r="E198">
            <v>967.76700000000005</v>
          </cell>
          <cell r="F198">
            <v>1063.2439999999999</v>
          </cell>
          <cell r="G198">
            <v>1039.1703864913288</v>
          </cell>
          <cell r="H198">
            <v>1067.0863498052558</v>
          </cell>
          <cell r="I198">
            <v>1164</v>
          </cell>
          <cell r="J198">
            <v>1231</v>
          </cell>
          <cell r="K198">
            <v>1170.2359999999999</v>
          </cell>
          <cell r="L198">
            <v>1218.117</v>
          </cell>
          <cell r="M198">
            <v>1210.396</v>
          </cell>
          <cell r="N198">
            <v>1133.5920000000001</v>
          </cell>
          <cell r="O198">
            <v>993.85300000000007</v>
          </cell>
          <cell r="P198">
            <v>1054.106</v>
          </cell>
        </row>
        <row r="199">
          <cell r="B199">
            <v>1197</v>
          </cell>
          <cell r="C199">
            <v>6136.3730000000005</v>
          </cell>
          <cell r="D199">
            <v>5908.4359999999997</v>
          </cell>
          <cell r="E199">
            <v>6261.3069999999998</v>
          </cell>
          <cell r="F199">
            <v>6499.6450000000004</v>
          </cell>
          <cell r="G199">
            <v>6585.7423243887961</v>
          </cell>
          <cell r="H199">
            <v>7147.2039388717185</v>
          </cell>
          <cell r="I199">
            <v>7778</v>
          </cell>
          <cell r="J199">
            <v>9081</v>
          </cell>
          <cell r="K199">
            <v>8742.6870000000017</v>
          </cell>
          <cell r="L199">
            <v>8333.98</v>
          </cell>
          <cell r="M199">
            <v>9068.1849999999995</v>
          </cell>
          <cell r="N199">
            <v>9215.0059999999994</v>
          </cell>
          <cell r="O199">
            <v>8781.6730000000007</v>
          </cell>
          <cell r="P199">
            <v>9343.67</v>
          </cell>
        </row>
        <row r="200">
          <cell r="B200">
            <v>1198</v>
          </cell>
          <cell r="C200">
            <v>930.78399999999999</v>
          </cell>
          <cell r="D200">
            <v>901.79399999999998</v>
          </cell>
          <cell r="E200">
            <v>899.23699999999997</v>
          </cell>
          <cell r="F200">
            <v>790.697</v>
          </cell>
          <cell r="G200">
            <v>769.38576692146444</v>
          </cell>
          <cell r="H200">
            <v>792.15585374792386</v>
          </cell>
          <cell r="I200">
            <v>783</v>
          </cell>
          <cell r="J200">
            <v>806</v>
          </cell>
          <cell r="K200">
            <v>776.197</v>
          </cell>
          <cell r="L200">
            <v>802.74</v>
          </cell>
          <cell r="M200">
            <v>797.58500000000004</v>
          </cell>
          <cell r="N200">
            <v>760.38499999999999</v>
          </cell>
          <cell r="O200">
            <v>736.15700000000004</v>
          </cell>
          <cell r="P200">
            <v>708.65899999999999</v>
          </cell>
        </row>
        <row r="201">
          <cell r="B201">
            <v>1199</v>
          </cell>
          <cell r="C201">
            <v>1947.5170000000001</v>
          </cell>
          <cell r="D201">
            <v>1917.2950000000001</v>
          </cell>
          <cell r="E201">
            <v>1983.7830000000001</v>
          </cell>
          <cell r="F201">
            <v>1969.8230000000001</v>
          </cell>
          <cell r="G201">
            <v>2307.9424722710323</v>
          </cell>
          <cell r="H201">
            <v>2174.1414621938106</v>
          </cell>
          <cell r="I201">
            <v>2194</v>
          </cell>
          <cell r="J201">
            <v>2039</v>
          </cell>
          <cell r="K201">
            <v>2179.8200000000002</v>
          </cell>
          <cell r="L201">
            <v>2206.4160000000002</v>
          </cell>
          <cell r="M201">
            <v>2115.6610000000001</v>
          </cell>
          <cell r="N201">
            <v>2060.4850000000001</v>
          </cell>
          <cell r="O201">
            <v>1983.0430000000001</v>
          </cell>
          <cell r="P201">
            <v>1909.3400000000001</v>
          </cell>
        </row>
        <row r="202">
          <cell r="B202">
            <v>1200</v>
          </cell>
          <cell r="C202">
            <v>325.49</v>
          </cell>
          <cell r="D202">
            <v>344.96800000000002</v>
          </cell>
          <cell r="E202">
            <v>319.27</v>
          </cell>
          <cell r="F202">
            <v>329.29599999999999</v>
          </cell>
          <cell r="G202">
            <v>394.68490640776423</v>
          </cell>
          <cell r="H202">
            <v>406.46199237253023</v>
          </cell>
          <cell r="I202">
            <v>523</v>
          </cell>
          <cell r="J202">
            <v>432</v>
          </cell>
          <cell r="K202">
            <v>461.24700000000001</v>
          </cell>
          <cell r="L202">
            <v>461.64</v>
          </cell>
          <cell r="M202">
            <v>509.67400000000004</v>
          </cell>
          <cell r="N202">
            <v>510.142</v>
          </cell>
          <cell r="O202">
            <v>489.40699999999998</v>
          </cell>
          <cell r="P202">
            <v>486.69800000000004</v>
          </cell>
        </row>
        <row r="203">
          <cell r="B203">
            <v>1201</v>
          </cell>
          <cell r="C203">
            <v>1377.335</v>
          </cell>
          <cell r="D203">
            <v>1502.989</v>
          </cell>
          <cell r="E203">
            <v>1441.692</v>
          </cell>
          <cell r="F203">
            <v>1397.454</v>
          </cell>
          <cell r="G203">
            <v>1882.49712322083</v>
          </cell>
          <cell r="H203">
            <v>2952.0414774501282</v>
          </cell>
          <cell r="I203">
            <v>3987</v>
          </cell>
          <cell r="J203">
            <v>3819</v>
          </cell>
          <cell r="K203">
            <v>3527.8739999999998</v>
          </cell>
          <cell r="L203">
            <v>3187.6770000000006</v>
          </cell>
          <cell r="M203">
            <v>2773.1010000000001</v>
          </cell>
          <cell r="N203">
            <v>2615.2739999999999</v>
          </cell>
          <cell r="O203">
            <v>3379.3989999999999</v>
          </cell>
          <cell r="P203">
            <v>4000.009</v>
          </cell>
        </row>
        <row r="204">
          <cell r="B204">
            <v>1202</v>
          </cell>
          <cell r="C204">
            <v>593.37300000000005</v>
          </cell>
          <cell r="D204">
            <v>744.72699999999998</v>
          </cell>
          <cell r="E204">
            <v>601.68100000000004</v>
          </cell>
          <cell r="F204">
            <v>635.49300000000005</v>
          </cell>
          <cell r="G204">
            <v>627.49904107360999</v>
          </cell>
          <cell r="H204">
            <v>529.09286111752726</v>
          </cell>
          <cell r="I204">
            <v>855</v>
          </cell>
          <cell r="J204">
            <v>805</v>
          </cell>
          <cell r="K204">
            <v>900.36899999999991</v>
          </cell>
          <cell r="L204">
            <v>1120.9849999999999</v>
          </cell>
          <cell r="M204">
            <v>1066.7380000000001</v>
          </cell>
          <cell r="N204">
            <v>1040.626</v>
          </cell>
          <cell r="O204">
            <v>995.32500000000005</v>
          </cell>
          <cell r="P204">
            <v>1123.789</v>
          </cell>
        </row>
        <row r="205">
          <cell r="B205">
            <v>1203</v>
          </cell>
          <cell r="C205">
            <v>644.22</v>
          </cell>
          <cell r="D205">
            <v>727.94200000000001</v>
          </cell>
          <cell r="E205">
            <v>738.61599999999999</v>
          </cell>
          <cell r="F205">
            <v>813.88499999999999</v>
          </cell>
          <cell r="G205">
            <v>776.38018298438692</v>
          </cell>
          <cell r="H205">
            <v>706.1164539026438</v>
          </cell>
          <cell r="I205">
            <v>945</v>
          </cell>
          <cell r="J205">
            <v>894</v>
          </cell>
          <cell r="K205">
            <v>996.33</v>
          </cell>
          <cell r="L205">
            <v>905.85300000000007</v>
          </cell>
          <cell r="M205">
            <v>1176.690325027465</v>
          </cell>
          <cell r="N205">
            <v>1073.6536749725349</v>
          </cell>
          <cell r="O205">
            <v>1123.528</v>
          </cell>
          <cell r="P205">
            <v>1125.1659999999999</v>
          </cell>
        </row>
        <row r="206">
          <cell r="B206">
            <v>1204</v>
          </cell>
          <cell r="C206">
            <v>61.048999999999999</v>
          </cell>
          <cell r="D206">
            <v>64.495000000000005</v>
          </cell>
          <cell r="E206">
            <v>63.451000000000001</v>
          </cell>
          <cell r="F206">
            <v>32.387999999999998</v>
          </cell>
          <cell r="G206">
            <v>36.970484904018427</v>
          </cell>
          <cell r="H206">
            <v>65.271268848143535</v>
          </cell>
          <cell r="I206">
            <v>50</v>
          </cell>
          <cell r="J206">
            <v>47</v>
          </cell>
          <cell r="K206">
            <v>50.041000000000004</v>
          </cell>
          <cell r="L206">
            <v>97.51700000000001</v>
          </cell>
          <cell r="M206">
            <v>107.53</v>
          </cell>
          <cell r="N206">
            <v>106.71600000000001</v>
          </cell>
          <cell r="O206">
            <v>98.9</v>
          </cell>
          <cell r="P206">
            <v>97.653999999999996</v>
          </cell>
        </row>
        <row r="207">
          <cell r="B207">
            <v>1205</v>
          </cell>
          <cell r="C207">
            <v>254.125</v>
          </cell>
          <cell r="D207">
            <v>282.209</v>
          </cell>
          <cell r="E207">
            <v>307.75799999999998</v>
          </cell>
          <cell r="F207">
            <v>285.07400000000001</v>
          </cell>
          <cell r="G207">
            <v>286.7710585798186</v>
          </cell>
          <cell r="H207">
            <v>295.69862705446849</v>
          </cell>
          <cell r="I207">
            <v>297</v>
          </cell>
          <cell r="J207">
            <v>321</v>
          </cell>
          <cell r="K207">
            <v>291.53599999999994</v>
          </cell>
          <cell r="L207">
            <v>413.14600000000002</v>
          </cell>
          <cell r="M207">
            <v>388.49900000000002</v>
          </cell>
          <cell r="N207">
            <v>387.64800000000002</v>
          </cell>
          <cell r="O207">
            <v>391.03300000000002</v>
          </cell>
          <cell r="P207">
            <v>362.90000000000003</v>
          </cell>
        </row>
        <row r="208">
          <cell r="B208">
            <v>1206</v>
          </cell>
          <cell r="C208">
            <v>220.708</v>
          </cell>
          <cell r="D208">
            <v>230.358</v>
          </cell>
          <cell r="E208">
            <v>207.12</v>
          </cell>
          <cell r="F208">
            <v>257.33100000000002</v>
          </cell>
          <cell r="G208">
            <v>229.81652778173617</v>
          </cell>
          <cell r="H208">
            <v>278.88633053297696</v>
          </cell>
          <cell r="I208">
            <v>260</v>
          </cell>
          <cell r="J208">
            <v>277</v>
          </cell>
          <cell r="K208">
            <v>289.78699999999998</v>
          </cell>
          <cell r="L208">
            <v>277.012</v>
          </cell>
          <cell r="M208">
            <v>265.37200000000001</v>
          </cell>
          <cell r="N208">
            <v>265.64300000000003</v>
          </cell>
          <cell r="O208">
            <v>297.87700000000001</v>
          </cell>
          <cell r="P208">
            <v>297.78100000000001</v>
          </cell>
        </row>
        <row r="209">
          <cell r="B209">
            <v>1207</v>
          </cell>
          <cell r="C209">
            <v>104.252</v>
          </cell>
          <cell r="D209">
            <v>109.075</v>
          </cell>
          <cell r="E209">
            <v>104.746</v>
          </cell>
          <cell r="F209">
            <v>145.02000000000001</v>
          </cell>
          <cell r="G209">
            <v>158.87316485780892</v>
          </cell>
          <cell r="H209">
            <v>223.50464787394606</v>
          </cell>
          <cell r="I209">
            <v>260</v>
          </cell>
          <cell r="J209">
            <v>227</v>
          </cell>
          <cell r="K209">
            <v>155.464</v>
          </cell>
          <cell r="L209">
            <v>157.94299999999998</v>
          </cell>
          <cell r="M209">
            <v>194.208</v>
          </cell>
          <cell r="N209">
            <v>239.24200000000002</v>
          </cell>
          <cell r="O209">
            <v>247.494</v>
          </cell>
          <cell r="P209">
            <v>219.22</v>
          </cell>
        </row>
        <row r="210">
          <cell r="B210">
            <v>1208</v>
          </cell>
          <cell r="C210">
            <v>191.28200000000001</v>
          </cell>
          <cell r="D210">
            <v>195.90200000000002</v>
          </cell>
          <cell r="E210">
            <v>227.69300000000001</v>
          </cell>
          <cell r="F210">
            <v>211.07</v>
          </cell>
          <cell r="G210">
            <v>179.85641304657611</v>
          </cell>
          <cell r="H210">
            <v>160.21129626362506</v>
          </cell>
          <cell r="I210">
            <v>210</v>
          </cell>
          <cell r="J210">
            <v>182</v>
          </cell>
          <cell r="K210">
            <v>164.5</v>
          </cell>
          <cell r="L210">
            <v>146.745</v>
          </cell>
          <cell r="M210">
            <v>163.905</v>
          </cell>
          <cell r="N210">
            <v>221.04500000000002</v>
          </cell>
          <cell r="O210">
            <v>227.37800000000001</v>
          </cell>
          <cell r="P210">
            <v>233.82299999999998</v>
          </cell>
        </row>
        <row r="211">
          <cell r="B211">
            <v>1209</v>
          </cell>
          <cell r="C211">
            <v>466.87</v>
          </cell>
          <cell r="D211">
            <v>458.72800000000001</v>
          </cell>
          <cell r="E211">
            <v>480.19100000000003</v>
          </cell>
          <cell r="F211">
            <v>457.21600000000001</v>
          </cell>
          <cell r="G211">
            <v>497.60274276219388</v>
          </cell>
          <cell r="H211">
            <v>475.68909569631887</v>
          </cell>
          <cell r="I211">
            <v>156.25</v>
          </cell>
          <cell r="J211">
            <v>156.25</v>
          </cell>
          <cell r="K211">
            <v>156.25</v>
          </cell>
          <cell r="L211">
            <v>156.25</v>
          </cell>
          <cell r="M211">
            <v>712.07100000000003</v>
          </cell>
          <cell r="N211">
            <v>714.92600000000004</v>
          </cell>
          <cell r="O211">
            <v>827.38300000000004</v>
          </cell>
          <cell r="P211">
            <v>874.07500000000005</v>
          </cell>
        </row>
        <row r="212">
          <cell r="B212">
            <v>1210</v>
          </cell>
          <cell r="C212">
            <v>653.03700000000003</v>
          </cell>
          <cell r="D212">
            <v>659.90600000000006</v>
          </cell>
          <cell r="E212">
            <v>737.17600000000004</v>
          </cell>
          <cell r="F212">
            <v>773.97699999999998</v>
          </cell>
          <cell r="G212">
            <v>796.36422887845094</v>
          </cell>
          <cell r="H212">
            <v>886.10692254449418</v>
          </cell>
          <cell r="I212">
            <v>956</v>
          </cell>
          <cell r="J212">
            <v>878</v>
          </cell>
          <cell r="K212">
            <v>873.03600000000006</v>
          </cell>
          <cell r="L212">
            <v>871.024</v>
          </cell>
          <cell r="M212">
            <v>831.44</v>
          </cell>
          <cell r="N212">
            <v>821.85300000000007</v>
          </cell>
          <cell r="O212">
            <v>820.20299999999997</v>
          </cell>
          <cell r="P212">
            <v>790.30599999999993</v>
          </cell>
        </row>
        <row r="213">
          <cell r="B213">
            <v>1211</v>
          </cell>
          <cell r="C213">
            <v>402.87400000000002</v>
          </cell>
          <cell r="D213">
            <v>443.63800000000003</v>
          </cell>
          <cell r="E213">
            <v>388.947</v>
          </cell>
          <cell r="F213">
            <v>443.25200000000001</v>
          </cell>
          <cell r="G213">
            <v>415.66815459653151</v>
          </cell>
          <cell r="H213">
            <v>453.93200608027098</v>
          </cell>
          <cell r="I213">
            <v>566</v>
          </cell>
          <cell r="J213">
            <v>506</v>
          </cell>
          <cell r="K213">
            <v>567.40300000000013</v>
          </cell>
          <cell r="L213">
            <v>577.91300000000001</v>
          </cell>
          <cell r="M213">
            <v>569.38200000000006</v>
          </cell>
          <cell r="N213">
            <v>614.46900000000005</v>
          </cell>
          <cell r="O213">
            <v>601.505</v>
          </cell>
          <cell r="P213">
            <v>598.77200000000005</v>
          </cell>
        </row>
        <row r="214">
          <cell r="B214">
            <v>1212</v>
          </cell>
          <cell r="C214">
            <v>78.233999999999995</v>
          </cell>
          <cell r="D214">
            <v>70.284000000000006</v>
          </cell>
          <cell r="E214">
            <v>64.400000000000006</v>
          </cell>
          <cell r="F214">
            <v>79.382000000000005</v>
          </cell>
          <cell r="G214">
            <v>62.949744566301639</v>
          </cell>
          <cell r="H214">
            <v>90.984192939836461</v>
          </cell>
          <cell r="I214">
            <v>81</v>
          </cell>
          <cell r="J214">
            <v>81</v>
          </cell>
          <cell r="K214">
            <v>78.082000000000008</v>
          </cell>
          <cell r="L214">
            <v>84.956000000000003</v>
          </cell>
          <cell r="M214">
            <v>81.247</v>
          </cell>
          <cell r="N214">
            <v>86.114999999999995</v>
          </cell>
          <cell r="O214">
            <v>90.575000000000003</v>
          </cell>
          <cell r="P214">
            <v>98.955999999999989</v>
          </cell>
        </row>
        <row r="215">
          <cell r="B215">
            <v>1213</v>
          </cell>
          <cell r="C215">
            <v>214.2873930530165</v>
          </cell>
          <cell r="D215">
            <v>206.70460694698352</v>
          </cell>
          <cell r="E215">
            <v>217.02</v>
          </cell>
          <cell r="F215">
            <v>255.81100000000001</v>
          </cell>
          <cell r="G215">
            <v>268.78541727516097</v>
          </cell>
          <cell r="H215">
            <v>272.05548318218445</v>
          </cell>
          <cell r="I215">
            <v>288.16685446252933</v>
          </cell>
          <cell r="J215">
            <v>285</v>
          </cell>
          <cell r="K215">
            <v>301.22199999999998</v>
          </cell>
          <cell r="L215">
            <v>302.72200000000004</v>
          </cell>
          <cell r="M215">
            <v>323.19200000000001</v>
          </cell>
          <cell r="N215">
            <v>358.82100000000003</v>
          </cell>
          <cell r="O215">
            <v>327.53000000000003</v>
          </cell>
          <cell r="P215">
            <v>315.209</v>
          </cell>
        </row>
        <row r="216">
          <cell r="B216">
            <v>1214</v>
          </cell>
          <cell r="C216">
            <v>15981.103000000001</v>
          </cell>
          <cell r="D216">
            <v>16659.128000000001</v>
          </cell>
          <cell r="E216">
            <v>16452.904999999999</v>
          </cell>
          <cell r="F216">
            <v>16215.838</v>
          </cell>
          <cell r="G216">
            <v>19573.373750940998</v>
          </cell>
          <cell r="H216">
            <v>22627.373200689763</v>
          </cell>
          <cell r="I216">
            <v>23529</v>
          </cell>
          <cell r="J216">
            <v>22860</v>
          </cell>
          <cell r="K216">
            <v>23166.538344026885</v>
          </cell>
          <cell r="L216">
            <v>23768.75038191261</v>
          </cell>
          <cell r="M216">
            <v>24191.346235442092</v>
          </cell>
          <cell r="N216">
            <v>24784.175269494033</v>
          </cell>
          <cell r="O216">
            <v>25935.472043996324</v>
          </cell>
          <cell r="P216">
            <v>26114.738771769004</v>
          </cell>
        </row>
        <row r="217">
          <cell r="B217">
            <v>1215</v>
          </cell>
          <cell r="C217">
            <v>1640.7440000000001</v>
          </cell>
          <cell r="D217">
            <v>1757.1100000000001</v>
          </cell>
          <cell r="E217">
            <v>1733.9760000000001</v>
          </cell>
          <cell r="F217">
            <v>2095.6820000000002</v>
          </cell>
          <cell r="G217">
            <v>2181.2586093370874</v>
          </cell>
          <cell r="H217">
            <v>2226.1458511692595</v>
          </cell>
          <cell r="I217">
            <v>2399</v>
          </cell>
          <cell r="J217">
            <v>2372</v>
          </cell>
          <cell r="K217">
            <v>2514.7449999999999</v>
          </cell>
          <cell r="L217">
            <v>2501.7600000000002</v>
          </cell>
          <cell r="M217">
            <v>2860.81</v>
          </cell>
          <cell r="N217">
            <v>3492.1210000000001</v>
          </cell>
          <cell r="O217">
            <v>2947.3969999999999</v>
          </cell>
          <cell r="P217">
            <v>2746.83</v>
          </cell>
        </row>
        <row r="218">
          <cell r="B218">
            <v>1216</v>
          </cell>
          <cell r="C218">
            <v>1518.5530000000001</v>
          </cell>
          <cell r="D218">
            <v>1415.1369999999999</v>
          </cell>
          <cell r="E218">
            <v>1344.2809999999999</v>
          </cell>
          <cell r="F218">
            <v>1445.5340000000001</v>
          </cell>
          <cell r="G218">
            <v>1567.7484003893219</v>
          </cell>
          <cell r="H218">
            <v>1595.1902523038718</v>
          </cell>
          <cell r="I218">
            <v>1648</v>
          </cell>
          <cell r="J218">
            <v>1963</v>
          </cell>
          <cell r="K218">
            <v>2078.971</v>
          </cell>
          <cell r="L218">
            <v>1868.145</v>
          </cell>
          <cell r="M218">
            <v>1937.4960000000001</v>
          </cell>
          <cell r="N218">
            <v>1981.3300000000002</v>
          </cell>
          <cell r="O218">
            <v>2089.1570000000002</v>
          </cell>
          <cell r="P218">
            <v>1914.7560000000001</v>
          </cell>
        </row>
        <row r="219">
          <cell r="B219">
            <v>1217</v>
          </cell>
          <cell r="C219">
            <v>12696.466</v>
          </cell>
          <cell r="D219">
            <v>11095.612000000001</v>
          </cell>
          <cell r="E219">
            <v>11638.056</v>
          </cell>
          <cell r="F219">
            <v>12370.879000000001</v>
          </cell>
          <cell r="G219">
            <v>12760.812505654576</v>
          </cell>
          <cell r="H219">
            <v>13249.078617554229</v>
          </cell>
          <cell r="I219">
            <v>13640</v>
          </cell>
          <cell r="J219">
            <v>13809</v>
          </cell>
          <cell r="K219">
            <v>15137.701000000001</v>
          </cell>
          <cell r="L219">
            <v>18363.087</v>
          </cell>
          <cell r="M219">
            <v>18243.641</v>
          </cell>
          <cell r="N219">
            <v>18725.583999999999</v>
          </cell>
          <cell r="O219">
            <v>18840.501</v>
          </cell>
          <cell r="P219">
            <v>16485.411</v>
          </cell>
        </row>
        <row r="220">
          <cell r="B220">
            <v>1218</v>
          </cell>
          <cell r="C220">
            <v>459.46500000000003</v>
          </cell>
          <cell r="D220">
            <v>512.26900000000001</v>
          </cell>
          <cell r="E220">
            <v>621.82299999999998</v>
          </cell>
          <cell r="F220">
            <v>593.55799999999999</v>
          </cell>
          <cell r="G220">
            <v>597.52297223251401</v>
          </cell>
          <cell r="H220">
            <v>630.95559886538763</v>
          </cell>
          <cell r="I220">
            <v>649</v>
          </cell>
          <cell r="J220">
            <v>673</v>
          </cell>
          <cell r="K220">
            <v>724.30600000000004</v>
          </cell>
          <cell r="L220">
            <v>660.5</v>
          </cell>
          <cell r="M220">
            <v>680.43000000000006</v>
          </cell>
          <cell r="N220">
            <v>671.80000000000007</v>
          </cell>
          <cell r="O220">
            <v>620.94000000000005</v>
          </cell>
          <cell r="P220">
            <v>616.65200000000004</v>
          </cell>
        </row>
        <row r="221">
          <cell r="B221">
            <v>1219</v>
          </cell>
          <cell r="C221">
            <v>57494.929000000004</v>
          </cell>
          <cell r="D221">
            <v>57219.945</v>
          </cell>
          <cell r="E221">
            <v>65265.340000000004</v>
          </cell>
          <cell r="F221">
            <v>67519.441999999995</v>
          </cell>
          <cell r="G221">
            <v>68148.594105642391</v>
          </cell>
          <cell r="H221">
            <v>74098.713480545513</v>
          </cell>
          <cell r="I221">
            <v>78824</v>
          </cell>
          <cell r="J221">
            <v>79697</v>
          </cell>
          <cell r="K221">
            <v>84647.263000000006</v>
          </cell>
          <cell r="L221">
            <v>80746.512999999992</v>
          </cell>
          <cell r="M221">
            <v>76909.342000000004</v>
          </cell>
          <cell r="N221">
            <v>82240.191000000006</v>
          </cell>
          <cell r="O221">
            <v>83714.789000000004</v>
          </cell>
          <cell r="P221">
            <v>78005.733000000007</v>
          </cell>
        </row>
        <row r="222">
          <cell r="B222">
            <v>1220</v>
          </cell>
          <cell r="C222">
            <v>1944.921</v>
          </cell>
          <cell r="D222">
            <v>2046.6990000000001</v>
          </cell>
          <cell r="E222">
            <v>2172.19</v>
          </cell>
          <cell r="F222">
            <v>2245.962</v>
          </cell>
          <cell r="G222">
            <v>2440.052003665216</v>
          </cell>
          <cell r="H222">
            <v>2592.0605401664279</v>
          </cell>
          <cell r="I222">
            <v>2580</v>
          </cell>
          <cell r="J222">
            <v>2657</v>
          </cell>
          <cell r="K222">
            <v>2816.8040000000001</v>
          </cell>
          <cell r="L222">
            <v>3186.6930000000002</v>
          </cell>
          <cell r="M222">
            <v>3339.0590000000002</v>
          </cell>
          <cell r="N222">
            <v>3638.0239999999999</v>
          </cell>
          <cell r="O222">
            <v>3657.8240000000001</v>
          </cell>
          <cell r="P222">
            <v>3356.779</v>
          </cell>
        </row>
        <row r="223">
          <cell r="B223">
            <v>1221</v>
          </cell>
          <cell r="C223">
            <v>441.71800000000002</v>
          </cell>
          <cell r="D223">
            <v>457.28500000000003</v>
          </cell>
          <cell r="E223">
            <v>455.07499999999999</v>
          </cell>
          <cell r="F223">
            <v>459.98099999999999</v>
          </cell>
          <cell r="G223">
            <v>472.62268539461388</v>
          </cell>
          <cell r="H223">
            <v>474.70013707740759</v>
          </cell>
          <cell r="I223">
            <v>476</v>
          </cell>
          <cell r="J223">
            <v>515</v>
          </cell>
          <cell r="K223">
            <v>522.875</v>
          </cell>
          <cell r="L223">
            <v>532.23400000000004</v>
          </cell>
          <cell r="M223">
            <v>541.83100000000002</v>
          </cell>
          <cell r="N223">
            <v>572.35500000000002</v>
          </cell>
          <cell r="O223">
            <v>591.54100000000005</v>
          </cell>
          <cell r="P223">
            <v>599.52200000000005</v>
          </cell>
        </row>
        <row r="224">
          <cell r="B224">
            <v>1222</v>
          </cell>
          <cell r="C224">
            <v>1852.8920000000001</v>
          </cell>
          <cell r="D224">
            <v>1944.096</v>
          </cell>
          <cell r="E224">
            <v>2219.3240000000001</v>
          </cell>
          <cell r="F224">
            <v>2473.1530000000002</v>
          </cell>
          <cell r="G224">
            <v>2465.0320610327958</v>
          </cell>
          <cell r="H224">
            <v>2754.2497536678752</v>
          </cell>
          <cell r="I224">
            <v>2879</v>
          </cell>
          <cell r="J224">
            <v>2781</v>
          </cell>
          <cell r="K224">
            <v>3002.6379999999999</v>
          </cell>
          <cell r="L224">
            <v>2722.5839999999998</v>
          </cell>
          <cell r="M224">
            <v>3078.7739999999999</v>
          </cell>
          <cell r="N224">
            <v>3168.2310000000002</v>
          </cell>
          <cell r="O224">
            <v>3356.2510000000002</v>
          </cell>
          <cell r="P224">
            <v>2688.645</v>
          </cell>
        </row>
        <row r="225">
          <cell r="B225">
            <v>1223</v>
          </cell>
          <cell r="C225">
            <v>1917.203</v>
          </cell>
          <cell r="D225">
            <v>1904.7820000000002</v>
          </cell>
          <cell r="E225">
            <v>2076.9549999999999</v>
          </cell>
          <cell r="F225">
            <v>1836.0130000000001</v>
          </cell>
          <cell r="G225">
            <v>2077.3415706879541</v>
          </cell>
          <cell r="H225">
            <v>2173.7310443669621</v>
          </cell>
          <cell r="I225">
            <v>2497</v>
          </cell>
          <cell r="J225">
            <v>2427</v>
          </cell>
          <cell r="K225">
            <v>2553.4290000000005</v>
          </cell>
          <cell r="L225">
            <v>2398.8339999999998</v>
          </cell>
          <cell r="M225">
            <v>2330.422</v>
          </cell>
          <cell r="N225">
            <v>2228.4169999999999</v>
          </cell>
          <cell r="O225">
            <v>2213.0529999999999</v>
          </cell>
          <cell r="P225">
            <v>2039.558</v>
          </cell>
        </row>
        <row r="226">
          <cell r="B226">
            <v>1224</v>
          </cell>
          <cell r="C226">
            <v>78.594999999999999</v>
          </cell>
          <cell r="D226">
            <v>93.798000000000002</v>
          </cell>
          <cell r="E226">
            <v>126.43900000000001</v>
          </cell>
          <cell r="F226">
            <v>107.77800000000001</v>
          </cell>
          <cell r="G226">
            <v>97.921824880913675</v>
          </cell>
          <cell r="H226">
            <v>135.27446110113704</v>
          </cell>
          <cell r="I226">
            <v>147.52151119090365</v>
          </cell>
          <cell r="J226">
            <v>146.47233231597849</v>
          </cell>
          <cell r="K226">
            <v>148.43643494913229</v>
          </cell>
          <cell r="L226">
            <v>152.29502645122682</v>
          </cell>
          <cell r="M226">
            <v>155.00275174840638</v>
          </cell>
          <cell r="N226">
            <v>158.80122293310527</v>
          </cell>
          <cell r="O226">
            <v>166.178</v>
          </cell>
          <cell r="P226">
            <v>142.88800000000001</v>
          </cell>
        </row>
        <row r="227">
          <cell r="B227">
            <v>1225</v>
          </cell>
          <cell r="C227">
            <v>2225.7350000000001</v>
          </cell>
          <cell r="D227">
            <v>2279.8006498754853</v>
          </cell>
          <cell r="E227">
            <v>2263.7813501245146</v>
          </cell>
          <cell r="F227">
            <v>2491.018</v>
          </cell>
          <cell r="G227">
            <v>2899.6850592286887</v>
          </cell>
          <cell r="H227">
            <v>3694.7494002524891</v>
          </cell>
          <cell r="I227">
            <v>3696</v>
          </cell>
          <cell r="J227">
            <v>3749</v>
          </cell>
          <cell r="K227">
            <v>4055.1370000000002</v>
          </cell>
          <cell r="L227">
            <v>3810.7709999999997</v>
          </cell>
          <cell r="M227">
            <v>3907.241</v>
          </cell>
          <cell r="N227">
            <v>4002.9911862564618</v>
          </cell>
          <cell r="O227">
            <v>4188.941728930793</v>
          </cell>
          <cell r="P227">
            <v>4217.8958144898288</v>
          </cell>
        </row>
        <row r="228">
          <cell r="B228">
            <v>1226</v>
          </cell>
          <cell r="C228">
            <v>67.088000000000008</v>
          </cell>
          <cell r="D228">
            <v>71.798000000000002</v>
          </cell>
          <cell r="E228">
            <v>68.147999999999996</v>
          </cell>
          <cell r="F228">
            <v>76.63</v>
          </cell>
          <cell r="G228">
            <v>84.932195049772062</v>
          </cell>
          <cell r="H228">
            <v>83.072523988546322</v>
          </cell>
          <cell r="I228">
            <v>69</v>
          </cell>
          <cell r="J228">
            <v>72</v>
          </cell>
          <cell r="K228">
            <v>79.981999999999999</v>
          </cell>
          <cell r="L228">
            <v>72.594999999999999</v>
          </cell>
          <cell r="M228">
            <v>77.516999999999996</v>
          </cell>
          <cell r="N228">
            <v>78.177000000000007</v>
          </cell>
          <cell r="O228">
            <v>82.021000000000001</v>
          </cell>
          <cell r="P228">
            <v>76.992999999999995</v>
          </cell>
        </row>
        <row r="229">
          <cell r="B229">
            <v>1227</v>
          </cell>
          <cell r="C229">
            <v>460.05099999999999</v>
          </cell>
          <cell r="D229">
            <v>370.87900000000002</v>
          </cell>
          <cell r="E229">
            <v>619.46699999999998</v>
          </cell>
          <cell r="F229">
            <v>615.10800000000006</v>
          </cell>
          <cell r="G229">
            <v>697.44320170283413</v>
          </cell>
          <cell r="H229">
            <v>671.50290224074945</v>
          </cell>
          <cell r="I229">
            <v>931</v>
          </cell>
          <cell r="J229">
            <v>725</v>
          </cell>
          <cell r="K229">
            <v>772.38400000000013</v>
          </cell>
          <cell r="L229">
            <v>738.322</v>
          </cell>
          <cell r="M229">
            <v>743.65899999999999</v>
          </cell>
          <cell r="N229">
            <v>729.69</v>
          </cell>
          <cell r="O229">
            <v>781.28</v>
          </cell>
          <cell r="P229">
            <v>888.36800000000005</v>
          </cell>
        </row>
        <row r="230">
          <cell r="B230">
            <v>1228</v>
          </cell>
          <cell r="C230">
            <v>3266.1640000000002</v>
          </cell>
          <cell r="D230">
            <v>3254.6240000000003</v>
          </cell>
          <cell r="E230">
            <v>3564.886</v>
          </cell>
          <cell r="F230">
            <v>3912.5819999999999</v>
          </cell>
          <cell r="G230">
            <v>4068.7517440314332</v>
          </cell>
          <cell r="H230">
            <v>4152.6372408084053</v>
          </cell>
          <cell r="I230">
            <v>4746</v>
          </cell>
          <cell r="J230">
            <v>4988</v>
          </cell>
          <cell r="K230">
            <v>5946.3020000000006</v>
          </cell>
          <cell r="L230">
            <v>5897.9619999999995</v>
          </cell>
          <cell r="M230">
            <v>6637.0590000000002</v>
          </cell>
          <cell r="N230">
            <v>6009.3180000000002</v>
          </cell>
          <cell r="O230">
            <v>5891.7979999999998</v>
          </cell>
          <cell r="P230">
            <v>5479.72</v>
          </cell>
        </row>
        <row r="231">
          <cell r="B231">
            <v>1229</v>
          </cell>
          <cell r="C231">
            <v>979.93600000000004</v>
          </cell>
          <cell r="D231">
            <v>1020.164</v>
          </cell>
          <cell r="E231">
            <v>1101.7550000000001</v>
          </cell>
          <cell r="F231">
            <v>1050.674</v>
          </cell>
          <cell r="G231">
            <v>1053.1592186171733</v>
          </cell>
          <cell r="H231">
            <v>1075.9869773754574</v>
          </cell>
          <cell r="I231">
            <v>1134</v>
          </cell>
          <cell r="J231">
            <v>1093</v>
          </cell>
          <cell r="K231">
            <v>1127.8040000000001</v>
          </cell>
          <cell r="L231">
            <v>1137.001</v>
          </cell>
          <cell r="M231">
            <v>1135.749</v>
          </cell>
          <cell r="N231">
            <v>1157.172</v>
          </cell>
          <cell r="O231">
            <v>1053.6610000000001</v>
          </cell>
          <cell r="P231">
            <v>796.44600000000003</v>
          </cell>
        </row>
        <row r="232">
          <cell r="B232">
            <v>1230</v>
          </cell>
          <cell r="C232">
            <v>262.97500000000002</v>
          </cell>
          <cell r="D232">
            <v>256.30900000000003</v>
          </cell>
          <cell r="E232">
            <v>269.09985220729379</v>
          </cell>
          <cell r="F232">
            <v>264.25414779270625</v>
          </cell>
          <cell r="G232">
            <v>161.8707717419185</v>
          </cell>
          <cell r="H232">
            <v>213.61506168483342</v>
          </cell>
          <cell r="I232">
            <v>225</v>
          </cell>
          <cell r="J232">
            <v>227</v>
          </cell>
          <cell r="K232">
            <v>228.92000000000002</v>
          </cell>
          <cell r="L232">
            <v>236.48500000000001</v>
          </cell>
          <cell r="M232">
            <v>232.39699999999999</v>
          </cell>
          <cell r="N232">
            <v>238.28</v>
          </cell>
          <cell r="O232">
            <v>248.19499999999999</v>
          </cell>
          <cell r="P232">
            <v>256.99099999999999</v>
          </cell>
        </row>
        <row r="233">
          <cell r="B233">
            <v>1231</v>
          </cell>
          <cell r="C233">
            <v>512.38300000000004</v>
          </cell>
          <cell r="D233">
            <v>590.93100000000004</v>
          </cell>
          <cell r="E233">
            <v>596.99900000000002</v>
          </cell>
          <cell r="F233">
            <v>770.71500000000003</v>
          </cell>
          <cell r="G233">
            <v>968.22702356740149</v>
          </cell>
          <cell r="H233">
            <v>977.09111548433054</v>
          </cell>
          <cell r="I233">
            <v>1048</v>
          </cell>
          <cell r="J233">
            <v>1025</v>
          </cell>
          <cell r="K233">
            <v>1066.1350000000002</v>
          </cell>
          <cell r="L233">
            <v>1107.501</v>
          </cell>
          <cell r="M233">
            <v>1134.9950000000001</v>
          </cell>
          <cell r="N233">
            <v>1250.1369999999999</v>
          </cell>
          <cell r="O233">
            <v>1509.4590000000001</v>
          </cell>
          <cell r="P233">
            <v>1849.1440000000002</v>
          </cell>
        </row>
        <row r="234">
          <cell r="B234">
            <v>1232</v>
          </cell>
          <cell r="C234">
            <v>1621.488346042212</v>
          </cell>
          <cell r="D234">
            <v>1660.8761533033182</v>
          </cell>
          <cell r="E234">
            <v>1743.7605678635609</v>
          </cell>
          <cell r="F234">
            <v>1855.406582690008</v>
          </cell>
          <cell r="G234">
            <v>1904.0746107266616</v>
          </cell>
          <cell r="H234">
            <v>1771.6068120517032</v>
          </cell>
          <cell r="I234">
            <v>1703.578</v>
          </cell>
          <cell r="J234">
            <v>1442.002</v>
          </cell>
          <cell r="K234">
            <v>1694.297</v>
          </cell>
          <cell r="L234">
            <v>13764.166000000001</v>
          </cell>
          <cell r="M234">
            <v>11385.924000000001</v>
          </cell>
          <cell r="N234">
            <v>12853.190999999999</v>
          </cell>
          <cell r="O234">
            <v>13746.151</v>
          </cell>
          <cell r="P234">
            <v>13852.937999999998</v>
          </cell>
        </row>
        <row r="235">
          <cell r="B235">
            <v>1233</v>
          </cell>
          <cell r="C235">
            <v>174.785</v>
          </cell>
          <cell r="D235">
            <v>51</v>
          </cell>
          <cell r="E235">
            <v>51</v>
          </cell>
          <cell r="F235">
            <v>94.099000000000004</v>
          </cell>
          <cell r="G235">
            <v>98.921027175616871</v>
          </cell>
          <cell r="H235">
            <v>95.928986034392793</v>
          </cell>
          <cell r="I235">
            <v>117</v>
          </cell>
          <cell r="J235">
            <v>193</v>
          </cell>
          <cell r="K235">
            <v>250.37900000000002</v>
          </cell>
          <cell r="L235">
            <v>241.374</v>
          </cell>
          <cell r="M235">
            <v>252.46899999999999</v>
          </cell>
          <cell r="N235">
            <v>434.71699999999998</v>
          </cell>
          <cell r="O235">
            <v>358.923</v>
          </cell>
          <cell r="P235">
            <v>221.93299999999999</v>
          </cell>
        </row>
        <row r="236">
          <cell r="B236">
            <v>1234</v>
          </cell>
          <cell r="C236">
            <v>105.068</v>
          </cell>
          <cell r="D236">
            <v>127.206</v>
          </cell>
          <cell r="E236">
            <v>121.884</v>
          </cell>
          <cell r="F236">
            <v>125.572</v>
          </cell>
          <cell r="G236">
            <v>134.89230978493208</v>
          </cell>
          <cell r="H236">
            <v>136.47628940975468</v>
          </cell>
          <cell r="I236">
            <v>143</v>
          </cell>
          <cell r="J236">
            <v>391</v>
          </cell>
          <cell r="K236">
            <v>142.523</v>
          </cell>
          <cell r="L236">
            <v>149.06200000000001</v>
          </cell>
          <cell r="M236">
            <v>149.05500000000001</v>
          </cell>
          <cell r="N236">
            <v>139.51400000000001</v>
          </cell>
          <cell r="O236">
            <v>137.78200000000001</v>
          </cell>
          <cell r="P236">
            <v>149.37700000000001</v>
          </cell>
        </row>
        <row r="237">
          <cell r="B237">
            <v>1235</v>
          </cell>
          <cell r="C237">
            <v>371.738</v>
          </cell>
          <cell r="D237">
            <v>376.48599999999999</v>
          </cell>
          <cell r="E237">
            <v>323.5</v>
          </cell>
          <cell r="F237">
            <v>323.5</v>
          </cell>
          <cell r="G237">
            <v>385.69208575543547</v>
          </cell>
          <cell r="H237">
            <v>414.37366132382039</v>
          </cell>
          <cell r="I237">
            <v>674</v>
          </cell>
          <cell r="J237">
            <v>607</v>
          </cell>
          <cell r="K237">
            <v>657.06899999999996</v>
          </cell>
          <cell r="L237">
            <v>659.04199999999992</v>
          </cell>
          <cell r="M237">
            <v>670.63700000000006</v>
          </cell>
          <cell r="N237">
            <v>666.57</v>
          </cell>
          <cell r="O237">
            <v>732.10599999999999</v>
          </cell>
          <cell r="P237">
            <v>695.23099999999999</v>
          </cell>
        </row>
        <row r="238">
          <cell r="B238">
            <v>1236</v>
          </cell>
          <cell r="C238">
            <v>3040.6</v>
          </cell>
          <cell r="D238">
            <v>3022.393</v>
          </cell>
          <cell r="E238">
            <v>3740.5550000000003</v>
          </cell>
          <cell r="F238">
            <v>3977.2559999999999</v>
          </cell>
          <cell r="G238">
            <v>4362.5172186741747</v>
          </cell>
          <cell r="H238">
            <v>4925.0139221781037</v>
          </cell>
          <cell r="I238">
            <v>5200</v>
          </cell>
          <cell r="J238">
            <v>5245</v>
          </cell>
          <cell r="K238">
            <v>5306.6210000000001</v>
          </cell>
          <cell r="L238">
            <v>5150.7150000000001</v>
          </cell>
          <cell r="M238">
            <v>5092.5010000000002</v>
          </cell>
          <cell r="N238">
            <v>6427.4989999999998</v>
          </cell>
          <cell r="O238">
            <v>6237.0860000000002</v>
          </cell>
          <cell r="P238">
            <v>6750.0709999999999</v>
          </cell>
        </row>
        <row r="239">
          <cell r="B239">
            <v>1237</v>
          </cell>
          <cell r="C239">
            <v>2023.9180000000001</v>
          </cell>
          <cell r="D239">
            <v>1960.164</v>
          </cell>
          <cell r="E239">
            <v>1991.4550000000002</v>
          </cell>
          <cell r="F239">
            <v>2019.39</v>
          </cell>
          <cell r="G239">
            <v>2065.3511431515158</v>
          </cell>
          <cell r="H239">
            <v>2165.8193754156723</v>
          </cell>
          <cell r="I239">
            <v>2231</v>
          </cell>
          <cell r="J239">
            <v>2245</v>
          </cell>
          <cell r="K239">
            <v>2346.2860000000001</v>
          </cell>
          <cell r="L239">
            <v>2266.3179999999998</v>
          </cell>
          <cell r="M239">
            <v>2420.4580000000001</v>
          </cell>
          <cell r="N239">
            <v>2220.66</v>
          </cell>
          <cell r="O239">
            <v>2391.6660000000002</v>
          </cell>
          <cell r="P239">
            <v>2213.1640000000002</v>
          </cell>
        </row>
        <row r="240">
          <cell r="B240">
            <v>1238</v>
          </cell>
          <cell r="C240">
            <v>140.85</v>
          </cell>
          <cell r="D240">
            <v>143.49299999999999</v>
          </cell>
          <cell r="E240">
            <v>144.36799999999999</v>
          </cell>
          <cell r="F240">
            <v>187.494</v>
          </cell>
          <cell r="G240">
            <v>166.86678321543454</v>
          </cell>
          <cell r="H240">
            <v>157.24442040689127</v>
          </cell>
          <cell r="I240">
            <v>167</v>
          </cell>
          <cell r="J240">
            <v>173</v>
          </cell>
          <cell r="K240">
            <v>172.54500000000002</v>
          </cell>
          <cell r="L240">
            <v>164.35700000000003</v>
          </cell>
          <cell r="M240">
            <v>176.285</v>
          </cell>
          <cell r="N240">
            <v>175.28300000000002</v>
          </cell>
          <cell r="O240">
            <v>169.35599999999999</v>
          </cell>
          <cell r="P240">
            <v>188.29900000000001</v>
          </cell>
        </row>
        <row r="241">
          <cell r="B241">
            <v>1239</v>
          </cell>
          <cell r="C241">
            <v>203.876</v>
          </cell>
          <cell r="D241">
            <v>190.923</v>
          </cell>
          <cell r="E241">
            <v>229.31300000000002</v>
          </cell>
          <cell r="F241">
            <v>248.155</v>
          </cell>
          <cell r="G241">
            <v>276.77903563278659</v>
          </cell>
          <cell r="H241">
            <v>300.64342014902479</v>
          </cell>
          <cell r="I241">
            <v>326</v>
          </cell>
          <cell r="J241">
            <v>293</v>
          </cell>
          <cell r="K241">
            <v>379.54300000000001</v>
          </cell>
          <cell r="L241">
            <v>303.76300000000003</v>
          </cell>
          <cell r="M241">
            <v>302.20300000000003</v>
          </cell>
          <cell r="N241">
            <v>285.697</v>
          </cell>
          <cell r="O241">
            <v>281.31799999999998</v>
          </cell>
          <cell r="P241">
            <v>213.81700000000001</v>
          </cell>
        </row>
        <row r="242">
          <cell r="B242">
            <v>1240</v>
          </cell>
          <cell r="C242">
            <v>1104.3030000000001</v>
          </cell>
          <cell r="D242">
            <v>1210.3389999999999</v>
          </cell>
          <cell r="E242">
            <v>1258.6590000000001</v>
          </cell>
          <cell r="F242">
            <v>1431.5520000000001</v>
          </cell>
          <cell r="G242">
            <v>1715.6303400053955</v>
          </cell>
          <cell r="H242">
            <v>1772.2138450889884</v>
          </cell>
          <cell r="I242">
            <v>1812</v>
          </cell>
          <cell r="J242">
            <v>2005</v>
          </cell>
          <cell r="K242">
            <v>2155.1689999999999</v>
          </cell>
          <cell r="L242">
            <v>2030.2720000000002</v>
          </cell>
          <cell r="M242">
            <v>2260.6930000000002</v>
          </cell>
          <cell r="N242">
            <v>2345.6309999999999</v>
          </cell>
          <cell r="O242">
            <v>2929.9410000000003</v>
          </cell>
          <cell r="P242">
            <v>3283.1860000000001</v>
          </cell>
        </row>
        <row r="243">
          <cell r="B243">
            <v>1241</v>
          </cell>
          <cell r="C243">
            <v>1312.0060000000001</v>
          </cell>
          <cell r="D243">
            <v>1426.518</v>
          </cell>
          <cell r="E243">
            <v>1825.306</v>
          </cell>
          <cell r="F243">
            <v>1920.1490000000001</v>
          </cell>
          <cell r="G243">
            <v>1955.4388907341636</v>
          </cell>
          <cell r="H243">
            <v>2269.660030401355</v>
          </cell>
          <cell r="I243">
            <v>2039</v>
          </cell>
          <cell r="J243">
            <v>2068</v>
          </cell>
          <cell r="K243">
            <v>2142.8000000000002</v>
          </cell>
          <cell r="L243">
            <v>2105.2960000000003</v>
          </cell>
          <cell r="M243">
            <v>1796.2270000000001</v>
          </cell>
          <cell r="N243">
            <v>1993.6690000000001</v>
          </cell>
          <cell r="O243">
            <v>1921.2550000000001</v>
          </cell>
          <cell r="P243">
            <v>1919.6759999999999</v>
          </cell>
        </row>
        <row r="244">
          <cell r="B244">
            <v>1242</v>
          </cell>
          <cell r="C244">
            <v>674.56700000000001</v>
          </cell>
          <cell r="D244">
            <v>696.33799999999997</v>
          </cell>
          <cell r="E244">
            <v>575.25200000000007</v>
          </cell>
          <cell r="F244">
            <v>640.17500000000007</v>
          </cell>
          <cell r="G244">
            <v>742.40730496447816</v>
          </cell>
          <cell r="H244">
            <v>823.80252955308447</v>
          </cell>
          <cell r="I244">
            <v>2354</v>
          </cell>
          <cell r="J244">
            <v>2553</v>
          </cell>
          <cell r="K244">
            <v>2510.5949999999998</v>
          </cell>
          <cell r="L244">
            <v>2457.9139999999998</v>
          </cell>
          <cell r="M244">
            <v>2281.8440000000001</v>
          </cell>
          <cell r="N244">
            <v>1931.212</v>
          </cell>
          <cell r="O244">
            <v>2308.58</v>
          </cell>
          <cell r="P244">
            <v>1889.0940000000001</v>
          </cell>
        </row>
        <row r="245">
          <cell r="B245">
            <v>1243</v>
          </cell>
          <cell r="C245">
            <v>873.51300000000003</v>
          </cell>
          <cell r="D245">
            <v>948.24400000000003</v>
          </cell>
          <cell r="E245">
            <v>944.63400000000001</v>
          </cell>
          <cell r="F245">
            <v>1187.069</v>
          </cell>
          <cell r="G245">
            <v>1417.8680561838419</v>
          </cell>
          <cell r="H245">
            <v>1173.8938806476726</v>
          </cell>
          <cell r="I245">
            <v>1520</v>
          </cell>
          <cell r="J245">
            <v>1589</v>
          </cell>
          <cell r="K245">
            <v>1847.44</v>
          </cell>
          <cell r="L245">
            <v>1544.9360000000001</v>
          </cell>
          <cell r="M245">
            <v>1746.1030000000001</v>
          </cell>
          <cell r="N245">
            <v>2073.752</v>
          </cell>
          <cell r="O245">
            <v>2288.4180000000001</v>
          </cell>
          <cell r="P245">
            <v>1987.1370000000002</v>
          </cell>
        </row>
        <row r="246">
          <cell r="B246">
            <v>1244</v>
          </cell>
          <cell r="C246">
            <v>2169.1869999999999</v>
          </cell>
          <cell r="D246">
            <v>2359.8609999999999</v>
          </cell>
          <cell r="E246">
            <v>2440.123</v>
          </cell>
          <cell r="F246">
            <v>2643.0259999999998</v>
          </cell>
          <cell r="G246">
            <v>2854.7209559670446</v>
          </cell>
          <cell r="H246">
            <v>2792.8191398054146</v>
          </cell>
          <cell r="I246">
            <v>2964</v>
          </cell>
          <cell r="J246">
            <v>2698</v>
          </cell>
          <cell r="K246">
            <v>3023.4820000000004</v>
          </cell>
          <cell r="L246">
            <v>2685.62</v>
          </cell>
          <cell r="M246">
            <v>3104.346</v>
          </cell>
          <cell r="N246">
            <v>2689.8160000000003</v>
          </cell>
          <cell r="O246">
            <v>2731.0239999999999</v>
          </cell>
          <cell r="P246">
            <v>2760.5540000000001</v>
          </cell>
        </row>
        <row r="247">
          <cell r="B247">
            <v>1245</v>
          </cell>
          <cell r="C247">
            <v>258.93</v>
          </cell>
          <cell r="D247">
            <v>239.648</v>
          </cell>
          <cell r="E247">
            <v>288.09399999999999</v>
          </cell>
          <cell r="F247">
            <v>267.75600000000003</v>
          </cell>
          <cell r="G247">
            <v>299.7606884109602</v>
          </cell>
          <cell r="H247">
            <v>333.27905457309657</v>
          </cell>
          <cell r="I247">
            <v>394</v>
          </cell>
          <cell r="J247">
            <v>415</v>
          </cell>
          <cell r="K247">
            <v>406.399</v>
          </cell>
          <cell r="L247">
            <v>365.98600000000005</v>
          </cell>
          <cell r="M247">
            <v>363.93099999999998</v>
          </cell>
          <cell r="N247">
            <v>375.60599999999999</v>
          </cell>
          <cell r="O247">
            <v>389.87900000000002</v>
          </cell>
          <cell r="P247">
            <v>373.85</v>
          </cell>
        </row>
        <row r="248">
          <cell r="B248">
            <v>1246</v>
          </cell>
          <cell r="C248">
            <v>1841.5610000000001</v>
          </cell>
          <cell r="D248">
            <v>2355.4479999999999</v>
          </cell>
          <cell r="E248">
            <v>2551.15</v>
          </cell>
          <cell r="F248">
            <v>2743.05</v>
          </cell>
          <cell r="G248">
            <v>3138.4944076627535</v>
          </cell>
          <cell r="H248">
            <v>3293.2322009745153</v>
          </cell>
          <cell r="I248">
            <v>4035</v>
          </cell>
          <cell r="J248">
            <v>3556</v>
          </cell>
          <cell r="K248">
            <v>3550.482</v>
          </cell>
          <cell r="L248">
            <v>3261.8760000000002</v>
          </cell>
          <cell r="M248">
            <v>3319.26</v>
          </cell>
          <cell r="N248">
            <v>3386.136</v>
          </cell>
          <cell r="O248">
            <v>2936.194</v>
          </cell>
          <cell r="P248">
            <v>2605.4299999999998</v>
          </cell>
        </row>
        <row r="249">
          <cell r="B249">
            <v>1247</v>
          </cell>
          <cell r="C249">
            <v>186.64400000000001</v>
          </cell>
          <cell r="D249">
            <v>211.1</v>
          </cell>
          <cell r="E249">
            <v>239.97800000000001</v>
          </cell>
          <cell r="F249">
            <v>227.16200000000001</v>
          </cell>
          <cell r="G249">
            <v>242.80615761287777</v>
          </cell>
          <cell r="H249">
            <v>265.04090986821922</v>
          </cell>
          <cell r="I249">
            <v>263</v>
          </cell>
          <cell r="J249">
            <v>283</v>
          </cell>
          <cell r="K249">
            <v>263.76100000000002</v>
          </cell>
          <cell r="L249">
            <v>279.14</v>
          </cell>
          <cell r="M249">
            <v>239.28399999999999</v>
          </cell>
          <cell r="N249">
            <v>251.809</v>
          </cell>
          <cell r="O249">
            <v>264.33300000000003</v>
          </cell>
          <cell r="P249">
            <v>312.65300000000002</v>
          </cell>
        </row>
        <row r="250">
          <cell r="B250">
            <v>1248</v>
          </cell>
          <cell r="C250">
            <v>5984.1469999999999</v>
          </cell>
          <cell r="D250">
            <v>6247.759</v>
          </cell>
          <cell r="E250">
            <v>6764.4930000000004</v>
          </cell>
          <cell r="F250">
            <v>7274.0960000000005</v>
          </cell>
          <cell r="G250">
            <v>7487.0227942110823</v>
          </cell>
          <cell r="H250">
            <v>6897.9863669060787</v>
          </cell>
          <cell r="I250">
            <v>7540</v>
          </cell>
          <cell r="J250">
            <v>7369</v>
          </cell>
          <cell r="K250">
            <v>7698.4539999999997</v>
          </cell>
          <cell r="L250">
            <v>7519.53</v>
          </cell>
          <cell r="M250">
            <v>8010.2610000000004</v>
          </cell>
          <cell r="N250">
            <v>8084.915</v>
          </cell>
          <cell r="O250">
            <v>8177.723</v>
          </cell>
          <cell r="P250">
            <v>8665.1190000000006</v>
          </cell>
        </row>
        <row r="251">
          <cell r="B251">
            <v>1249</v>
          </cell>
          <cell r="C251">
            <v>20506.2</v>
          </cell>
          <cell r="D251">
            <v>17268.819</v>
          </cell>
          <cell r="E251">
            <v>21895.298999999999</v>
          </cell>
          <cell r="F251">
            <v>22799.69</v>
          </cell>
          <cell r="G251">
            <v>23920.902935194623</v>
          </cell>
          <cell r="H251">
            <v>21327.881575440359</v>
          </cell>
          <cell r="I251">
            <v>22460</v>
          </cell>
          <cell r="J251">
            <v>22690</v>
          </cell>
          <cell r="K251">
            <v>24747.25</v>
          </cell>
          <cell r="L251">
            <v>25220.022000000001</v>
          </cell>
          <cell r="M251">
            <v>26326.473000000002</v>
          </cell>
          <cell r="N251">
            <v>24627.215</v>
          </cell>
          <cell r="O251">
            <v>26781.614000000001</v>
          </cell>
          <cell r="P251">
            <v>24583.401999999998</v>
          </cell>
        </row>
        <row r="252">
          <cell r="B252">
            <v>1250</v>
          </cell>
          <cell r="C252">
            <v>476.60200000000003</v>
          </cell>
          <cell r="D252">
            <v>428.12099999999998</v>
          </cell>
          <cell r="E252">
            <v>513.71400000000006</v>
          </cell>
          <cell r="F252">
            <v>517.47</v>
          </cell>
          <cell r="G252">
            <v>474.62108998402033</v>
          </cell>
          <cell r="H252">
            <v>559.75057830377648</v>
          </cell>
          <cell r="I252">
            <v>509</v>
          </cell>
          <cell r="J252">
            <v>517</v>
          </cell>
          <cell r="K252">
            <v>600.65399999999988</v>
          </cell>
          <cell r="L252">
            <v>515.35599999999999</v>
          </cell>
          <cell r="M252">
            <v>533.61300000000006</v>
          </cell>
          <cell r="N252">
            <v>567.303</v>
          </cell>
          <cell r="O252">
            <v>549.53499999999997</v>
          </cell>
          <cell r="P252">
            <v>551.25</v>
          </cell>
        </row>
        <row r="253">
          <cell r="B253">
            <v>1251</v>
          </cell>
          <cell r="C253">
            <v>167.38</v>
          </cell>
          <cell r="D253">
            <v>180.24700000000001</v>
          </cell>
          <cell r="E253">
            <v>195.18800000000002</v>
          </cell>
          <cell r="F253">
            <v>182.18299999999999</v>
          </cell>
          <cell r="G253">
            <v>212.83008877178173</v>
          </cell>
          <cell r="H253">
            <v>257.12924091692912</v>
          </cell>
          <cell r="I253">
            <v>251</v>
          </cell>
          <cell r="J253">
            <v>308</v>
          </cell>
          <cell r="K253">
            <v>300.767</v>
          </cell>
          <cell r="L253">
            <v>202.57</v>
          </cell>
          <cell r="M253">
            <v>261.166</v>
          </cell>
          <cell r="N253">
            <v>520.53600000000006</v>
          </cell>
          <cell r="O253">
            <v>660.36500000000001</v>
          </cell>
          <cell r="P253">
            <v>694.91700000000003</v>
          </cell>
        </row>
        <row r="254">
          <cell r="B254">
            <v>1252</v>
          </cell>
          <cell r="C254">
            <v>890.005</v>
          </cell>
          <cell r="D254">
            <v>880.61500000000001</v>
          </cell>
          <cell r="E254">
            <v>947.87200000000007</v>
          </cell>
          <cell r="F254">
            <v>1003.451</v>
          </cell>
          <cell r="G254">
            <v>1019.1863405972647</v>
          </cell>
          <cell r="H254">
            <v>1124.4459497021091</v>
          </cell>
          <cell r="I254">
            <v>1274</v>
          </cell>
          <cell r="J254">
            <v>1341</v>
          </cell>
          <cell r="K254">
            <v>1449.9520000000002</v>
          </cell>
          <cell r="L254">
            <v>1401.7550000000001</v>
          </cell>
          <cell r="M254">
            <v>1494.1000000000001</v>
          </cell>
          <cell r="N254">
            <v>1592.6079999999999</v>
          </cell>
          <cell r="O254">
            <v>1438.1559999999999</v>
          </cell>
          <cell r="P254">
            <v>1419.434</v>
          </cell>
        </row>
        <row r="255">
          <cell r="B255">
            <v>1253</v>
          </cell>
          <cell r="C255">
            <v>640.95900000000006</v>
          </cell>
          <cell r="D255">
            <v>817.22500000000002</v>
          </cell>
          <cell r="E255">
            <v>841.31500000000005</v>
          </cell>
          <cell r="F255">
            <v>837.029</v>
          </cell>
          <cell r="G255">
            <v>970.22542815680777</v>
          </cell>
          <cell r="H255">
            <v>1071.0421842809008</v>
          </cell>
          <cell r="I255">
            <v>1100</v>
          </cell>
          <cell r="J255">
            <v>1045</v>
          </cell>
          <cell r="K255">
            <v>1206.6369999999999</v>
          </cell>
          <cell r="L255">
            <v>1072.155</v>
          </cell>
          <cell r="M255">
            <v>1167.2529999999999</v>
          </cell>
          <cell r="N255">
            <v>1276.751</v>
          </cell>
          <cell r="O255">
            <v>1185.6480000000001</v>
          </cell>
          <cell r="P255">
            <v>1176.944</v>
          </cell>
        </row>
        <row r="256">
          <cell r="B256">
            <v>1254</v>
          </cell>
          <cell r="C256">
            <v>3634.3450000000003</v>
          </cell>
          <cell r="D256">
            <v>3224.3609999999999</v>
          </cell>
          <cell r="E256">
            <v>2479.7040000000002</v>
          </cell>
          <cell r="F256">
            <v>2557.2660000000001</v>
          </cell>
          <cell r="G256">
            <v>2727.8222645397377</v>
          </cell>
          <cell r="H256">
            <v>2942.1518912610154</v>
          </cell>
          <cell r="I256">
            <v>3522</v>
          </cell>
          <cell r="J256">
            <v>3210</v>
          </cell>
          <cell r="K256">
            <v>3257.1010000000001</v>
          </cell>
          <cell r="L256">
            <v>3182.8919999999998</v>
          </cell>
          <cell r="M256">
            <v>3382.3740000000003</v>
          </cell>
          <cell r="N256">
            <v>3346.8310000000001</v>
          </cell>
          <cell r="O256">
            <v>3408.3090000000002</v>
          </cell>
          <cell r="P256">
            <v>3211.4040000000005</v>
          </cell>
        </row>
        <row r="257">
          <cell r="B257">
            <v>1255</v>
          </cell>
          <cell r="C257">
            <v>1920.1090000000002</v>
          </cell>
          <cell r="D257">
            <v>2232.616</v>
          </cell>
          <cell r="E257">
            <v>2345.4769999999999</v>
          </cell>
          <cell r="F257">
            <v>2336.7359999999999</v>
          </cell>
          <cell r="G257">
            <v>2363.1134269730696</v>
          </cell>
          <cell r="H257">
            <v>3014.3458704415384</v>
          </cell>
          <cell r="I257">
            <v>2805</v>
          </cell>
          <cell r="J257">
            <v>2719</v>
          </cell>
          <cell r="K257">
            <v>3095.221</v>
          </cell>
          <cell r="L257">
            <v>3336.2000000000003</v>
          </cell>
          <cell r="M257">
            <v>3211.096</v>
          </cell>
          <cell r="N257">
            <v>3178.9059999999999</v>
          </cell>
          <cell r="O257">
            <v>2962.6170000000002</v>
          </cell>
          <cell r="P257">
            <v>2669.1379999999999</v>
          </cell>
        </row>
        <row r="258">
          <cell r="B258">
            <v>1256</v>
          </cell>
          <cell r="C258">
            <v>1949.8340000000001</v>
          </cell>
          <cell r="D258">
            <v>1932.6970000000001</v>
          </cell>
          <cell r="E258">
            <v>1906.1279999999999</v>
          </cell>
          <cell r="F258">
            <v>1960.681</v>
          </cell>
          <cell r="G258">
            <v>1902.4811691148941</v>
          </cell>
          <cell r="H258">
            <v>2098.570189329706</v>
          </cell>
          <cell r="I258">
            <v>2703</v>
          </cell>
          <cell r="J258">
            <v>2676</v>
          </cell>
          <cell r="K258">
            <v>3028.3519999999999</v>
          </cell>
          <cell r="L258">
            <v>2747.6530000000002</v>
          </cell>
          <cell r="M258">
            <v>3030.5080000000003</v>
          </cell>
          <cell r="N258">
            <v>2809.5450000000001</v>
          </cell>
          <cell r="O258">
            <v>2869.922</v>
          </cell>
          <cell r="P258">
            <v>2834.6619999999998</v>
          </cell>
        </row>
        <row r="259">
          <cell r="B259">
            <v>1257</v>
          </cell>
          <cell r="C259">
            <v>7526.9690000000001</v>
          </cell>
          <cell r="D259">
            <v>7810.6057099999998</v>
          </cell>
          <cell r="E259">
            <v>7638.4390000000003</v>
          </cell>
          <cell r="F259">
            <v>8943.344000000001</v>
          </cell>
          <cell r="G259">
            <v>8809.9666323981219</v>
          </cell>
          <cell r="H259">
            <v>10255.500878109826</v>
          </cell>
          <cell r="I259">
            <v>11320</v>
          </cell>
          <cell r="J259">
            <v>11937</v>
          </cell>
          <cell r="K259">
            <v>12904.712000000001</v>
          </cell>
          <cell r="L259">
            <v>14882.308000000001</v>
          </cell>
          <cell r="M259">
            <v>15054.875</v>
          </cell>
          <cell r="N259">
            <v>15152.566000000001</v>
          </cell>
          <cell r="O259">
            <v>16321.371000000001</v>
          </cell>
          <cell r="P259">
            <v>15907.372000000001</v>
          </cell>
        </row>
        <row r="260">
          <cell r="B260">
            <v>1258</v>
          </cell>
          <cell r="C260">
            <v>623.78222869955198</v>
          </cell>
          <cell r="D260">
            <v>837.40006726457432</v>
          </cell>
          <cell r="E260">
            <v>1144.1725155921631</v>
          </cell>
          <cell r="F260">
            <v>1109.1220266877731</v>
          </cell>
          <cell r="G260">
            <v>2016.838890862045</v>
          </cell>
          <cell r="H260">
            <v>1842.0072903227469</v>
          </cell>
          <cell r="I260">
            <v>1905</v>
          </cell>
          <cell r="J260">
            <v>2132</v>
          </cell>
          <cell r="K260">
            <v>1063.0129999999999</v>
          </cell>
          <cell r="L260">
            <v>1254.0219999999999</v>
          </cell>
          <cell r="M260">
            <v>974.26700000000005</v>
          </cell>
          <cell r="N260">
            <v>944.39600000000007</v>
          </cell>
          <cell r="O260">
            <v>937.74599999999998</v>
          </cell>
          <cell r="P260">
            <v>1111.1669999999999</v>
          </cell>
        </row>
        <row r="261">
          <cell r="B261">
            <v>1259</v>
          </cell>
          <cell r="C261">
            <v>5086.482</v>
          </cell>
          <cell r="D261">
            <v>5796.7260000000006</v>
          </cell>
          <cell r="E261">
            <v>5261.43</v>
          </cell>
          <cell r="F261">
            <v>5989.2420000000002</v>
          </cell>
          <cell r="G261">
            <v>7375.1121372043244</v>
          </cell>
          <cell r="H261">
            <v>6507.3477124361298</v>
          </cell>
          <cell r="I261">
            <v>8576</v>
          </cell>
          <cell r="J261">
            <v>7802</v>
          </cell>
          <cell r="K261">
            <v>6729.35</v>
          </cell>
          <cell r="L261">
            <v>6727.3170000000009</v>
          </cell>
          <cell r="M261">
            <v>7194.7950000000001</v>
          </cell>
          <cell r="N261">
            <v>7866.7150000000001</v>
          </cell>
          <cell r="O261">
            <v>8198.4850000000006</v>
          </cell>
          <cell r="P261">
            <v>8255.39</v>
          </cell>
        </row>
        <row r="262">
          <cell r="B262">
            <v>1260</v>
          </cell>
          <cell r="C262">
            <v>1112.2149999999999</v>
          </cell>
          <cell r="D262">
            <v>1212.837</v>
          </cell>
          <cell r="E262">
            <v>1217.828</v>
          </cell>
          <cell r="F262">
            <v>1169.933</v>
          </cell>
          <cell r="G262">
            <v>1228.0196201902338</v>
          </cell>
          <cell r="H262">
            <v>1314.3260045330724</v>
          </cell>
          <cell r="I262">
            <v>1691</v>
          </cell>
          <cell r="J262">
            <v>1852</v>
          </cell>
          <cell r="K262">
            <v>1915.3220000000001</v>
          </cell>
          <cell r="L262">
            <v>1772.373</v>
          </cell>
          <cell r="M262">
            <v>1790.539</v>
          </cell>
          <cell r="N262">
            <v>1823.8710000000001</v>
          </cell>
          <cell r="O262">
            <v>1840.9690000000001</v>
          </cell>
          <cell r="P262">
            <v>1853.1379999999999</v>
          </cell>
        </row>
        <row r="263">
          <cell r="B263">
            <v>1261</v>
          </cell>
          <cell r="C263">
            <v>12044.333333333334</v>
          </cell>
          <cell r="D263">
            <v>12044.333333333334</v>
          </cell>
          <cell r="E263">
            <v>12044.333333333334</v>
          </cell>
          <cell r="F263">
            <v>14113.641</v>
          </cell>
          <cell r="G263">
            <v>13669.087391539784</v>
          </cell>
          <cell r="H263">
            <v>13742.56896839095</v>
          </cell>
          <cell r="I263">
            <v>12586</v>
          </cell>
          <cell r="J263">
            <v>8638.75</v>
          </cell>
          <cell r="K263">
            <v>8638.75</v>
          </cell>
          <cell r="L263">
            <v>8638.75</v>
          </cell>
          <cell r="M263">
            <v>8638.75</v>
          </cell>
          <cell r="N263">
            <v>8628.56</v>
          </cell>
          <cell r="O263">
            <v>10133.049000000001</v>
          </cell>
          <cell r="P263">
            <v>6423.3</v>
          </cell>
        </row>
        <row r="264">
          <cell r="B264">
            <v>1262</v>
          </cell>
          <cell r="C264">
            <v>349.67</v>
          </cell>
          <cell r="D264">
            <v>327.66419999999999</v>
          </cell>
          <cell r="E264">
            <v>356.31900000000002</v>
          </cell>
          <cell r="F264">
            <v>361.30900000000003</v>
          </cell>
          <cell r="G264">
            <v>364.70883756666825</v>
          </cell>
          <cell r="H264">
            <v>357.01406142696698</v>
          </cell>
          <cell r="I264">
            <v>460</v>
          </cell>
          <cell r="J264">
            <v>459</v>
          </cell>
          <cell r="K264">
            <v>505.899</v>
          </cell>
          <cell r="L264">
            <v>503.72400000000005</v>
          </cell>
          <cell r="M264">
            <v>516.28100000000006</v>
          </cell>
          <cell r="N264">
            <v>522.20299999999997</v>
          </cell>
          <cell r="O264">
            <v>522.17399999999998</v>
          </cell>
          <cell r="P264">
            <v>553.52800000000002</v>
          </cell>
        </row>
        <row r="265">
          <cell r="B265">
            <v>1263</v>
          </cell>
          <cell r="C265">
            <v>11517.548000000001</v>
          </cell>
          <cell r="D265">
            <v>8498.7890000000007</v>
          </cell>
          <cell r="E265">
            <v>9256.5769999999993</v>
          </cell>
          <cell r="F265">
            <v>9915.5460000000003</v>
          </cell>
          <cell r="G265">
            <v>12222.004333043507</v>
          </cell>
          <cell r="H265">
            <v>14825.519950762595</v>
          </cell>
          <cell r="I265">
            <v>16717.273439669829</v>
          </cell>
          <cell r="J265">
            <v>13293</v>
          </cell>
          <cell r="K265">
            <v>12910.94</v>
          </cell>
          <cell r="L265">
            <v>12663.001</v>
          </cell>
          <cell r="M265">
            <v>12662.54</v>
          </cell>
          <cell r="N265">
            <v>12821.495000000001</v>
          </cell>
          <cell r="O265">
            <v>12357.357</v>
          </cell>
          <cell r="P265">
            <v>11969.344999999999</v>
          </cell>
        </row>
        <row r="266">
          <cell r="B266">
            <v>1264</v>
          </cell>
          <cell r="C266">
            <v>863.73099999999999</v>
          </cell>
          <cell r="D266">
            <v>842.19799999999998</v>
          </cell>
          <cell r="E266">
            <v>876.06600000000003</v>
          </cell>
          <cell r="F266">
            <v>974.57100000000003</v>
          </cell>
          <cell r="G266">
            <v>990.20947405087179</v>
          </cell>
          <cell r="H266">
            <v>1038.4065498568291</v>
          </cell>
          <cell r="I266">
            <v>1093</v>
          </cell>
          <cell r="J266">
            <v>945</v>
          </cell>
          <cell r="K266">
            <v>1197.3333333333333</v>
          </cell>
          <cell r="L266">
            <v>1197.3333333333333</v>
          </cell>
          <cell r="M266">
            <v>1197.3333333333333</v>
          </cell>
          <cell r="N266">
            <v>1377.145</v>
          </cell>
          <cell r="O266">
            <v>1441.1173766993165</v>
          </cell>
          <cell r="P266">
            <v>1451.0784214036114</v>
          </cell>
        </row>
        <row r="267">
          <cell r="B267">
            <v>1265</v>
          </cell>
          <cell r="C267">
            <v>53871.992512783167</v>
          </cell>
          <cell r="D267">
            <v>44773.076532252242</v>
          </cell>
          <cell r="E267">
            <v>45578.995033266634</v>
          </cell>
          <cell r="F267">
            <v>50480.662222516643</v>
          </cell>
          <cell r="G267">
            <v>53657.015343622261</v>
          </cell>
          <cell r="H267">
            <v>61831.670771570163</v>
          </cell>
          <cell r="I267">
            <v>71673.301999999996</v>
          </cell>
          <cell r="J267">
            <v>73098.320000000007</v>
          </cell>
          <cell r="K267">
            <v>77098.042000000001</v>
          </cell>
          <cell r="L267">
            <v>81058.069000000003</v>
          </cell>
          <cell r="M267">
            <v>88780.766000000003</v>
          </cell>
          <cell r="N267">
            <v>96632.107000000004</v>
          </cell>
          <cell r="O267">
            <v>105790.16800000001</v>
          </cell>
          <cell r="P267">
            <v>95099.425000000003</v>
          </cell>
        </row>
        <row r="268">
          <cell r="B268">
            <v>1266</v>
          </cell>
          <cell r="C268">
            <v>1176.1469999999999</v>
          </cell>
          <cell r="D268">
            <v>1196.0140000000001</v>
          </cell>
          <cell r="E268">
            <v>1160.104</v>
          </cell>
          <cell r="F268">
            <v>1268.7429999999999</v>
          </cell>
          <cell r="G268">
            <v>1278.9789372200969</v>
          </cell>
          <cell r="H268">
            <v>1323.2266321032737</v>
          </cell>
          <cell r="I268">
            <v>1617</v>
          </cell>
          <cell r="J268">
            <v>1519</v>
          </cell>
          <cell r="K268">
            <v>1344.64</v>
          </cell>
          <cell r="L268">
            <v>1661.1950000000002</v>
          </cell>
          <cell r="M268">
            <v>1762.453</v>
          </cell>
          <cell r="N268">
            <v>1904.855</v>
          </cell>
          <cell r="O268">
            <v>1867.038</v>
          </cell>
          <cell r="P268">
            <v>1822.5529999999999</v>
          </cell>
        </row>
        <row r="269">
          <cell r="B269">
            <v>1267</v>
          </cell>
          <cell r="C269">
            <v>504.92400000000004</v>
          </cell>
          <cell r="D269">
            <v>608.10300000000007</v>
          </cell>
          <cell r="E269">
            <v>636.85599999999999</v>
          </cell>
          <cell r="F269">
            <v>546.52600000000007</v>
          </cell>
          <cell r="G269">
            <v>593.52616305370123</v>
          </cell>
          <cell r="H269">
            <v>531.07077835534983</v>
          </cell>
          <cell r="I269">
            <v>622</v>
          </cell>
          <cell r="J269">
            <v>526</v>
          </cell>
          <cell r="K269">
            <v>542.39200000000005</v>
          </cell>
          <cell r="L269">
            <v>576.11699999999996</v>
          </cell>
          <cell r="M269">
            <v>619.87199999999996</v>
          </cell>
          <cell r="N269">
            <v>664.24400000000003</v>
          </cell>
          <cell r="O269">
            <v>717.55399999999997</v>
          </cell>
          <cell r="P269">
            <v>750.74</v>
          </cell>
        </row>
        <row r="270">
          <cell r="B270">
            <v>1268</v>
          </cell>
          <cell r="C270">
            <v>48.425000000000004</v>
          </cell>
          <cell r="D270">
            <v>61.718000000000004</v>
          </cell>
          <cell r="E270">
            <v>73.31</v>
          </cell>
          <cell r="F270">
            <v>53.044000000000004</v>
          </cell>
          <cell r="G270">
            <v>69.944160629224044</v>
          </cell>
          <cell r="H270">
            <v>77.138772275078736</v>
          </cell>
          <cell r="I270">
            <v>73</v>
          </cell>
          <cell r="J270">
            <v>85</v>
          </cell>
          <cell r="K270">
            <v>89.593999999999994</v>
          </cell>
          <cell r="L270">
            <v>87.632999999999996</v>
          </cell>
          <cell r="M270">
            <v>88.195999999999998</v>
          </cell>
          <cell r="N270">
            <v>92.245999999999995</v>
          </cell>
          <cell r="O270">
            <v>89.768000000000001</v>
          </cell>
          <cell r="P270">
            <v>89.76</v>
          </cell>
        </row>
        <row r="271">
          <cell r="B271">
            <v>1269</v>
          </cell>
          <cell r="C271">
            <v>4758.7929999999997</v>
          </cell>
          <cell r="D271">
            <v>4785.6810000000005</v>
          </cell>
          <cell r="E271">
            <v>4245.6189999999997</v>
          </cell>
          <cell r="F271">
            <v>4719.8950000000004</v>
          </cell>
          <cell r="G271">
            <v>4903.0856601086052</v>
          </cell>
          <cell r="H271">
            <v>5558.9363969002252</v>
          </cell>
          <cell r="I271">
            <v>5371</v>
          </cell>
          <cell r="J271">
            <v>4962</v>
          </cell>
          <cell r="K271">
            <v>5463.5360000000001</v>
          </cell>
          <cell r="L271">
            <v>5237.07</v>
          </cell>
          <cell r="M271">
            <v>5323.5810000000001</v>
          </cell>
          <cell r="N271">
            <v>5118.8890000000001</v>
          </cell>
          <cell r="O271">
            <v>4827.9369999999999</v>
          </cell>
          <cell r="P271">
            <v>4916.8249999999998</v>
          </cell>
        </row>
        <row r="272">
          <cell r="B272">
            <v>1270</v>
          </cell>
          <cell r="C272">
            <v>7465.26</v>
          </cell>
          <cell r="D272">
            <v>8330.1139999999996</v>
          </cell>
          <cell r="E272">
            <v>7658.0050000000001</v>
          </cell>
          <cell r="F272">
            <v>8549.8050000000003</v>
          </cell>
          <cell r="G272">
            <v>8838.9434989445144</v>
          </cell>
          <cell r="H272">
            <v>9580.0421413934328</v>
          </cell>
          <cell r="I272">
            <v>9853</v>
          </cell>
          <cell r="J272">
            <v>9907</v>
          </cell>
          <cell r="K272">
            <v>10144.839</v>
          </cell>
          <cell r="L272">
            <v>9853.3189999999995</v>
          </cell>
          <cell r="M272">
            <v>10307.607</v>
          </cell>
          <cell r="N272">
            <v>10264.331</v>
          </cell>
          <cell r="O272">
            <v>10233.380000000001</v>
          </cell>
          <cell r="P272">
            <v>10377.463000000002</v>
          </cell>
        </row>
        <row r="273">
          <cell r="B273">
            <v>1271</v>
          </cell>
          <cell r="C273">
            <v>388.58</v>
          </cell>
          <cell r="D273">
            <v>392.78300000000002</v>
          </cell>
          <cell r="E273">
            <v>323.36599999999999</v>
          </cell>
          <cell r="F273">
            <v>344.06983164736965</v>
          </cell>
          <cell r="G273">
            <v>383.21262850550909</v>
          </cell>
          <cell r="H273">
            <v>379.76010966192604</v>
          </cell>
          <cell r="I273">
            <v>414.14162593089583</v>
          </cell>
          <cell r="J273">
            <v>425.85837406910417</v>
          </cell>
          <cell r="K273">
            <v>479.72099999999995</v>
          </cell>
          <cell r="L273">
            <v>435.46600000000001</v>
          </cell>
          <cell r="M273">
            <v>413.58300000000003</v>
          </cell>
          <cell r="N273">
            <v>391.709</v>
          </cell>
          <cell r="O273">
            <v>406.97399999999999</v>
          </cell>
          <cell r="P273">
            <v>406.74</v>
          </cell>
        </row>
        <row r="274">
          <cell r="B274">
            <v>1272</v>
          </cell>
          <cell r="C274">
            <v>1148459.0811768977</v>
          </cell>
          <cell r="D274">
            <v>1255341.5345606736</v>
          </cell>
          <cell r="E274">
            <v>1239251.5042677906</v>
          </cell>
          <cell r="F274">
            <v>1404517.0730000001</v>
          </cell>
          <cell r="G274">
            <v>1411260.4210000001</v>
          </cell>
          <cell r="H274">
            <v>1398221.284</v>
          </cell>
          <cell r="I274">
            <v>1516895.798</v>
          </cell>
          <cell r="J274">
            <v>1519347.6429999999</v>
          </cell>
          <cell r="K274">
            <v>1531421.345</v>
          </cell>
          <cell r="L274">
            <v>1553818.0149999999</v>
          </cell>
          <cell r="M274">
            <v>1546360.007</v>
          </cell>
          <cell r="N274">
            <v>1561925.1430000002</v>
          </cell>
          <cell r="O274">
            <v>1584626.409</v>
          </cell>
          <cell r="P274">
            <v>1567822.8570000001</v>
          </cell>
          <cell r="Q274">
            <v>1452614.702</v>
          </cell>
        </row>
        <row r="275">
          <cell r="B275">
            <v>1273</v>
          </cell>
          <cell r="C275">
            <v>930.577</v>
          </cell>
          <cell r="D275">
            <v>1071.1200000000001</v>
          </cell>
          <cell r="E275">
            <v>1295.9090000000001</v>
          </cell>
          <cell r="F275">
            <v>1163.5340000000001</v>
          </cell>
          <cell r="G275">
            <v>1209.0347765908728</v>
          </cell>
          <cell r="H275">
            <v>1490.3606386992776</v>
          </cell>
          <cell r="I275">
            <v>1491</v>
          </cell>
          <cell r="J275">
            <v>1579</v>
          </cell>
          <cell r="K275">
            <v>1643.4180000000001</v>
          </cell>
          <cell r="L275">
            <v>1683.874</v>
          </cell>
          <cell r="M275">
            <v>1713.8123921675415</v>
          </cell>
          <cell r="N275">
            <v>1755.8107884166277</v>
          </cell>
          <cell r="O275">
            <v>1837.3732884941885</v>
          </cell>
          <cell r="P275">
            <v>1850.073265443385</v>
          </cell>
        </row>
        <row r="276">
          <cell r="B276">
            <v>1274</v>
          </cell>
          <cell r="C276">
            <v>473.67500000000001</v>
          </cell>
          <cell r="D276">
            <v>495.89699999999999</v>
          </cell>
          <cell r="E276">
            <v>496.73200000000003</v>
          </cell>
          <cell r="F276">
            <v>541.99099999999999</v>
          </cell>
          <cell r="G276">
            <v>539.56923913972832</v>
          </cell>
          <cell r="H276">
            <v>577.55183344417924</v>
          </cell>
          <cell r="I276">
            <v>631</v>
          </cell>
          <cell r="J276">
            <v>682</v>
          </cell>
          <cell r="K276">
            <v>683.32899999999995</v>
          </cell>
          <cell r="L276">
            <v>715.01900000000001</v>
          </cell>
          <cell r="M276">
            <v>832.81299999999999</v>
          </cell>
          <cell r="N276">
            <v>866.40600000000006</v>
          </cell>
          <cell r="O276">
            <v>1028.5</v>
          </cell>
          <cell r="P276">
            <v>1028.5</v>
          </cell>
        </row>
        <row r="277">
          <cell r="B277">
            <v>1275</v>
          </cell>
          <cell r="C277">
            <v>4053.3330000000001</v>
          </cell>
          <cell r="D277">
            <v>4097.5160000000005</v>
          </cell>
          <cell r="E277">
            <v>4141.1310000000003</v>
          </cell>
          <cell r="F277">
            <v>4046.527</v>
          </cell>
          <cell r="G277">
            <v>4797.1702168700667</v>
          </cell>
          <cell r="H277">
            <v>5151.4854459087837</v>
          </cell>
          <cell r="I277">
            <v>5704</v>
          </cell>
          <cell r="J277">
            <v>5748</v>
          </cell>
          <cell r="K277">
            <v>5734.027</v>
          </cell>
          <cell r="L277">
            <v>5296.59</v>
          </cell>
          <cell r="M277">
            <v>5093.3140000000003</v>
          </cell>
          <cell r="N277">
            <v>5022.9549999999999</v>
          </cell>
          <cell r="O277">
            <v>4866.7139999999999</v>
          </cell>
          <cell r="P277">
            <v>4602.8220000000001</v>
          </cell>
        </row>
        <row r="278">
          <cell r="B278">
            <v>1276</v>
          </cell>
          <cell r="C278">
            <v>1086.5840000000001</v>
          </cell>
          <cell r="D278">
            <v>1106.5260000000001</v>
          </cell>
          <cell r="E278">
            <v>1235.2529999999999</v>
          </cell>
          <cell r="F278">
            <v>1331.991</v>
          </cell>
          <cell r="G278">
            <v>1330.9374565446633</v>
          </cell>
          <cell r="H278">
            <v>1481.4600111290761</v>
          </cell>
          <cell r="I278">
            <v>1863</v>
          </cell>
          <cell r="J278">
            <v>2307</v>
          </cell>
          <cell r="K278">
            <v>2119.6439999999998</v>
          </cell>
          <cell r="L278">
            <v>2060.5530000000003</v>
          </cell>
          <cell r="M278">
            <v>2101.1869999999999</v>
          </cell>
          <cell r="N278">
            <v>2206.8380000000002</v>
          </cell>
          <cell r="O278">
            <v>2164.4639999999999</v>
          </cell>
          <cell r="P278">
            <v>2296.6550000000002</v>
          </cell>
        </row>
        <row r="279">
          <cell r="B279">
            <v>1277</v>
          </cell>
          <cell r="C279">
            <v>34.343000000000004</v>
          </cell>
          <cell r="D279">
            <v>54.792999999999999</v>
          </cell>
          <cell r="E279">
            <v>61.17</v>
          </cell>
          <cell r="F279">
            <v>41.402999999999999</v>
          </cell>
          <cell r="G279">
            <v>60.951339976895241</v>
          </cell>
          <cell r="H279">
            <v>27</v>
          </cell>
          <cell r="I279">
            <v>27</v>
          </cell>
          <cell r="J279">
            <v>46</v>
          </cell>
          <cell r="K279">
            <v>36.043999999999997</v>
          </cell>
          <cell r="L279">
            <v>43.655000000000008</v>
          </cell>
          <cell r="M279">
            <v>49.186999999999998</v>
          </cell>
          <cell r="N279">
            <v>54.359000000000002</v>
          </cell>
          <cell r="O279">
            <v>55.231999999999999</v>
          </cell>
          <cell r="P279">
            <v>54.698999999999998</v>
          </cell>
        </row>
        <row r="280">
          <cell r="B280">
            <v>1278</v>
          </cell>
          <cell r="C280">
            <v>191.899</v>
          </cell>
          <cell r="D280">
            <v>200.35300000000001</v>
          </cell>
          <cell r="E280">
            <v>216.637</v>
          </cell>
          <cell r="F280">
            <v>206.44</v>
          </cell>
          <cell r="G280">
            <v>212.83008877178173</v>
          </cell>
          <cell r="H280">
            <v>212.62610306592217</v>
          </cell>
          <cell r="I280">
            <v>250</v>
          </cell>
          <cell r="J280">
            <v>214</v>
          </cell>
          <cell r="K280">
            <v>232.196</v>
          </cell>
          <cell r="L280">
            <v>229.55600000000001</v>
          </cell>
          <cell r="M280">
            <v>233.56100000000001</v>
          </cell>
          <cell r="N280">
            <v>232.78399999999999</v>
          </cell>
          <cell r="O280">
            <v>224.578</v>
          </cell>
          <cell r="P280">
            <v>219.33199999999999</v>
          </cell>
        </row>
        <row r="281">
          <cell r="B281">
            <v>1279</v>
          </cell>
          <cell r="C281">
            <v>236.453</v>
          </cell>
          <cell r="D281">
            <v>217.208</v>
          </cell>
          <cell r="E281">
            <v>240.00300000000001</v>
          </cell>
          <cell r="F281">
            <v>242.51500000000001</v>
          </cell>
          <cell r="G281">
            <v>270.78382186456741</v>
          </cell>
          <cell r="H281">
            <v>266.0298684871305</v>
          </cell>
          <cell r="I281">
            <v>261</v>
          </cell>
          <cell r="J281">
            <v>269</v>
          </cell>
          <cell r="K281">
            <v>284.20699999999999</v>
          </cell>
          <cell r="L281">
            <v>280.34199999999998</v>
          </cell>
          <cell r="M281">
            <v>288.71899999999999</v>
          </cell>
          <cell r="N281">
            <v>279.09399999999999</v>
          </cell>
          <cell r="O281">
            <v>276.70100000000002</v>
          </cell>
          <cell r="P281">
            <v>270.11700000000002</v>
          </cell>
        </row>
        <row r="282">
          <cell r="B282">
            <v>1280</v>
          </cell>
          <cell r="C282">
            <v>10262.67</v>
          </cell>
          <cell r="D282">
            <v>8262.1990000000005</v>
          </cell>
          <cell r="E282">
            <v>6890.4359999999997</v>
          </cell>
          <cell r="F282">
            <v>7700.1220000000003</v>
          </cell>
          <cell r="G282">
            <v>7666.879207257658</v>
          </cell>
          <cell r="H282">
            <v>9133.0328456455391</v>
          </cell>
          <cell r="I282">
            <v>9171</v>
          </cell>
          <cell r="J282">
            <v>9877</v>
          </cell>
          <cell r="K282">
            <v>10928.205</v>
          </cell>
          <cell r="L282">
            <v>11027.768</v>
          </cell>
          <cell r="M282">
            <v>10797.906000000001</v>
          </cell>
          <cell r="N282">
            <v>11398.382</v>
          </cell>
          <cell r="O282">
            <v>13126.325000000001</v>
          </cell>
          <cell r="P282">
            <v>14117.982</v>
          </cell>
        </row>
        <row r="283">
          <cell r="B283">
            <v>1281</v>
          </cell>
          <cell r="C283">
            <v>243.18100000000001</v>
          </cell>
          <cell r="D283">
            <v>256.61799999999999</v>
          </cell>
          <cell r="E283">
            <v>284.13100000000003</v>
          </cell>
          <cell r="F283">
            <v>294.41500000000002</v>
          </cell>
          <cell r="G283">
            <v>246.80296679169058</v>
          </cell>
          <cell r="H283">
            <v>287.78695810317839</v>
          </cell>
          <cell r="I283">
            <v>352</v>
          </cell>
          <cell r="J283">
            <v>297</v>
          </cell>
          <cell r="K283">
            <v>321.11200000000002</v>
          </cell>
          <cell r="L283">
            <v>323.92700000000008</v>
          </cell>
          <cell r="M283">
            <v>326.59899999999999</v>
          </cell>
          <cell r="N283">
            <v>336.05599999999998</v>
          </cell>
          <cell r="O283">
            <v>307.60899999999998</v>
          </cell>
          <cell r="P283">
            <v>329.55200000000002</v>
          </cell>
        </row>
        <row r="284">
          <cell r="B284">
            <v>1282</v>
          </cell>
          <cell r="C284">
            <v>404.14300000000003</v>
          </cell>
          <cell r="D284">
            <v>494.25800000000004</v>
          </cell>
          <cell r="E284">
            <v>468.125</v>
          </cell>
          <cell r="F284">
            <v>581.92100000000005</v>
          </cell>
          <cell r="G284">
            <v>488.60992210986512</v>
          </cell>
          <cell r="H284">
            <v>552.82786797139761</v>
          </cell>
          <cell r="I284">
            <v>610</v>
          </cell>
          <cell r="J284">
            <v>733</v>
          </cell>
          <cell r="K284">
            <v>746.85800000000006</v>
          </cell>
          <cell r="L284">
            <v>707.62400000000002</v>
          </cell>
          <cell r="M284">
            <v>719.93700000000001</v>
          </cell>
          <cell r="N284">
            <v>674.69399999999996</v>
          </cell>
          <cell r="O284">
            <v>656.86800000000005</v>
          </cell>
          <cell r="P284">
            <v>642.08100000000002</v>
          </cell>
        </row>
        <row r="285">
          <cell r="B285">
            <v>1283</v>
          </cell>
          <cell r="C285">
            <v>368.37900000000002</v>
          </cell>
          <cell r="D285">
            <v>387.267</v>
          </cell>
          <cell r="E285">
            <v>451.39400000000001</v>
          </cell>
          <cell r="F285">
            <v>543.63700000000006</v>
          </cell>
          <cell r="G285">
            <v>941.24856161041498</v>
          </cell>
          <cell r="H285">
            <v>901.93026044707449</v>
          </cell>
          <cell r="I285">
            <v>1139</v>
          </cell>
          <cell r="J285">
            <v>954</v>
          </cell>
          <cell r="K285">
            <v>913.25300000000004</v>
          </cell>
          <cell r="L285">
            <v>817.96400000000006</v>
          </cell>
          <cell r="M285">
            <v>1256.575</v>
          </cell>
          <cell r="N285">
            <v>1052.953</v>
          </cell>
          <cell r="O285">
            <v>1033.106</v>
          </cell>
          <cell r="P285">
            <v>1016.231</v>
          </cell>
        </row>
        <row r="286">
          <cell r="B286">
            <v>1284</v>
          </cell>
          <cell r="C286">
            <v>1535.415</v>
          </cell>
          <cell r="D286">
            <v>1661.075</v>
          </cell>
          <cell r="E286">
            <v>1869.9380000000001</v>
          </cell>
          <cell r="F286">
            <v>1943.088</v>
          </cell>
          <cell r="G286">
            <v>2042.3694903733422</v>
          </cell>
          <cell r="H286">
            <v>2593.049498785339</v>
          </cell>
          <cell r="I286">
            <v>2602</v>
          </cell>
          <cell r="J286">
            <v>2801</v>
          </cell>
          <cell r="K286">
            <v>2671.9339999999997</v>
          </cell>
          <cell r="L286">
            <v>2931.8810000000003</v>
          </cell>
          <cell r="M286">
            <v>2989.3160000000003</v>
          </cell>
          <cell r="N286">
            <v>3314.0740000000001</v>
          </cell>
          <cell r="O286">
            <v>3764.7539999999999</v>
          </cell>
          <cell r="P286">
            <v>3239.3639999999996</v>
          </cell>
        </row>
        <row r="287">
          <cell r="B287">
            <v>1285</v>
          </cell>
          <cell r="C287">
            <v>242.28800000000001</v>
          </cell>
          <cell r="D287">
            <v>236.904</v>
          </cell>
          <cell r="E287">
            <v>265.66700000000003</v>
          </cell>
          <cell r="F287">
            <v>293.39</v>
          </cell>
          <cell r="G287">
            <v>295.76387923214742</v>
          </cell>
          <cell r="H287">
            <v>239.32798577652633</v>
          </cell>
          <cell r="I287">
            <v>387</v>
          </cell>
          <cell r="J287">
            <v>279</v>
          </cell>
          <cell r="K287">
            <v>347.71500000000003</v>
          </cell>
          <cell r="L287">
            <v>309.32300000000004</v>
          </cell>
          <cell r="M287">
            <v>316.41500000000002</v>
          </cell>
          <cell r="N287">
            <v>294.46600000000001</v>
          </cell>
          <cell r="O287">
            <v>289.87099999999998</v>
          </cell>
          <cell r="P287">
            <v>293.68600000000004</v>
          </cell>
        </row>
        <row r="288">
          <cell r="B288">
            <v>1286</v>
          </cell>
          <cell r="C288">
            <v>153.97</v>
          </cell>
          <cell r="D288">
            <v>212.55799999999999</v>
          </cell>
          <cell r="E288">
            <v>198.52199999999999</v>
          </cell>
          <cell r="F288">
            <v>181.52100000000002</v>
          </cell>
          <cell r="G288">
            <v>288.76946316922499</v>
          </cell>
          <cell r="H288">
            <v>229.43839958741367</v>
          </cell>
          <cell r="I288">
            <v>249</v>
          </cell>
          <cell r="J288">
            <v>262</v>
          </cell>
          <cell r="K288">
            <v>251.31700000000001</v>
          </cell>
          <cell r="L288">
            <v>226.74600000000001</v>
          </cell>
          <cell r="M288">
            <v>211.416</v>
          </cell>
          <cell r="N288">
            <v>235.762</v>
          </cell>
          <cell r="O288">
            <v>278.101</v>
          </cell>
          <cell r="P288">
            <v>392.31</v>
          </cell>
        </row>
        <row r="289">
          <cell r="B289">
            <v>1287</v>
          </cell>
          <cell r="C289">
            <v>1535.2860000000001</v>
          </cell>
          <cell r="D289">
            <v>1534.3910000000001</v>
          </cell>
          <cell r="E289">
            <v>1658.7909999999999</v>
          </cell>
          <cell r="F289">
            <v>1914.7350000000001</v>
          </cell>
          <cell r="G289">
            <v>1931.4580356612869</v>
          </cell>
          <cell r="H289">
            <v>1998.6853688196682</v>
          </cell>
          <cell r="I289">
            <v>2226</v>
          </cell>
          <cell r="J289">
            <v>2210</v>
          </cell>
          <cell r="K289">
            <v>2239.634721797875</v>
          </cell>
          <cell r="L289">
            <v>2297.8538208235732</v>
          </cell>
          <cell r="M289">
            <v>2338.7084505829848</v>
          </cell>
          <cell r="N289">
            <v>2396.0204438137284</v>
          </cell>
          <cell r="O289">
            <v>2788.3780000000002</v>
          </cell>
          <cell r="P289">
            <v>2914.873</v>
          </cell>
        </row>
        <row r="290">
          <cell r="B290">
            <v>1288</v>
          </cell>
          <cell r="C290">
            <v>115.47289559887464</v>
          </cell>
          <cell r="D290">
            <v>118.27786435910768</v>
          </cell>
          <cell r="E290">
            <v>124.18040653441827</v>
          </cell>
          <cell r="F290">
            <v>132.13118129364008</v>
          </cell>
          <cell r="G290">
            <v>135.5970329811941</v>
          </cell>
          <cell r="H290">
            <v>172.76810082789552</v>
          </cell>
          <cell r="I290">
            <v>158.881</v>
          </cell>
          <cell r="J290">
            <v>183.352</v>
          </cell>
          <cell r="K290">
            <v>180.358</v>
          </cell>
          <cell r="L290">
            <v>180.358</v>
          </cell>
          <cell r="M290">
            <v>83.584000000000003</v>
          </cell>
          <cell r="N290">
            <v>108.768</v>
          </cell>
          <cell r="O290">
            <v>4.0110000000000001</v>
          </cell>
          <cell r="P290">
            <v>4.673</v>
          </cell>
        </row>
        <row r="291">
          <cell r="B291">
            <v>1289</v>
          </cell>
          <cell r="C291">
            <v>161.328</v>
          </cell>
          <cell r="D291">
            <v>245.93</v>
          </cell>
          <cell r="E291">
            <v>227.28900000000002</v>
          </cell>
          <cell r="F291">
            <v>234.67400000000001</v>
          </cell>
          <cell r="G291">
            <v>268.78541727516097</v>
          </cell>
          <cell r="H291">
            <v>268.99674434386435</v>
          </cell>
          <cell r="I291">
            <v>281</v>
          </cell>
          <cell r="J291">
            <v>314</v>
          </cell>
          <cell r="K291">
            <v>282.10500000000002</v>
          </cell>
          <cell r="L291">
            <v>272.27300000000002</v>
          </cell>
          <cell r="M291">
            <v>419.18700000000001</v>
          </cell>
          <cell r="N291">
            <v>356.00200000000001</v>
          </cell>
          <cell r="O291">
            <v>365.54900000000004</v>
          </cell>
          <cell r="P291">
            <v>334.66</v>
          </cell>
        </row>
        <row r="292">
          <cell r="B292">
            <v>1290</v>
          </cell>
          <cell r="C292">
            <v>519.70699999999999</v>
          </cell>
          <cell r="D292">
            <v>472.935</v>
          </cell>
          <cell r="E292">
            <v>439.32900000000001</v>
          </cell>
          <cell r="F292">
            <v>449.75600000000003</v>
          </cell>
          <cell r="G292">
            <v>466.62747162639471</v>
          </cell>
          <cell r="H292">
            <v>484.58972326652025</v>
          </cell>
          <cell r="I292">
            <v>542</v>
          </cell>
          <cell r="J292">
            <v>524</v>
          </cell>
          <cell r="K292">
            <v>524.76700000000005</v>
          </cell>
          <cell r="L292">
            <v>511.11700000000002</v>
          </cell>
          <cell r="M292">
            <v>512.73699999999997</v>
          </cell>
          <cell r="N292">
            <v>490.584</v>
          </cell>
          <cell r="O292">
            <v>498.137</v>
          </cell>
          <cell r="P292">
            <v>448.61500000000001</v>
          </cell>
        </row>
        <row r="293">
          <cell r="B293">
            <v>1291</v>
          </cell>
          <cell r="C293">
            <v>359.65600000000001</v>
          </cell>
          <cell r="D293">
            <v>349.64699999999999</v>
          </cell>
          <cell r="E293">
            <v>353.16899999999998</v>
          </cell>
          <cell r="F293">
            <v>374.83499999999998</v>
          </cell>
          <cell r="G293">
            <v>376.69926510310665</v>
          </cell>
          <cell r="H293">
            <v>607.22059201151717</v>
          </cell>
          <cell r="I293">
            <v>392</v>
          </cell>
          <cell r="J293">
            <v>373</v>
          </cell>
          <cell r="K293">
            <v>393.274</v>
          </cell>
          <cell r="L293">
            <v>353.77300000000002</v>
          </cell>
          <cell r="M293">
            <v>365.98099999999999</v>
          </cell>
          <cell r="N293">
            <v>390.839</v>
          </cell>
          <cell r="O293">
            <v>460.005</v>
          </cell>
          <cell r="P293">
            <v>470.77599999999995</v>
          </cell>
        </row>
        <row r="294">
          <cell r="B294">
            <v>1292</v>
          </cell>
          <cell r="C294">
            <v>27956.016</v>
          </cell>
          <cell r="D294">
            <v>27956.016</v>
          </cell>
          <cell r="E294">
            <v>37547.076813264808</v>
          </cell>
          <cell r="F294">
            <v>36505.694445702393</v>
          </cell>
          <cell r="G294">
            <v>42774.455349840609</v>
          </cell>
          <cell r="H294">
            <v>42797.97342236292</v>
          </cell>
          <cell r="I294">
            <v>35587</v>
          </cell>
          <cell r="J294">
            <v>36229</v>
          </cell>
          <cell r="K294">
            <v>40112.688652000004</v>
          </cell>
          <cell r="L294">
            <v>39239.285924999996</v>
          </cell>
          <cell r="M294">
            <v>39678.807999999997</v>
          </cell>
          <cell r="N294">
            <v>42250.411</v>
          </cell>
          <cell r="O294">
            <v>41441.595000000001</v>
          </cell>
          <cell r="P294">
            <v>38089.875999999997</v>
          </cell>
        </row>
        <row r="295">
          <cell r="B295">
            <v>1293</v>
          </cell>
          <cell r="C295">
            <v>2151.8160000000003</v>
          </cell>
          <cell r="D295">
            <v>2235.8000000000002</v>
          </cell>
          <cell r="E295">
            <v>2378.6979999999999</v>
          </cell>
          <cell r="F295">
            <v>2379.2240000000002</v>
          </cell>
          <cell r="G295">
            <v>2408.1698385296527</v>
          </cell>
          <cell r="H295">
            <v>2626.1930810328154</v>
          </cell>
          <cell r="I295">
            <v>3007</v>
          </cell>
          <cell r="J295">
            <v>2932</v>
          </cell>
          <cell r="K295">
            <v>3090.0910000000003</v>
          </cell>
          <cell r="L295">
            <v>3189.6909999999998</v>
          </cell>
          <cell r="M295">
            <v>3223.1040000000003</v>
          </cell>
          <cell r="N295">
            <v>2992.5129999999999</v>
          </cell>
          <cell r="O295">
            <v>2948.076</v>
          </cell>
          <cell r="P295">
            <v>2873.1080000000002</v>
          </cell>
        </row>
        <row r="296">
          <cell r="B296">
            <v>1294</v>
          </cell>
          <cell r="C296">
            <v>443.02300000000002</v>
          </cell>
          <cell r="D296">
            <v>494.69100000000003</v>
          </cell>
          <cell r="E296">
            <v>407.714</v>
          </cell>
          <cell r="F296">
            <v>473.1</v>
          </cell>
          <cell r="G296">
            <v>546.56365520265081</v>
          </cell>
          <cell r="H296">
            <v>591.39725410893698</v>
          </cell>
          <cell r="I296">
            <v>446</v>
          </cell>
          <cell r="J296">
            <v>535</v>
          </cell>
          <cell r="K296">
            <v>608.69000000000005</v>
          </cell>
          <cell r="L296">
            <v>542.95500000000004</v>
          </cell>
          <cell r="M296">
            <v>623.101</v>
          </cell>
          <cell r="N296">
            <v>471.75200000000001</v>
          </cell>
          <cell r="O296">
            <v>579.06899999999996</v>
          </cell>
          <cell r="P296">
            <v>604.28200000000004</v>
          </cell>
        </row>
        <row r="297">
          <cell r="B297">
            <v>1295</v>
          </cell>
          <cell r="C297">
            <v>517.95299999999997</v>
          </cell>
          <cell r="D297">
            <v>497.55900000000003</v>
          </cell>
          <cell r="E297">
            <v>550.16899999999998</v>
          </cell>
          <cell r="F297">
            <v>572.27600000000007</v>
          </cell>
          <cell r="G297">
            <v>535.57242996091554</v>
          </cell>
          <cell r="H297">
            <v>538.98244730663987</v>
          </cell>
          <cell r="I297">
            <v>735</v>
          </cell>
          <cell r="J297">
            <v>536</v>
          </cell>
          <cell r="K297">
            <v>599.27300000000002</v>
          </cell>
          <cell r="L297">
            <v>649.41600000000005</v>
          </cell>
          <cell r="M297">
            <v>564.79600000000005</v>
          </cell>
          <cell r="N297">
            <v>642.22800000000007</v>
          </cell>
          <cell r="O297">
            <v>673.976</v>
          </cell>
          <cell r="P297">
            <v>689.65400000000011</v>
          </cell>
        </row>
        <row r="298">
          <cell r="B298">
            <v>1296</v>
          </cell>
          <cell r="C298">
            <v>83.73</v>
          </cell>
          <cell r="D298">
            <v>83.73</v>
          </cell>
          <cell r="E298">
            <v>125.50500000000001</v>
          </cell>
          <cell r="F298">
            <v>111.441</v>
          </cell>
          <cell r="G298">
            <v>105.91544323853927</v>
          </cell>
          <cell r="H298">
            <v>132.52045493410961</v>
          </cell>
          <cell r="I298">
            <v>194</v>
          </cell>
          <cell r="J298">
            <v>149</v>
          </cell>
          <cell r="K298">
            <v>160.036</v>
          </cell>
          <cell r="L298">
            <v>153.33100000000002</v>
          </cell>
          <cell r="M298">
            <v>171.05</v>
          </cell>
          <cell r="N298">
            <v>174.762</v>
          </cell>
          <cell r="O298">
            <v>204.136</v>
          </cell>
          <cell r="P298">
            <v>238.95499999999998</v>
          </cell>
        </row>
        <row r="299">
          <cell r="B299">
            <v>1297</v>
          </cell>
          <cell r="C299">
            <v>905.70500000000004</v>
          </cell>
          <cell r="D299">
            <v>1022.384</v>
          </cell>
          <cell r="E299">
            <v>973.851</v>
          </cell>
          <cell r="F299">
            <v>1061.951</v>
          </cell>
          <cell r="G299">
            <v>1319.9462313029283</v>
          </cell>
          <cell r="H299">
            <v>1240.1541081147273</v>
          </cell>
          <cell r="I299">
            <v>1493</v>
          </cell>
          <cell r="J299">
            <v>1295</v>
          </cell>
          <cell r="K299">
            <v>1446.404</v>
          </cell>
          <cell r="L299">
            <v>1508.8889999999999</v>
          </cell>
          <cell r="M299">
            <v>1346.5550000000001</v>
          </cell>
          <cell r="N299">
            <v>857.33199999999999</v>
          </cell>
          <cell r="O299">
            <v>700.58699999999999</v>
          </cell>
          <cell r="P299">
            <v>667.04100000000005</v>
          </cell>
        </row>
        <row r="300">
          <cell r="B300">
            <v>1298</v>
          </cell>
          <cell r="C300">
            <v>168.39600000000002</v>
          </cell>
          <cell r="D300">
            <v>166.209</v>
          </cell>
          <cell r="E300">
            <v>186.85300000000001</v>
          </cell>
          <cell r="F300">
            <v>222.71299999999999</v>
          </cell>
          <cell r="G300">
            <v>225.81971860292336</v>
          </cell>
          <cell r="H300">
            <v>233.39423406305875</v>
          </cell>
          <cell r="I300">
            <v>235</v>
          </cell>
          <cell r="J300">
            <v>237</v>
          </cell>
          <cell r="K300">
            <v>214.697</v>
          </cell>
          <cell r="L300">
            <v>291.44900000000001</v>
          </cell>
          <cell r="M300">
            <v>233.042</v>
          </cell>
          <cell r="N300">
            <v>353.04200000000003</v>
          </cell>
          <cell r="O300">
            <v>329.34399999999999</v>
          </cell>
          <cell r="P300">
            <v>364.738</v>
          </cell>
        </row>
        <row r="301">
          <cell r="B301">
            <v>1299</v>
          </cell>
          <cell r="C301">
            <v>2840.4070000000002</v>
          </cell>
          <cell r="D301">
            <v>2858.8577</v>
          </cell>
          <cell r="E301">
            <v>3248.09</v>
          </cell>
          <cell r="F301">
            <v>3073.3740000000003</v>
          </cell>
          <cell r="G301">
            <v>3410.277431822024</v>
          </cell>
          <cell r="H301">
            <v>3597.2455985429533</v>
          </cell>
          <cell r="I301">
            <v>3839.3052924601957</v>
          </cell>
          <cell r="J301">
            <v>3812</v>
          </cell>
          <cell r="K301">
            <v>4446.8779999999997</v>
          </cell>
          <cell r="L301">
            <v>4211.3599999999997</v>
          </cell>
          <cell r="M301">
            <v>4270.1440000000002</v>
          </cell>
          <cell r="N301">
            <v>4109.9449999999997</v>
          </cell>
          <cell r="O301">
            <v>4390.04</v>
          </cell>
          <cell r="P301">
            <v>4065.0630000000001</v>
          </cell>
        </row>
        <row r="302">
          <cell r="B302">
            <v>1300</v>
          </cell>
          <cell r="C302">
            <v>1991.9650000000001</v>
          </cell>
          <cell r="D302">
            <v>2130.0419999999999</v>
          </cell>
          <cell r="E302">
            <v>2310.1</v>
          </cell>
          <cell r="F302">
            <v>2268.1240000000003</v>
          </cell>
          <cell r="G302">
            <v>2142.2897198436622</v>
          </cell>
          <cell r="H302">
            <v>2225.1568925503479</v>
          </cell>
          <cell r="I302">
            <v>2371</v>
          </cell>
          <cell r="J302">
            <v>2325</v>
          </cell>
          <cell r="K302">
            <v>2397.4480000000003</v>
          </cell>
          <cell r="L302">
            <v>2415.1290000000004</v>
          </cell>
          <cell r="M302">
            <v>2449.21</v>
          </cell>
          <cell r="N302">
            <v>2753.2530000000002</v>
          </cell>
          <cell r="O302">
            <v>2724.2420000000002</v>
          </cell>
          <cell r="P302">
            <v>2852.643</v>
          </cell>
        </row>
        <row r="303">
          <cell r="B303">
            <v>1301</v>
          </cell>
          <cell r="C303">
            <v>263.81900000000002</v>
          </cell>
          <cell r="D303">
            <v>341.64499999999998</v>
          </cell>
          <cell r="E303">
            <v>378.21</v>
          </cell>
          <cell r="F303">
            <v>393.90600000000001</v>
          </cell>
          <cell r="G303">
            <v>394.68490640776423</v>
          </cell>
          <cell r="H303">
            <v>429.20804060748935</v>
          </cell>
          <cell r="I303">
            <v>524</v>
          </cell>
          <cell r="J303">
            <v>419</v>
          </cell>
          <cell r="K303">
            <v>481.25900000000001</v>
          </cell>
          <cell r="L303">
            <v>432.11799999999999</v>
          </cell>
          <cell r="M303">
            <v>519.44600000000003</v>
          </cell>
          <cell r="N303">
            <v>693.11900000000003</v>
          </cell>
          <cell r="O303">
            <v>659.00200000000007</v>
          </cell>
          <cell r="P303">
            <v>655.005</v>
          </cell>
        </row>
        <row r="304">
          <cell r="B304">
            <v>1302</v>
          </cell>
          <cell r="C304">
            <v>976.35599999999999</v>
          </cell>
          <cell r="D304">
            <v>1016.939</v>
          </cell>
          <cell r="E304">
            <v>1038.3630000000001</v>
          </cell>
          <cell r="F304">
            <v>1197.9270000000001</v>
          </cell>
          <cell r="G304">
            <v>1208.0355742961697</v>
          </cell>
          <cell r="H304">
            <v>1278.7234942522666</v>
          </cell>
          <cell r="I304">
            <v>1422</v>
          </cell>
          <cell r="J304">
            <v>1691</v>
          </cell>
          <cell r="K304">
            <v>1746.73</v>
          </cell>
          <cell r="L304">
            <v>1767.7060000000001</v>
          </cell>
          <cell r="M304">
            <v>1875.4960000000001</v>
          </cell>
          <cell r="N304">
            <v>1985.769</v>
          </cell>
          <cell r="O304">
            <v>2002.4570000000001</v>
          </cell>
          <cell r="P304">
            <v>1973.7710000000002</v>
          </cell>
        </row>
        <row r="305">
          <cell r="B305">
            <v>1303</v>
          </cell>
          <cell r="C305">
            <v>1148.3040000000001</v>
          </cell>
          <cell r="D305">
            <v>1347.633</v>
          </cell>
          <cell r="E305">
            <v>1462.732</v>
          </cell>
          <cell r="F305">
            <v>1603.914</v>
          </cell>
          <cell r="G305">
            <v>1835.5346153697797</v>
          </cell>
          <cell r="H305">
            <v>1986.1499907330399</v>
          </cell>
          <cell r="I305">
            <v>1946.8460467800519</v>
          </cell>
          <cell r="J305">
            <v>1933</v>
          </cell>
          <cell r="K305">
            <v>2179.1430000000005</v>
          </cell>
          <cell r="L305">
            <v>2052.6999999999998</v>
          </cell>
          <cell r="M305">
            <v>2139.3119999999999</v>
          </cell>
          <cell r="N305">
            <v>2219.5500000000002</v>
          </cell>
          <cell r="O305">
            <v>2285.4990000000003</v>
          </cell>
          <cell r="P305">
            <v>2336.8150000000001</v>
          </cell>
        </row>
        <row r="306">
          <cell r="B306">
            <v>1304</v>
          </cell>
          <cell r="C306">
            <v>331.88800000000003</v>
          </cell>
          <cell r="D306">
            <v>433.93099999999998</v>
          </cell>
          <cell r="E306">
            <v>472.02100000000002</v>
          </cell>
          <cell r="F306">
            <v>543.6</v>
          </cell>
          <cell r="G306">
            <v>485.61231522575554</v>
          </cell>
          <cell r="H306">
            <v>560.73953692268765</v>
          </cell>
          <cell r="I306">
            <v>616</v>
          </cell>
          <cell r="J306">
            <v>549</v>
          </cell>
          <cell r="K306">
            <v>583.28000000000009</v>
          </cell>
          <cell r="L306">
            <v>585.12199999999996</v>
          </cell>
          <cell r="M306">
            <v>553.45400000000006</v>
          </cell>
          <cell r="N306">
            <v>640.32500000000005</v>
          </cell>
          <cell r="O306">
            <v>715.81100000000004</v>
          </cell>
          <cell r="P306">
            <v>718.03300000000002</v>
          </cell>
        </row>
        <row r="307">
          <cell r="B307">
            <v>1305</v>
          </cell>
          <cell r="C307">
            <v>615.70699999999999</v>
          </cell>
          <cell r="D307">
            <v>618.553</v>
          </cell>
          <cell r="E307">
            <v>676.24800000000005</v>
          </cell>
          <cell r="F307">
            <v>705.56299999999999</v>
          </cell>
          <cell r="G307">
            <v>765.38895774265166</v>
          </cell>
          <cell r="H307">
            <v>697.21582633244236</v>
          </cell>
          <cell r="I307">
            <v>1045</v>
          </cell>
          <cell r="J307">
            <v>943</v>
          </cell>
          <cell r="K307">
            <v>952.33600000000001</v>
          </cell>
          <cell r="L307">
            <v>953.44</v>
          </cell>
          <cell r="M307">
            <v>987.31900000000007</v>
          </cell>
          <cell r="N307">
            <v>891.68799999999999</v>
          </cell>
          <cell r="O307">
            <v>810.15800000000002</v>
          </cell>
          <cell r="P307">
            <v>760.33800000000008</v>
          </cell>
        </row>
        <row r="308">
          <cell r="B308">
            <v>1306</v>
          </cell>
          <cell r="C308">
            <v>387.90300000000002</v>
          </cell>
          <cell r="D308">
            <v>361.74900000000002</v>
          </cell>
          <cell r="E308">
            <v>457.06700000000001</v>
          </cell>
          <cell r="F308">
            <v>522.87599999999998</v>
          </cell>
          <cell r="G308">
            <v>484.61311293105234</v>
          </cell>
          <cell r="H308">
            <v>477.66701293414138</v>
          </cell>
          <cell r="I308">
            <v>404</v>
          </cell>
          <cell r="J308">
            <v>403</v>
          </cell>
          <cell r="K308">
            <v>394.28300000000002</v>
          </cell>
          <cell r="L308">
            <v>380.22899999999998</v>
          </cell>
          <cell r="M308">
            <v>408.81900000000002</v>
          </cell>
          <cell r="N308">
            <v>433.553</v>
          </cell>
          <cell r="O308">
            <v>449.86900000000003</v>
          </cell>
          <cell r="P308">
            <v>441.71500000000003</v>
          </cell>
        </row>
        <row r="309">
          <cell r="B309">
            <v>1307</v>
          </cell>
          <cell r="C309">
            <v>1846.7440000000001</v>
          </cell>
          <cell r="D309">
            <v>1855.519</v>
          </cell>
          <cell r="E309">
            <v>2247.1610000000001</v>
          </cell>
          <cell r="F309">
            <v>2188.748</v>
          </cell>
          <cell r="G309">
            <v>2526.9826033043946</v>
          </cell>
          <cell r="H309">
            <v>2347.7877612953453</v>
          </cell>
          <cell r="I309">
            <v>2650</v>
          </cell>
          <cell r="J309">
            <v>2016.5</v>
          </cell>
          <cell r="K309">
            <v>2016.5</v>
          </cell>
          <cell r="L309">
            <v>2563.9039999999995</v>
          </cell>
          <cell r="M309">
            <v>2629.3589999999999</v>
          </cell>
          <cell r="N309">
            <v>2645.7559999999999</v>
          </cell>
          <cell r="O309">
            <v>2768.6590345290269</v>
          </cell>
          <cell r="P309">
            <v>2777.7330000000002</v>
          </cell>
        </row>
        <row r="310">
          <cell r="B310">
            <v>1308</v>
          </cell>
          <cell r="C310">
            <v>2502.752</v>
          </cell>
          <cell r="D310">
            <v>2797.415</v>
          </cell>
          <cell r="E310">
            <v>2821.5349999999999</v>
          </cell>
          <cell r="F310">
            <v>2850.6019999999999</v>
          </cell>
          <cell r="G310">
            <v>3108.5183388216574</v>
          </cell>
          <cell r="H310">
            <v>3590.9087452668064</v>
          </cell>
          <cell r="I310">
            <v>3922</v>
          </cell>
          <cell r="J310">
            <v>3737</v>
          </cell>
          <cell r="K310">
            <v>3687.4589999999998</v>
          </cell>
          <cell r="L310">
            <v>3584.5930000000003</v>
          </cell>
          <cell r="M310">
            <v>3837.5419999999999</v>
          </cell>
          <cell r="N310">
            <v>4779.5929999999998</v>
          </cell>
          <cell r="O310">
            <v>4824.9000000000005</v>
          </cell>
          <cell r="P310">
            <v>5226.3140000000003</v>
          </cell>
        </row>
        <row r="311">
          <cell r="B311">
            <v>1309</v>
          </cell>
          <cell r="C311">
            <v>7404.6379999999999</v>
          </cell>
          <cell r="D311">
            <v>7744.3130000000001</v>
          </cell>
          <cell r="E311">
            <v>7586.1030000000001</v>
          </cell>
          <cell r="F311">
            <v>7213.9160000000002</v>
          </cell>
          <cell r="G311">
            <v>7974.6335140262445</v>
          </cell>
          <cell r="H311">
            <v>9293.2441419091647</v>
          </cell>
          <cell r="I311">
            <v>10118</v>
          </cell>
          <cell r="J311">
            <v>10630</v>
          </cell>
          <cell r="K311">
            <v>11199.312000000002</v>
          </cell>
          <cell r="L311">
            <v>10909.699000000001</v>
          </cell>
          <cell r="M311">
            <v>11793.076000000001</v>
          </cell>
          <cell r="N311">
            <v>11667.568000000001</v>
          </cell>
          <cell r="O311">
            <v>12157.153</v>
          </cell>
          <cell r="P311">
            <v>11683.618999999999</v>
          </cell>
        </row>
        <row r="312">
          <cell r="B312">
            <v>1310</v>
          </cell>
          <cell r="C312">
            <v>509.649</v>
          </cell>
          <cell r="D312">
            <v>399.83300000000003</v>
          </cell>
          <cell r="E312">
            <v>537.91700000000003</v>
          </cell>
          <cell r="F312">
            <v>517.81799999999998</v>
          </cell>
          <cell r="G312">
            <v>489.60912440456838</v>
          </cell>
          <cell r="H312">
            <v>497.44618531236671</v>
          </cell>
          <cell r="I312">
            <v>601</v>
          </cell>
          <cell r="J312">
            <v>589</v>
          </cell>
          <cell r="K312">
            <v>576.64199999999994</v>
          </cell>
          <cell r="L312">
            <v>587.88</v>
          </cell>
          <cell r="M312">
            <v>544.31100000000004</v>
          </cell>
          <cell r="N312">
            <v>557.64979318717258</v>
          </cell>
          <cell r="O312">
            <v>583.55424234544262</v>
          </cell>
          <cell r="P312">
            <v>587.58778603131316</v>
          </cell>
        </row>
        <row r="313">
          <cell r="B313">
            <v>1311</v>
          </cell>
          <cell r="C313">
            <v>524.40300000000002</v>
          </cell>
          <cell r="D313">
            <v>675.44500000000005</v>
          </cell>
          <cell r="E313">
            <v>642.86199999999997</v>
          </cell>
          <cell r="F313">
            <v>778.49700000000007</v>
          </cell>
          <cell r="G313">
            <v>734.41368660685248</v>
          </cell>
          <cell r="H313">
            <v>750.61959175365075</v>
          </cell>
          <cell r="I313">
            <v>823</v>
          </cell>
          <cell r="J313">
            <v>740</v>
          </cell>
          <cell r="K313">
            <v>822.48400000000004</v>
          </cell>
          <cell r="L313">
            <v>764.92499999999995</v>
          </cell>
          <cell r="M313">
            <v>769.59199999999998</v>
          </cell>
          <cell r="N313">
            <v>893.27800000000002</v>
          </cell>
          <cell r="O313">
            <v>1016.9640000000001</v>
          </cell>
          <cell r="P313">
            <v>759.93000000000006</v>
          </cell>
        </row>
        <row r="314">
          <cell r="B314">
            <v>1312</v>
          </cell>
          <cell r="C314">
            <v>305.70600000000002</v>
          </cell>
          <cell r="D314">
            <v>282.94</v>
          </cell>
          <cell r="E314">
            <v>273.54300000000001</v>
          </cell>
          <cell r="F314">
            <v>286.32400000000001</v>
          </cell>
          <cell r="G314">
            <v>290.76786775863144</v>
          </cell>
          <cell r="H314">
            <v>269.98570296277552</v>
          </cell>
          <cell r="I314">
            <v>141.5</v>
          </cell>
          <cell r="J314">
            <v>141.5</v>
          </cell>
          <cell r="K314">
            <v>295.98200000000003</v>
          </cell>
          <cell r="L314">
            <v>303.08499999999998</v>
          </cell>
          <cell r="M314">
            <v>309.67200000000003</v>
          </cell>
          <cell r="N314">
            <v>333.78000000000003</v>
          </cell>
          <cell r="O314">
            <v>350.97800000000001</v>
          </cell>
          <cell r="P314">
            <v>337.23200000000003</v>
          </cell>
        </row>
        <row r="315">
          <cell r="B315">
            <v>1313</v>
          </cell>
          <cell r="C315">
            <v>858.375</v>
          </cell>
          <cell r="D315">
            <v>903.58</v>
          </cell>
          <cell r="E315">
            <v>855.81500000000005</v>
          </cell>
          <cell r="F315">
            <v>938.13700000000006</v>
          </cell>
          <cell r="G315">
            <v>946.24457308393107</v>
          </cell>
          <cell r="H315">
            <v>993.90341200582225</v>
          </cell>
          <cell r="I315">
            <v>1111</v>
          </cell>
          <cell r="J315">
            <v>998</v>
          </cell>
          <cell r="K315">
            <v>1011.4440000000001</v>
          </cell>
          <cell r="L315">
            <v>1173.442</v>
          </cell>
          <cell r="M315">
            <v>1040.8900000000001</v>
          </cell>
          <cell r="N315">
            <v>1059.53</v>
          </cell>
          <cell r="O315">
            <v>1038.4960000000001</v>
          </cell>
          <cell r="P315">
            <v>1026.605</v>
          </cell>
        </row>
        <row r="316">
          <cell r="B316">
            <v>1314</v>
          </cell>
          <cell r="C316">
            <v>14317.607</v>
          </cell>
          <cell r="D316">
            <v>12268.83</v>
          </cell>
          <cell r="E316">
            <v>15420.948</v>
          </cell>
          <cell r="F316">
            <v>16111.135</v>
          </cell>
          <cell r="G316">
            <v>16958.461345702723</v>
          </cell>
          <cell r="H316">
            <v>18850.540235067638</v>
          </cell>
          <cell r="I316">
            <v>19466</v>
          </cell>
          <cell r="J316">
            <v>19661</v>
          </cell>
          <cell r="K316">
            <v>20086.61</v>
          </cell>
          <cell r="L316">
            <v>21622.944000000003</v>
          </cell>
          <cell r="M316">
            <v>21939.386999999999</v>
          </cell>
          <cell r="N316">
            <v>24880.909</v>
          </cell>
          <cell r="O316">
            <v>26598.478999999999</v>
          </cell>
          <cell r="P316">
            <v>21701.388999999999</v>
          </cell>
        </row>
        <row r="317">
          <cell r="B317">
            <v>1315</v>
          </cell>
          <cell r="C317">
            <v>2384.3650000000002</v>
          </cell>
          <cell r="D317">
            <v>2321.6433999999999</v>
          </cell>
          <cell r="E317">
            <v>2371.1930000000002</v>
          </cell>
          <cell r="F317">
            <v>2622.4920000000002</v>
          </cell>
          <cell r="G317">
            <v>2960.6363992055835</v>
          </cell>
          <cell r="H317">
            <v>3212.1375942237914</v>
          </cell>
          <cell r="I317">
            <v>3871</v>
          </cell>
          <cell r="J317">
            <v>4228</v>
          </cell>
          <cell r="K317">
            <v>4284.6948433309572</v>
          </cell>
          <cell r="L317">
            <v>4396.0750925077227</v>
          </cell>
          <cell r="M317">
            <v>4474.2349905270858</v>
          </cell>
          <cell r="N317">
            <v>4583.8798354952232</v>
          </cell>
          <cell r="O317">
            <v>4796.8143395457782</v>
          </cell>
          <cell r="P317">
            <v>4829.9700580507169</v>
          </cell>
        </row>
      </sheetData>
      <sheetData sheetId="4">
        <row r="21">
          <cell r="B21">
            <v>7</v>
          </cell>
          <cell r="C21">
            <v>98289.211620484464</v>
          </cell>
          <cell r="D21">
            <v>86573.696000243071</v>
          </cell>
          <cell r="E21">
            <v>-0.11919431875674702</v>
          </cell>
          <cell r="F21">
            <v>108511</v>
          </cell>
          <cell r="G21">
            <v>110216</v>
          </cell>
          <cell r="H21">
            <v>0.90579951913155776</v>
          </cell>
          <cell r="I21">
            <v>0.78549118095596893</v>
          </cell>
          <cell r="J21">
            <v>-0.13282005083303128</v>
          </cell>
          <cell r="K21">
            <v>21421.826216682286</v>
          </cell>
          <cell r="L21">
            <v>15281.237101785535</v>
          </cell>
          <cell r="M21">
            <v>0.21794687192523743</v>
          </cell>
          <cell r="N21">
            <v>0.17651131703725148</v>
          </cell>
          <cell r="O21">
            <v>2342.6246404066624</v>
          </cell>
          <cell r="P21">
            <v>9045.6782800330366</v>
          </cell>
          <cell r="Q21">
            <v>2.3833995631708127E-2</v>
          </cell>
          <cell r="R21">
            <v>0.10448529631919191</v>
          </cell>
        </row>
        <row r="22">
          <cell r="B22">
            <v>8</v>
          </cell>
          <cell r="C22">
            <v>59428.115962518656</v>
          </cell>
          <cell r="D22">
            <v>62419.972714218609</v>
          </cell>
          <cell r="E22">
            <v>5.0344129260078141E-2</v>
          </cell>
          <cell r="F22">
            <v>87779</v>
          </cell>
          <cell r="G22">
            <v>91686</v>
          </cell>
          <cell r="H22">
            <v>0.67701974233607876</v>
          </cell>
          <cell r="I22">
            <v>0.68080156964224214</v>
          </cell>
          <cell r="J22">
            <v>5.5859926523178505E-3</v>
          </cell>
          <cell r="K22">
            <v>13310.446250963063</v>
          </cell>
          <cell r="L22">
            <v>11457.327452758489</v>
          </cell>
          <cell r="M22">
            <v>0.22397557175391475</v>
          </cell>
          <cell r="N22">
            <v>0.18355226627884494</v>
          </cell>
          <cell r="O22">
            <v>1653.7969983079361</v>
          </cell>
          <cell r="P22">
            <v>5989.8391371058415</v>
          </cell>
          <cell r="Q22">
            <v>2.7828528155780453E-2</v>
          </cell>
          <cell r="R22">
            <v>9.5960297267823375E-2</v>
          </cell>
        </row>
        <row r="23">
          <cell r="B23">
            <v>9</v>
          </cell>
          <cell r="C23">
            <v>1155663.1052467234</v>
          </cell>
          <cell r="D23">
            <v>1667422.0493770794</v>
          </cell>
          <cell r="E23">
            <v>0.44282710229907374</v>
          </cell>
          <cell r="F23">
            <v>1486438</v>
          </cell>
          <cell r="G23">
            <v>1517639</v>
          </cell>
          <cell r="H23">
            <v>0.77747144868923113</v>
          </cell>
          <cell r="I23">
            <v>1.0986947814184265</v>
          </cell>
          <cell r="J23">
            <v>0.41316415319270949</v>
          </cell>
          <cell r="K23">
            <v>235722.44090713194</v>
          </cell>
          <cell r="L23">
            <v>313327.91518068011</v>
          </cell>
          <cell r="M23">
            <v>0.20397158984910865</v>
          </cell>
          <cell r="N23">
            <v>0.18791158201232502</v>
          </cell>
          <cell r="O23">
            <v>1870.2723207952095</v>
          </cell>
          <cell r="P23">
            <v>4531.676665936031</v>
          </cell>
          <cell r="Q23">
            <v>1.618354269773044E-3</v>
          </cell>
          <cell r="R23">
            <v>2.7177742237659559E-3</v>
          </cell>
        </row>
        <row r="24">
          <cell r="B24">
            <v>10</v>
          </cell>
          <cell r="C24">
            <v>58490.038524371943</v>
          </cell>
          <cell r="D24">
            <v>59614.374823132457</v>
          </cell>
          <cell r="E24">
            <v>1.9222697182735171E-2</v>
          </cell>
          <cell r="F24">
            <v>79627</v>
          </cell>
          <cell r="G24">
            <v>85041</v>
          </cell>
          <cell r="H24">
            <v>0.73455032243299312</v>
          </cell>
          <cell r="I24">
            <v>0.70100745314768709</v>
          </cell>
          <cell r="J24">
            <v>-4.5664494672338574E-2</v>
          </cell>
          <cell r="K24">
            <v>12880.567342511556</v>
          </cell>
          <cell r="L24">
            <v>11547.068859757112</v>
          </cell>
          <cell r="M24">
            <v>0.22021813743795729</v>
          </cell>
          <cell r="N24">
            <v>0.19369604888109043</v>
          </cell>
          <cell r="O24">
            <v>1303.6633403971709</v>
          </cell>
          <cell r="P24">
            <v>5049.7708826365488</v>
          </cell>
          <cell r="Q24">
            <v>2.2288638771437181E-2</v>
          </cell>
          <cell r="R24">
            <v>8.4707268970252811E-2</v>
          </cell>
        </row>
        <row r="25">
          <cell r="B25">
            <v>11</v>
          </cell>
          <cell r="C25">
            <v>42755.141956756073</v>
          </cell>
          <cell r="D25">
            <v>63501.66239048772</v>
          </cell>
          <cell r="E25">
            <v>0.48524035903600415</v>
          </cell>
          <cell r="F25">
            <v>62281</v>
          </cell>
          <cell r="G25">
            <v>68727</v>
          </cell>
          <cell r="H25">
            <v>0.68648772429402338</v>
          </cell>
          <cell r="I25">
            <v>0.92396965370942596</v>
          </cell>
          <cell r="J25">
            <v>0.34593761987459648</v>
          </cell>
          <cell r="K25">
            <v>9471.0795285724034</v>
          </cell>
          <cell r="L25">
            <v>12405.081107233826</v>
          </cell>
          <cell r="M25">
            <v>0.22151907572080473</v>
          </cell>
          <cell r="N25">
            <v>0.19535049383356071</v>
          </cell>
          <cell r="O25">
            <v>1019.6590611587883</v>
          </cell>
          <cell r="P25">
            <v>4381.1496329489792</v>
          </cell>
          <cell r="Q25">
            <v>2.3848805418307448E-2</v>
          </cell>
          <cell r="R25">
            <v>6.8992676223311858E-2</v>
          </cell>
        </row>
        <row r="26">
          <cell r="B26">
            <v>12</v>
          </cell>
          <cell r="C26">
            <v>71557.101200807927</v>
          </cell>
          <cell r="D26">
            <v>73663.053172360451</v>
          </cell>
          <cell r="E26">
            <v>2.9430370099016168E-2</v>
          </cell>
          <cell r="F26">
            <v>83964</v>
          </cell>
          <cell r="G26">
            <v>92184</v>
          </cell>
          <cell r="H26">
            <v>0.85223549617464545</v>
          </cell>
          <cell r="I26">
            <v>0.79908718619674191</v>
          </cell>
          <cell r="J26">
            <v>-6.2363408020982058E-2</v>
          </cell>
          <cell r="K26">
            <v>16055.981584735742</v>
          </cell>
          <cell r="L26">
            <v>13883.831802679182</v>
          </cell>
          <cell r="M26">
            <v>0.22437998906186071</v>
          </cell>
          <cell r="N26">
            <v>0.18847755020679235</v>
          </cell>
          <cell r="O26">
            <v>2278.8904971473876</v>
          </cell>
          <cell r="P26">
            <v>9186.454596124504</v>
          </cell>
          <cell r="Q26">
            <v>3.1847160643808436E-2</v>
          </cell>
          <cell r="R26">
            <v>0.12470912079396959</v>
          </cell>
        </row>
        <row r="27">
          <cell r="B27">
            <v>13</v>
          </cell>
          <cell r="C27">
            <v>39300.187124605211</v>
          </cell>
          <cell r="D27">
            <v>55572.463078303976</v>
          </cell>
          <cell r="E27">
            <v>0.41405085177090561</v>
          </cell>
          <cell r="F27">
            <v>12819</v>
          </cell>
          <cell r="G27">
            <v>13811</v>
          </cell>
          <cell r="H27">
            <v>3.0657763573293715</v>
          </cell>
          <cell r="I27">
            <v>4.0237827151041907</v>
          </cell>
          <cell r="J27">
            <v>0.3124840973753702</v>
          </cell>
          <cell r="K27">
            <v>8908.0231711857523</v>
          </cell>
          <cell r="L27">
            <v>10439.250460005642</v>
          </cell>
          <cell r="M27">
            <v>0.22666617700679045</v>
          </cell>
          <cell r="N27">
            <v>0.18784933907457532</v>
          </cell>
          <cell r="O27">
            <v>977.47473030542244</v>
          </cell>
          <cell r="P27">
            <v>3176.4148596854129</v>
          </cell>
          <cell r="Q27">
            <v>2.4872012115520981E-2</v>
          </cell>
          <cell r="R27">
            <v>5.7158072249014924E-2</v>
          </cell>
        </row>
        <row r="28">
          <cell r="B28">
            <v>14</v>
          </cell>
          <cell r="C28">
            <v>58974.010823888078</v>
          </cell>
          <cell r="D28">
            <v>66104.208568817572</v>
          </cell>
          <cell r="E28">
            <v>0.12090406681380617</v>
          </cell>
          <cell r="F28">
            <v>91140</v>
          </cell>
          <cell r="G28">
            <v>101022</v>
          </cell>
          <cell r="H28">
            <v>0.64707055984077333</v>
          </cell>
          <cell r="I28">
            <v>0.65435458186155071</v>
          </cell>
          <cell r="J28">
            <v>1.125692076389595E-2</v>
          </cell>
          <cell r="K28">
            <v>12996.297260199894</v>
          </cell>
          <cell r="L28">
            <v>12763.27181324796</v>
          </cell>
          <cell r="M28">
            <v>0.22037329797714214</v>
          </cell>
          <cell r="N28">
            <v>0.19307805190589034</v>
          </cell>
          <cell r="O28">
            <v>1204.6824834571757</v>
          </cell>
          <cell r="P28">
            <v>3566.0539003828735</v>
          </cell>
          <cell r="Q28">
            <v>2.0427345310711099E-2</v>
          </cell>
          <cell r="R28">
            <v>5.3945943497235048E-2</v>
          </cell>
        </row>
        <row r="29">
          <cell r="B29">
            <v>15</v>
          </cell>
          <cell r="C29">
            <v>25579.274322320816</v>
          </cell>
          <cell r="D29">
            <v>26089.756077606326</v>
          </cell>
          <cell r="E29">
            <v>1.9956850567885542E-2</v>
          </cell>
          <cell r="F29">
            <v>39728</v>
          </cell>
          <cell r="G29">
            <v>45475</v>
          </cell>
          <cell r="H29">
            <v>0.64386010678415262</v>
          </cell>
          <cell r="I29">
            <v>0.57371646129975429</v>
          </cell>
          <cell r="J29">
            <v>-0.10894236922790634</v>
          </cell>
          <cell r="K29">
            <v>5395.7656482399525</v>
          </cell>
          <cell r="L29">
            <v>5195.9035876052449</v>
          </cell>
          <cell r="M29">
            <v>0.21094287430709227</v>
          </cell>
          <cell r="N29">
            <v>0.1991549316195047</v>
          </cell>
          <cell r="O29">
            <v>263.79284395787977</v>
          </cell>
          <cell r="P29">
            <v>1019.6509110033089</v>
          </cell>
          <cell r="Q29">
            <v>1.0312757142124655E-2</v>
          </cell>
          <cell r="R29">
            <v>3.9082424073658091E-2</v>
          </cell>
        </row>
        <row r="30">
          <cell r="B30">
            <v>16</v>
          </cell>
          <cell r="C30">
            <v>86389.789372232466</v>
          </cell>
          <cell r="D30">
            <v>97887.062552589967</v>
          </cell>
          <cell r="E30">
            <v>0.13308601935372888</v>
          </cell>
          <cell r="F30">
            <v>123007</v>
          </cell>
          <cell r="G30">
            <v>128919</v>
          </cell>
          <cell r="H30">
            <v>0.70231604195072206</v>
          </cell>
          <cell r="I30">
            <v>0.75929120263568572</v>
          </cell>
          <cell r="J30">
            <v>8.1124675049016437E-2</v>
          </cell>
          <cell r="K30">
            <v>18892.338885876321</v>
          </cell>
          <cell r="L30">
            <v>19029.762725199398</v>
          </cell>
          <cell r="M30">
            <v>0.21868717383340125</v>
          </cell>
          <cell r="N30">
            <v>0.19440528941172006</v>
          </cell>
          <cell r="O30">
            <v>1790.8532473457719</v>
          </cell>
          <cell r="P30">
            <v>6949.0021104947537</v>
          </cell>
          <cell r="Q30">
            <v>2.0729917972475004E-2</v>
          </cell>
          <cell r="R30">
            <v>7.0989995299546277E-2</v>
          </cell>
        </row>
        <row r="31">
          <cell r="E31">
            <v>0.33153366578067467</v>
          </cell>
          <cell r="H31">
            <v>0.77986055041512048</v>
          </cell>
          <cell r="I31">
            <v>1.0018309585025365</v>
          </cell>
          <cell r="J31">
            <v>0.28462833255158371</v>
          </cell>
          <cell r="M31">
            <v>0.20929576167001523</v>
          </cell>
          <cell r="N31">
            <v>0.1882953584467848</v>
          </cell>
          <cell r="Q31">
            <v>8.6686424105653342E-3</v>
          </cell>
          <cell r="R31">
            <v>2.3417106410160145E-2</v>
          </cell>
        </row>
      </sheetData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io combustibile"/>
      <sheetName val="Sheet3"/>
      <sheetName val="EMISSIONI_AGR"/>
      <sheetName val="gasolio agricoltura"/>
      <sheetName val="EE agricoltura"/>
      <sheetName val="EE tasporti"/>
      <sheetName val="EE industria"/>
      <sheetName val="EE_IP"/>
      <sheetName val="EE TERZIARIO"/>
      <sheetName val="EE DOMESTICO"/>
      <sheetName val="gas agricoltura"/>
      <sheetName val="gas trasporti"/>
      <sheetName val="gas industria"/>
      <sheetName val="gas DOMESTICO"/>
      <sheetName val="gas TERZIARIO"/>
      <sheetName val="calore_TERZIARIO"/>
      <sheetName val="calore_DOMESTICO"/>
      <sheetName val="calore_industria"/>
      <sheetName val="legna_industria"/>
      <sheetName val="ST_industria"/>
      <sheetName val="Sheet1"/>
      <sheetName val="popolazione residente"/>
      <sheetName val="circolante"/>
      <sheetName val="per_FV"/>
    </sheetNames>
    <sheetDataSet>
      <sheetData sheetId="0"/>
      <sheetData sheetId="1"/>
      <sheetData sheetId="2"/>
      <sheetData sheetId="3"/>
      <sheetData sheetId="4">
        <row r="4">
          <cell r="AL4">
            <v>1001</v>
          </cell>
          <cell r="AM4">
            <v>83.83383078615617</v>
          </cell>
          <cell r="AN4">
            <v>80.362866340699867</v>
          </cell>
          <cell r="AO4">
            <v>75.156876296442817</v>
          </cell>
          <cell r="AP4">
            <v>88.81981065571388</v>
          </cell>
          <cell r="AQ4">
            <v>99.045014016905824</v>
          </cell>
          <cell r="AR4">
            <v>98.650002620747486</v>
          </cell>
          <cell r="AS4">
            <v>100.60196951809546</v>
          </cell>
          <cell r="AT4">
            <v>94.361563487148928</v>
          </cell>
          <cell r="AU4">
            <v>90.143368980839199</v>
          </cell>
          <cell r="AV4">
            <v>122.99829144202796</v>
          </cell>
          <cell r="AW4">
            <v>121.79648791304764</v>
          </cell>
          <cell r="AX4">
            <v>113.31138156650063</v>
          </cell>
          <cell r="AY4">
            <v>109.51255826850947</v>
          </cell>
          <cell r="AZ4">
            <v>114.74786694894031</v>
          </cell>
        </row>
        <row r="5">
          <cell r="AL5">
            <v>1002</v>
          </cell>
          <cell r="AM5">
            <v>159.23645251294613</v>
          </cell>
          <cell r="AN5">
            <v>172.0352620114929</v>
          </cell>
          <cell r="AO5">
            <v>136.728416117058</v>
          </cell>
          <cell r="AP5">
            <v>177.58866797917153</v>
          </cell>
          <cell r="AQ5">
            <v>204.15400848382629</v>
          </cell>
          <cell r="AR5">
            <v>197.30000524149497</v>
          </cell>
          <cell r="AS5">
            <v>228.64083981385335</v>
          </cell>
          <cell r="AT5">
            <v>222.85390525688362</v>
          </cell>
          <cell r="AU5">
            <v>206.85656834392768</v>
          </cell>
          <cell r="AV5">
            <v>220.84787885206626</v>
          </cell>
          <cell r="AW5">
            <v>247.42231679994151</v>
          </cell>
          <cell r="AX5">
            <v>275.78367776016398</v>
          </cell>
          <cell r="AY5">
            <v>298.64110263602385</v>
          </cell>
          <cell r="AZ5">
            <v>250.66326632538195</v>
          </cell>
        </row>
        <row r="6">
          <cell r="AL6">
            <v>1003</v>
          </cell>
          <cell r="AM6">
            <v>0</v>
          </cell>
          <cell r="AN6">
            <v>0</v>
          </cell>
          <cell r="AO6">
            <v>0.25698185670533524</v>
          </cell>
          <cell r="AP6">
            <v>3.0694287351133598</v>
          </cell>
          <cell r="AQ6">
            <v>8.0853072666861898</v>
          </cell>
          <cell r="AR6">
            <v>11.838000314489699</v>
          </cell>
          <cell r="AS6">
            <v>9.1456335925541339</v>
          </cell>
          <cell r="AT6">
            <v>9.0346177806844707</v>
          </cell>
          <cell r="AU6">
            <v>7.7453757899093363</v>
          </cell>
          <cell r="AV6">
            <v>7.6264160141711148</v>
          </cell>
          <cell r="AW6">
            <v>7.9959601000612812</v>
          </cell>
          <cell r="AX6">
            <v>7.9813102943315863</v>
          </cell>
          <cell r="AY6">
            <v>12.215373032664376</v>
          </cell>
          <cell r="AZ6">
            <v>10.529849931459523</v>
          </cell>
        </row>
        <row r="7">
          <cell r="AL7">
            <v>1004</v>
          </cell>
          <cell r="AM7">
            <v>54.046366171492025</v>
          </cell>
          <cell r="AN7">
            <v>40.202829577190649</v>
          </cell>
          <cell r="AO7">
            <v>37.940463683580028</v>
          </cell>
          <cell r="AP7">
            <v>35.447214183991733</v>
          </cell>
          <cell r="AQ7">
            <v>52.554497233460239</v>
          </cell>
          <cell r="AR7">
            <v>42.419501126921425</v>
          </cell>
          <cell r="AS7">
            <v>79.262157802135832</v>
          </cell>
          <cell r="AT7">
            <v>46.176935323498412</v>
          </cell>
          <cell r="AU7">
            <v>46.13730354762297</v>
          </cell>
          <cell r="AV7">
            <v>49.443225380633713</v>
          </cell>
          <cell r="AW7">
            <v>53.289948074276722</v>
          </cell>
          <cell r="AX7">
            <v>54.455266222109323</v>
          </cell>
          <cell r="AY7">
            <v>55.000797386504786</v>
          </cell>
          <cell r="AZ7">
            <v>41.955494227673029</v>
          </cell>
        </row>
        <row r="8">
          <cell r="AL8">
            <v>1005</v>
          </cell>
          <cell r="AM8">
            <v>0</v>
          </cell>
          <cell r="AN8">
            <v>0.10800091071980863</v>
          </cell>
          <cell r="AO8">
            <v>0.10785734861720274</v>
          </cell>
          <cell r="AP8">
            <v>0.12126893076975093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0.23547773442824504</v>
          </cell>
          <cell r="AX8">
            <v>0.3236392831191981</v>
          </cell>
          <cell r="AY8">
            <v>0</v>
          </cell>
          <cell r="AZ8">
            <v>0</v>
          </cell>
        </row>
        <row r="9">
          <cell r="AL9">
            <v>1006</v>
          </cell>
          <cell r="AM9">
            <v>48.099701772502719</v>
          </cell>
          <cell r="AN9">
            <v>46.900923794851238</v>
          </cell>
          <cell r="AO9">
            <v>51.942223314068883</v>
          </cell>
          <cell r="AP9">
            <v>42.000831778783905</v>
          </cell>
          <cell r="AQ9">
            <v>47.501180191781366</v>
          </cell>
          <cell r="AR9">
            <v>83.85250222763537</v>
          </cell>
          <cell r="AS9">
            <v>60.970890617027557</v>
          </cell>
          <cell r="AT9">
            <v>80.307713606084192</v>
          </cell>
          <cell r="AU9">
            <v>70.635179212250108</v>
          </cell>
          <cell r="AV9">
            <v>76.405687472324217</v>
          </cell>
          <cell r="AW9">
            <v>71.024814823988265</v>
          </cell>
          <cell r="AX9">
            <v>60.937728806579912</v>
          </cell>
          <cell r="AY9">
            <v>60.358065818345423</v>
          </cell>
          <cell r="AZ9">
            <v>47.912165095198112</v>
          </cell>
        </row>
        <row r="10">
          <cell r="AL10">
            <v>1007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0.46272410930940827</v>
          </cell>
          <cell r="AW10">
            <v>0.50077579330373512</v>
          </cell>
          <cell r="AX10">
            <v>0.16558288903772925</v>
          </cell>
          <cell r="AY10">
            <v>0.16336348749464868</v>
          </cell>
          <cell r="AZ10">
            <v>0.15959219558177259</v>
          </cell>
        </row>
        <row r="11">
          <cell r="AL11">
            <v>1008</v>
          </cell>
          <cell r="AM11">
            <v>131.74704131296474</v>
          </cell>
          <cell r="AN11">
            <v>149.0901628661147</v>
          </cell>
          <cell r="AO11">
            <v>126.68080067587455</v>
          </cell>
          <cell r="AP11">
            <v>138.04480588178149</v>
          </cell>
          <cell r="AQ11">
            <v>135.42889671699368</v>
          </cell>
          <cell r="AR11">
            <v>142.0560037738764</v>
          </cell>
          <cell r="AS11">
            <v>147.34631899114993</v>
          </cell>
          <cell r="AT11">
            <v>196.75389833490627</v>
          </cell>
          <cell r="AU11">
            <v>207.35652499014452</v>
          </cell>
          <cell r="AV11">
            <v>145.91066290234434</v>
          </cell>
          <cell r="AW11">
            <v>179.02066224026092</v>
          </cell>
          <cell r="AX11">
            <v>195.59102442833952</v>
          </cell>
          <cell r="AY11">
            <v>160.0287644337902</v>
          </cell>
          <cell r="AZ11">
            <v>138.38800008231331</v>
          </cell>
        </row>
        <row r="12">
          <cell r="AL12">
            <v>1009</v>
          </cell>
          <cell r="AM12">
            <v>115.38995431159711</v>
          </cell>
          <cell r="AN12">
            <v>123.41243690422208</v>
          </cell>
          <cell r="AO12">
            <v>117.45477686415784</v>
          </cell>
          <cell r="AP12">
            <v>107.55840812625321</v>
          </cell>
          <cell r="AQ12">
            <v>122.29027240862862</v>
          </cell>
          <cell r="AR12">
            <v>151.92100403595114</v>
          </cell>
          <cell r="AS12">
            <v>150.39486352200132</v>
          </cell>
          <cell r="AT12">
            <v>154.59234869171206</v>
          </cell>
          <cell r="AU12">
            <v>138.2538215847766</v>
          </cell>
          <cell r="AV12">
            <v>125.68028454414235</v>
          </cell>
          <cell r="AW12">
            <v>125.30603161437341</v>
          </cell>
          <cell r="AX12">
            <v>152.31690407053767</v>
          </cell>
          <cell r="AY12">
            <v>134.10666782133285</v>
          </cell>
          <cell r="AZ12">
            <v>131.78541215294035</v>
          </cell>
        </row>
        <row r="13">
          <cell r="AL13">
            <v>1010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0.93368464131374018</v>
          </cell>
          <cell r="AX13">
            <v>3.670779111524725</v>
          </cell>
          <cell r="AY13">
            <v>3.3652878423897632</v>
          </cell>
          <cell r="AZ13">
            <v>6.5572982522483727</v>
          </cell>
        </row>
        <row r="14">
          <cell r="AL14">
            <v>1011</v>
          </cell>
          <cell r="AM14">
            <v>2.5988457464475241</v>
          </cell>
          <cell r="AN14">
            <v>2.8059859256825752</v>
          </cell>
          <cell r="AO14">
            <v>2.3634827696987037</v>
          </cell>
          <cell r="AP14">
            <v>2.5242280799720422</v>
          </cell>
          <cell r="AQ14">
            <v>2.0213268166715475</v>
          </cell>
          <cell r="AR14">
            <v>2.9595000786224248</v>
          </cell>
          <cell r="AS14">
            <v>2.0323630205675851</v>
          </cell>
          <cell r="AT14">
            <v>2.0076928401521048</v>
          </cell>
          <cell r="AU14">
            <v>1.7014334877183157</v>
          </cell>
          <cell r="AV14">
            <v>1.539737057875558</v>
          </cell>
          <cell r="AW14">
            <v>1.1958978390395152</v>
          </cell>
          <cell r="AX14">
            <v>0.83759136727526673</v>
          </cell>
          <cell r="AY14">
            <v>4.8250196500032372</v>
          </cell>
          <cell r="AZ14">
            <v>5.2514458951569765</v>
          </cell>
        </row>
        <row r="15">
          <cell r="AL15">
            <v>1012</v>
          </cell>
          <cell r="AM15">
            <v>154.36862994388642</v>
          </cell>
          <cell r="AN15">
            <v>128.44568689437165</v>
          </cell>
          <cell r="AO15">
            <v>133.03500534440977</v>
          </cell>
          <cell r="AP15">
            <v>57.581341716084083</v>
          </cell>
          <cell r="AQ15">
            <v>47.501180191781366</v>
          </cell>
          <cell r="AR15">
            <v>39.460001048298999</v>
          </cell>
          <cell r="AS15">
            <v>40.647260411351709</v>
          </cell>
          <cell r="AT15">
            <v>34.13077828258578</v>
          </cell>
          <cell r="AU15">
            <v>35.110591745685454</v>
          </cell>
          <cell r="AV15">
            <v>49.112994942536538</v>
          </cell>
          <cell r="AW15">
            <v>51.020518555136398</v>
          </cell>
          <cell r="AX15">
            <v>49.909263268528029</v>
          </cell>
          <cell r="AY15">
            <v>46.795734482338077</v>
          </cell>
          <cell r="AZ15">
            <v>48.076070593363177</v>
          </cell>
        </row>
        <row r="16">
          <cell r="AL16">
            <v>1013</v>
          </cell>
          <cell r="AM16">
            <v>394.69167661287059</v>
          </cell>
          <cell r="AN16">
            <v>389.82215510753565</v>
          </cell>
          <cell r="AO16">
            <v>358.83670939949371</v>
          </cell>
          <cell r="AP16">
            <v>453.04136308953207</v>
          </cell>
          <cell r="AQ16">
            <v>405.27602674264529</v>
          </cell>
          <cell r="AR16">
            <v>497.19601320856736</v>
          </cell>
          <cell r="AS16">
            <v>352.61498406847608</v>
          </cell>
          <cell r="AT16">
            <v>312.1962366436523</v>
          </cell>
          <cell r="AU16">
            <v>276.98783868350858</v>
          </cell>
          <cell r="AV16">
            <v>423.64650622126533</v>
          </cell>
          <cell r="AW16">
            <v>192.29584805453445</v>
          </cell>
          <cell r="AX16">
            <v>251.97844942707744</v>
          </cell>
          <cell r="AY16">
            <v>180.83916482464076</v>
          </cell>
          <cell r="AZ16">
            <v>158.07499139809994</v>
          </cell>
        </row>
        <row r="17">
          <cell r="AL17">
            <v>1014</v>
          </cell>
          <cell r="AM17">
            <v>57.06932910572786</v>
          </cell>
          <cell r="AN17">
            <v>48.027801221795649</v>
          </cell>
          <cell r="AO17">
            <v>43.62126334074869</v>
          </cell>
          <cell r="AP17">
            <v>49.179137227037053</v>
          </cell>
          <cell r="AQ17">
            <v>30.319902250073209</v>
          </cell>
          <cell r="AR17">
            <v>50.311501336581223</v>
          </cell>
          <cell r="AS17">
            <v>46.744349473054463</v>
          </cell>
          <cell r="AT17">
            <v>48.184628163650515</v>
          </cell>
          <cell r="AU17">
            <v>48.732928270175826</v>
          </cell>
          <cell r="AV17">
            <v>56.370034661206873</v>
          </cell>
          <cell r="AW17">
            <v>59.152212545785133</v>
          </cell>
          <cell r="AX17">
            <v>70.11682701252208</v>
          </cell>
          <cell r="AY17">
            <v>65.9703920822745</v>
          </cell>
          <cell r="AZ17">
            <v>68.470443532809568</v>
          </cell>
        </row>
        <row r="18">
          <cell r="AL18">
            <v>1015</v>
          </cell>
          <cell r="AM18">
            <v>82.454196624461801</v>
          </cell>
          <cell r="AN18">
            <v>90.262270572338181</v>
          </cell>
          <cell r="AO18">
            <v>91.411447678049271</v>
          </cell>
          <cell r="AP18">
            <v>102.80344316010481</v>
          </cell>
          <cell r="AQ18">
            <v>85.906389708540772</v>
          </cell>
          <cell r="AR18">
            <v>105.55550280419982</v>
          </cell>
          <cell r="AS18">
            <v>88.407791394689966</v>
          </cell>
          <cell r="AT18">
            <v>112.43079904851787</v>
          </cell>
          <cell r="AU18">
            <v>119.63093054150436</v>
          </cell>
          <cell r="AV18">
            <v>100.77950427570894</v>
          </cell>
          <cell r="AW18">
            <v>104.97576835070166</v>
          </cell>
          <cell r="AX18">
            <v>84.523613572369698</v>
          </cell>
          <cell r="AY18">
            <v>51.618646216373634</v>
          </cell>
          <cell r="AZ18">
            <v>72.334084321792602</v>
          </cell>
        </row>
        <row r="19">
          <cell r="AL19">
            <v>1016</v>
          </cell>
          <cell r="AM19">
            <v>48.095691208079188</v>
          </cell>
          <cell r="AN19">
            <v>43.36847891310051</v>
          </cell>
          <cell r="AO19">
            <v>65.95429973442549</v>
          </cell>
          <cell r="AP19">
            <v>67.21661684573111</v>
          </cell>
          <cell r="AQ19">
            <v>71.757101991839932</v>
          </cell>
          <cell r="AR19">
            <v>56.230501493826068</v>
          </cell>
          <cell r="AS19">
            <v>66.051798168446524</v>
          </cell>
          <cell r="AT19">
            <v>63.242324464791302</v>
          </cell>
          <cell r="AU19">
            <v>45.773698714010692</v>
          </cell>
          <cell r="AV19">
            <v>63.610010801008961</v>
          </cell>
          <cell r="AW19">
            <v>75.711747197455267</v>
          </cell>
          <cell r="AX19">
            <v>74.655303471147107</v>
          </cell>
          <cell r="AY19">
            <v>65.801758804860654</v>
          </cell>
          <cell r="AZ19">
            <v>63.294480432860183</v>
          </cell>
        </row>
        <row r="20">
          <cell r="AL20">
            <v>1017</v>
          </cell>
          <cell r="AM20">
            <v>24.418321492663193</v>
          </cell>
          <cell r="AN20">
            <v>20.282774808483307</v>
          </cell>
          <cell r="AO20">
            <v>21.139102438983766</v>
          </cell>
          <cell r="AP20">
            <v>12.499871469090461</v>
          </cell>
          <cell r="AQ20">
            <v>45.479853375109819</v>
          </cell>
          <cell r="AR20">
            <v>63.136001677278401</v>
          </cell>
          <cell r="AS20">
            <v>51.825257024473423</v>
          </cell>
          <cell r="AT20">
            <v>51.19616742387867</v>
          </cell>
          <cell r="AU20">
            <v>47.17081076490134</v>
          </cell>
          <cell r="AV20">
            <v>46.836512773526266</v>
          </cell>
          <cell r="AW20">
            <v>40.637904212245608</v>
          </cell>
          <cell r="AX20">
            <v>53.51875520683749</v>
          </cell>
          <cell r="AY20">
            <v>51.936941527492245</v>
          </cell>
          <cell r="AZ20">
            <v>41.102538641827202</v>
          </cell>
        </row>
        <row r="21">
          <cell r="AL21">
            <v>1018</v>
          </cell>
          <cell r="AM21">
            <v>57.067323823516091</v>
          </cell>
          <cell r="AN21">
            <v>57.415729442289205</v>
          </cell>
          <cell r="AO21">
            <v>47.645749279152319</v>
          </cell>
          <cell r="AP21">
            <v>70.347189579551909</v>
          </cell>
          <cell r="AQ21">
            <v>64.682458133489519</v>
          </cell>
          <cell r="AR21">
            <v>62.149501651070921</v>
          </cell>
          <cell r="AS21">
            <v>69.100342699297897</v>
          </cell>
          <cell r="AT21">
            <v>66.253863725019457</v>
          </cell>
          <cell r="AU21">
            <v>86.331446567588756</v>
          </cell>
          <cell r="AV21">
            <v>99.435496504851457</v>
          </cell>
          <cell r="AW21">
            <v>88.507751246473077</v>
          </cell>
          <cell r="AX21">
            <v>100.98190761458089</v>
          </cell>
          <cell r="AY21">
            <v>96.518310285789951</v>
          </cell>
          <cell r="AZ21">
            <v>94.263992980890649</v>
          </cell>
        </row>
        <row r="22">
          <cell r="AL22">
            <v>1019</v>
          </cell>
          <cell r="AM22">
            <v>0.85324758110603494</v>
          </cell>
          <cell r="AN22">
            <v>1.0545371942924711</v>
          </cell>
          <cell r="AO22">
            <v>0.89099548857689226</v>
          </cell>
          <cell r="AP22">
            <v>0.9823802458994948</v>
          </cell>
          <cell r="AQ22">
            <v>1.0106634083357737</v>
          </cell>
          <cell r="AR22">
            <v>0.98650002620747501</v>
          </cell>
          <cell r="AS22">
            <v>1.0161815102837926</v>
          </cell>
          <cell r="AT22">
            <v>1.0038464200760524</v>
          </cell>
          <cell r="AU22">
            <v>2.1134530953713577</v>
          </cell>
          <cell r="AV22">
            <v>14.732894742827536</v>
          </cell>
          <cell r="AW22">
            <v>17.801705407955364</v>
          </cell>
          <cell r="AX22">
            <v>13.722950732393107</v>
          </cell>
          <cell r="AY22">
            <v>14.165195302761795</v>
          </cell>
          <cell r="AZ22">
            <v>14.154102427069912</v>
          </cell>
        </row>
        <row r="23">
          <cell r="AL23">
            <v>1020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36.138471122737883</v>
          </cell>
          <cell r="AU23">
            <v>45.431831125886106</v>
          </cell>
          <cell r="AV23">
            <v>34.150243754954445</v>
          </cell>
          <cell r="AW23">
            <v>48.445687782174268</v>
          </cell>
          <cell r="AX23">
            <v>41.540876090731622</v>
          </cell>
          <cell r="AY23">
            <v>58.254365682607883</v>
          </cell>
          <cell r="AZ23">
            <v>58.383785441783203</v>
          </cell>
        </row>
        <row r="24">
          <cell r="AL24">
            <v>1021</v>
          </cell>
          <cell r="AM24">
            <v>42.527022506007604</v>
          </cell>
          <cell r="AN24">
            <v>41.651671983262048</v>
          </cell>
          <cell r="AO24">
            <v>57.180338896913042</v>
          </cell>
          <cell r="AP24">
            <v>57.234859056741946</v>
          </cell>
          <cell r="AQ24">
            <v>59.629141091810652</v>
          </cell>
          <cell r="AR24">
            <v>81.879502175220424</v>
          </cell>
          <cell r="AS24">
            <v>72.148887230149285</v>
          </cell>
          <cell r="AT24">
            <v>75.288481505703928</v>
          </cell>
          <cell r="AU24">
            <v>74.421412153560539</v>
          </cell>
          <cell r="AV24">
            <v>81.611082767071707</v>
          </cell>
          <cell r="AW24">
            <v>80.738014297390905</v>
          </cell>
          <cell r="AX24">
            <v>83.788167493786545</v>
          </cell>
          <cell r="AY24">
            <v>84.087929824422943</v>
          </cell>
          <cell r="AZ24">
            <v>93.746396670895692</v>
          </cell>
        </row>
        <row r="25">
          <cell r="AL25">
            <v>1022</v>
          </cell>
          <cell r="AM25">
            <v>0</v>
          </cell>
          <cell r="AN25">
            <v>0.73664772123039279</v>
          </cell>
          <cell r="AO25">
            <v>0.93788998797567602</v>
          </cell>
          <cell r="AP25">
            <v>2.8737679392495594</v>
          </cell>
          <cell r="AQ25">
            <v>5.0533170416788691</v>
          </cell>
          <cell r="AR25">
            <v>7.8920002096598001</v>
          </cell>
          <cell r="AS25">
            <v>9.1456335925541339</v>
          </cell>
          <cell r="AT25">
            <v>10.038464200760524</v>
          </cell>
          <cell r="AU25">
            <v>27.562827278391484</v>
          </cell>
          <cell r="AV25">
            <v>16.805617705352326</v>
          </cell>
          <cell r="AW25">
            <v>15.033556669611102</v>
          </cell>
          <cell r="AX25">
            <v>14.531511333408512</v>
          </cell>
          <cell r="AY25">
            <v>11.217274821971266</v>
          </cell>
          <cell r="AZ25">
            <v>3.1993921911562113</v>
          </cell>
        </row>
        <row r="26">
          <cell r="AL26">
            <v>1023</v>
          </cell>
          <cell r="AM26">
            <v>37.575980725159667</v>
          </cell>
          <cell r="AN26">
            <v>34.246477463341584</v>
          </cell>
          <cell r="AO26">
            <v>31.640656634347408</v>
          </cell>
          <cell r="AP26">
            <v>37.287648545085602</v>
          </cell>
          <cell r="AQ26">
            <v>42.447863150102499</v>
          </cell>
          <cell r="AR26">
            <v>40.446501074506472</v>
          </cell>
          <cell r="AS26">
            <v>40.647260411351709</v>
          </cell>
          <cell r="AT26">
            <v>45.173088903422354</v>
          </cell>
          <cell r="AU26">
            <v>42.721591836216341</v>
          </cell>
          <cell r="AV26">
            <v>50.038443161155364</v>
          </cell>
          <cell r="AW26">
            <v>54.000494425761083</v>
          </cell>
          <cell r="AX26">
            <v>58.260447029281558</v>
          </cell>
          <cell r="AY26">
            <v>56.690292034594606</v>
          </cell>
          <cell r="AZ26">
            <v>51.871776866659381</v>
          </cell>
        </row>
        <row r="27">
          <cell r="AL27">
            <v>1024</v>
          </cell>
          <cell r="AM27">
            <v>45.714799564026194</v>
          </cell>
          <cell r="AN27">
            <v>51.382466214567089</v>
          </cell>
          <cell r="AO27">
            <v>50.988295802929173</v>
          </cell>
          <cell r="AP27">
            <v>49.842966456947451</v>
          </cell>
          <cell r="AQ27">
            <v>68.725111766832612</v>
          </cell>
          <cell r="AR27">
            <v>63.136001677278401</v>
          </cell>
          <cell r="AS27">
            <v>901.35299962172405</v>
          </cell>
          <cell r="AT27">
            <v>89.342331386768663</v>
          </cell>
          <cell r="AU27">
            <v>66.659239401228902</v>
          </cell>
          <cell r="AV27">
            <v>74.2315867765234</v>
          </cell>
          <cell r="AW27">
            <v>74.78731713959067</v>
          </cell>
          <cell r="AX27">
            <v>65.961126583101148</v>
          </cell>
          <cell r="AY27">
            <v>64.881653484971437</v>
          </cell>
          <cell r="AZ27">
            <v>87.486716296894429</v>
          </cell>
        </row>
        <row r="28">
          <cell r="AL28">
            <v>1025</v>
          </cell>
          <cell r="AM28">
            <v>338.30514610024869</v>
          </cell>
          <cell r="AN28">
            <v>353.07841130292763</v>
          </cell>
          <cell r="AO28">
            <v>308.85655194026987</v>
          </cell>
          <cell r="AP28">
            <v>324.76838726784422</v>
          </cell>
          <cell r="AQ28">
            <v>548.79023072632515</v>
          </cell>
          <cell r="AR28">
            <v>604.72451606518223</v>
          </cell>
          <cell r="AS28">
            <v>609.70890617027555</v>
          </cell>
          <cell r="AT28">
            <v>615.35785550662013</v>
          </cell>
          <cell r="AU28">
            <v>514.86148022514442</v>
          </cell>
          <cell r="AV28">
            <v>627.24009561773778</v>
          </cell>
          <cell r="AW28">
            <v>610.11458360718359</v>
          </cell>
          <cell r="AX28">
            <v>704.04554162564273</v>
          </cell>
          <cell r="AY28">
            <v>720.90726094412707</v>
          </cell>
          <cell r="AZ28">
            <v>652.92078691746894</v>
          </cell>
        </row>
        <row r="29">
          <cell r="AL29">
            <v>1026</v>
          </cell>
          <cell r="AM29">
            <v>15.945001506849913</v>
          </cell>
          <cell r="AN29">
            <v>19.678581034362111</v>
          </cell>
          <cell r="AO29">
            <v>14.722997031242162</v>
          </cell>
          <cell r="AP29">
            <v>15.445993140143822</v>
          </cell>
          <cell r="AQ29">
            <v>19.202604758379699</v>
          </cell>
          <cell r="AR29">
            <v>10.851500288282224</v>
          </cell>
          <cell r="AS29">
            <v>17.275085674824474</v>
          </cell>
          <cell r="AT29">
            <v>17.06538914129289</v>
          </cell>
          <cell r="AU29">
            <v>16.96295593330316</v>
          </cell>
          <cell r="AV29">
            <v>17.417899064742215</v>
          </cell>
          <cell r="AW29">
            <v>22.688125469103923</v>
          </cell>
          <cell r="AX29">
            <v>23.303103598147441</v>
          </cell>
          <cell r="AY29">
            <v>19.03553514607</v>
          </cell>
          <cell r="AZ29">
            <v>19.237329521478536</v>
          </cell>
        </row>
        <row r="30">
          <cell r="AL30">
            <v>1027</v>
          </cell>
          <cell r="AM30">
            <v>107.13220216354857</v>
          </cell>
          <cell r="AN30">
            <v>114.93436541271711</v>
          </cell>
          <cell r="AO30">
            <v>104.24084482356855</v>
          </cell>
          <cell r="AP30">
            <v>113.52708146674422</v>
          </cell>
          <cell r="AQ30">
            <v>120.26894559195708</v>
          </cell>
          <cell r="AR30">
            <v>103.58250275178487</v>
          </cell>
          <cell r="AS30">
            <v>131.08741482660926</v>
          </cell>
          <cell r="AT30">
            <v>133.51157387011497</v>
          </cell>
          <cell r="AU30">
            <v>154.82353098607518</v>
          </cell>
          <cell r="AV30">
            <v>138.59841748733558</v>
          </cell>
          <cell r="AW30">
            <v>154.90013291063931</v>
          </cell>
          <cell r="AX30">
            <v>142.37978030114357</v>
          </cell>
          <cell r="AY30">
            <v>122.51418395711583</v>
          </cell>
          <cell r="AZ30">
            <v>177.27565784762049</v>
          </cell>
        </row>
        <row r="31">
          <cell r="AL31">
            <v>1028</v>
          </cell>
          <cell r="AM31">
            <v>138.38486229432229</v>
          </cell>
          <cell r="AN31">
            <v>138.45672488387919</v>
          </cell>
          <cell r="AO31">
            <v>152.65012020268981</v>
          </cell>
          <cell r="AP31">
            <v>134.77555217718748</v>
          </cell>
          <cell r="AQ31">
            <v>153.69966981288781</v>
          </cell>
          <cell r="AR31">
            <v>144.12962682896452</v>
          </cell>
          <cell r="AS31">
            <v>147.94078517466596</v>
          </cell>
          <cell r="AT31">
            <v>202.17667669615713</v>
          </cell>
          <cell r="AU31">
            <v>198.99657798690143</v>
          </cell>
          <cell r="AV31">
            <v>167.79319719096566</v>
          </cell>
          <cell r="AW31">
            <v>181.65924681031714</v>
          </cell>
          <cell r="AX31">
            <v>222.03267642324758</v>
          </cell>
          <cell r="AY31">
            <v>230.29930509011737</v>
          </cell>
          <cell r="AZ31">
            <v>244.28820510727763</v>
          </cell>
        </row>
        <row r="32">
          <cell r="AL32">
            <v>1029</v>
          </cell>
          <cell r="AM32">
            <v>13.933703448449551</v>
          </cell>
          <cell r="AN32">
            <v>13.727323303094169</v>
          </cell>
          <cell r="AO32">
            <v>12.163495254056542</v>
          </cell>
          <cell r="AP32">
            <v>12.864697328044839</v>
          </cell>
          <cell r="AQ32">
            <v>15.159951125036605</v>
          </cell>
          <cell r="AR32">
            <v>13.811000366904651</v>
          </cell>
          <cell r="AS32">
            <v>28.453082287946192</v>
          </cell>
          <cell r="AT32">
            <v>28.107699762129467</v>
          </cell>
          <cell r="AU32">
            <v>26.609352646772333</v>
          </cell>
          <cell r="AV32">
            <v>27.254550412317492</v>
          </cell>
          <cell r="AW32">
            <v>26.340601070366482</v>
          </cell>
          <cell r="AX32">
            <v>29.066248307512566</v>
          </cell>
          <cell r="AY32">
            <v>10.08953977926627</v>
          </cell>
          <cell r="AZ32">
            <v>10.369179410231927</v>
          </cell>
        </row>
        <row r="33">
          <cell r="AL33">
            <v>1030</v>
          </cell>
          <cell r="AM33">
            <v>65.835420294458842</v>
          </cell>
          <cell r="AN33">
            <v>72.274005678392697</v>
          </cell>
          <cell r="AO33">
            <v>66.222536270986538</v>
          </cell>
          <cell r="AP33">
            <v>85.390651394871753</v>
          </cell>
          <cell r="AQ33">
            <v>91.970370158555411</v>
          </cell>
          <cell r="AR33">
            <v>100.12975266005871</v>
          </cell>
          <cell r="AS33">
            <v>103.14242329380495</v>
          </cell>
          <cell r="AT33">
            <v>109.41925978828971</v>
          </cell>
          <cell r="AU33">
            <v>111.13364366904355</v>
          </cell>
          <cell r="AV33">
            <v>116.20096461286676</v>
          </cell>
          <cell r="AW33">
            <v>129.64231810382282</v>
          </cell>
          <cell r="AX33">
            <v>148.02572673190403</v>
          </cell>
          <cell r="AY33">
            <v>115.71404704540309</v>
          </cell>
          <cell r="AZ33">
            <v>113.9046162939069</v>
          </cell>
        </row>
        <row r="34">
          <cell r="AL34">
            <v>1031</v>
          </cell>
          <cell r="AM34">
            <v>33.270639816500065</v>
          </cell>
          <cell r="AN34">
            <v>31.797098318337621</v>
          </cell>
          <cell r="AO34">
            <v>24.469549786285391</v>
          </cell>
          <cell r="AP34">
            <v>39.849582090927228</v>
          </cell>
          <cell r="AQ34">
            <v>30.319902250073209</v>
          </cell>
          <cell r="AR34">
            <v>27.622000733809301</v>
          </cell>
          <cell r="AS34">
            <v>20.323630205675855</v>
          </cell>
          <cell r="AT34">
            <v>26.100006921977361</v>
          </cell>
          <cell r="AU34">
            <v>31.430080861974233</v>
          </cell>
          <cell r="AV34">
            <v>17.570467534622974</v>
          </cell>
          <cell r="AW34">
            <v>17.225864660008558</v>
          </cell>
          <cell r="AX34">
            <v>22.292402846878186</v>
          </cell>
          <cell r="AY34">
            <v>5.7577724656984888</v>
          </cell>
          <cell r="AZ34">
            <v>13.2213507434332</v>
          </cell>
        </row>
        <row r="35">
          <cell r="AL35">
            <v>1032</v>
          </cell>
          <cell r="AM35">
            <v>15.139880698826236</v>
          </cell>
          <cell r="AN35">
            <v>20.293982450161774</v>
          </cell>
          <cell r="AO35">
            <v>16.625037926856834</v>
          </cell>
          <cell r="AP35">
            <v>15.176959545831098</v>
          </cell>
          <cell r="AQ35">
            <v>17.181277941708153</v>
          </cell>
          <cell r="AR35">
            <v>15.7840004193196</v>
          </cell>
          <cell r="AS35">
            <v>28.453082287946192</v>
          </cell>
          <cell r="AT35">
            <v>21.0807748215971</v>
          </cell>
          <cell r="AU35">
            <v>19.842152903809072</v>
          </cell>
          <cell r="AV35">
            <v>31.985176718554456</v>
          </cell>
          <cell r="AW35">
            <v>24.724133827915821</v>
          </cell>
          <cell r="AX35">
            <v>18.593668182658778</v>
          </cell>
          <cell r="AY35">
            <v>19.178873431871754</v>
          </cell>
          <cell r="AZ35">
            <v>18.703558326796255</v>
          </cell>
        </row>
        <row r="36">
          <cell r="AL36">
            <v>1033</v>
          </cell>
          <cell r="AM36">
            <v>1918.162391861229</v>
          </cell>
          <cell r="AN36">
            <v>1949.2225123289575</v>
          </cell>
          <cell r="AO36">
            <v>1794.2864022661495</v>
          </cell>
          <cell r="AP36">
            <v>1468.4342729578177</v>
          </cell>
          <cell r="AQ36">
            <v>1413.9181082617474</v>
          </cell>
          <cell r="AR36">
            <v>1412.9968708711731</v>
          </cell>
          <cell r="AS36">
            <v>1455.5106498964856</v>
          </cell>
          <cell r="AT36">
            <v>1437.8426890222656</v>
          </cell>
          <cell r="AU36">
            <v>1198.5531819833411</v>
          </cell>
          <cell r="AV36">
            <v>1089.9190366301418</v>
          </cell>
          <cell r="AW36">
            <v>1130.9707664214636</v>
          </cell>
          <cell r="AX36">
            <v>809.61000945502087</v>
          </cell>
          <cell r="AY36">
            <v>646.98686378977436</v>
          </cell>
          <cell r="AZ36">
            <v>198.83138750761802</v>
          </cell>
        </row>
        <row r="37">
          <cell r="AL37">
            <v>1034</v>
          </cell>
          <cell r="AM37">
            <v>42.67340810746645</v>
          </cell>
          <cell r="AN37">
            <v>38.475833882189932</v>
          </cell>
          <cell r="AO37">
            <v>44.006736125806697</v>
          </cell>
          <cell r="AP37">
            <v>55.244621898814856</v>
          </cell>
          <cell r="AQ37">
            <v>38.405209516759399</v>
          </cell>
          <cell r="AR37">
            <v>47.352001257958797</v>
          </cell>
          <cell r="AS37">
            <v>57.922346086176177</v>
          </cell>
          <cell r="AT37">
            <v>47.180781743574464</v>
          </cell>
          <cell r="AU37">
            <v>40.718801081509589</v>
          </cell>
          <cell r="AV37">
            <v>43.042375825175803</v>
          </cell>
          <cell r="AW37">
            <v>48.946463575478006</v>
          </cell>
          <cell r="AX37">
            <v>52.456444204439592</v>
          </cell>
          <cell r="AY37">
            <v>61.661811844351107</v>
          </cell>
          <cell r="AZ37">
            <v>56.786785160319653</v>
          </cell>
        </row>
        <row r="38">
          <cell r="AL38">
            <v>1035</v>
          </cell>
          <cell r="AM38">
            <v>230.64354943279417</v>
          </cell>
          <cell r="AN38">
            <v>254.85463963281029</v>
          </cell>
          <cell r="AO38">
            <v>189.06549111606466</v>
          </cell>
          <cell r="AP38">
            <v>201.88321679892667</v>
          </cell>
          <cell r="AQ38">
            <v>302.18835909239635</v>
          </cell>
          <cell r="AR38">
            <v>266.35500707601824</v>
          </cell>
          <cell r="AS38">
            <v>392.24606296954391</v>
          </cell>
          <cell r="AT38">
            <v>279.06930478114253</v>
          </cell>
          <cell r="AU38">
            <v>264.75767392684349</v>
          </cell>
          <cell r="AV38">
            <v>299.27409481037711</v>
          </cell>
          <cell r="AW38">
            <v>307.27376453966207</v>
          </cell>
          <cell r="AX38">
            <v>339.42019261534585</v>
          </cell>
          <cell r="AY38">
            <v>295.00810946573966</v>
          </cell>
          <cell r="AZ38">
            <v>293.98607747195825</v>
          </cell>
        </row>
        <row r="39">
          <cell r="AL39">
            <v>1036</v>
          </cell>
          <cell r="AM39">
            <v>11.665729266943263</v>
          </cell>
          <cell r="AN39">
            <v>2.3342460986705809</v>
          </cell>
          <cell r="AO39">
            <v>7.1148334487834797</v>
          </cell>
          <cell r="AP39">
            <v>7.0580555841285282</v>
          </cell>
          <cell r="AQ39">
            <v>9.0959706750219649</v>
          </cell>
          <cell r="AR39">
            <v>7.8920002096598001</v>
          </cell>
          <cell r="AS39">
            <v>9.1456335925541339</v>
          </cell>
          <cell r="AT39">
            <v>11.042310620836576</v>
          </cell>
          <cell r="AU39">
            <v>10.170066718399898</v>
          </cell>
          <cell r="AV39">
            <v>10.670759232252319</v>
          </cell>
          <cell r="AW39">
            <v>10.200607535057602</v>
          </cell>
          <cell r="AX39">
            <v>8.3447324793624453</v>
          </cell>
          <cell r="AY39">
            <v>6.6209640544605364</v>
          </cell>
          <cell r="AZ39">
            <v>5.9933339394830538</v>
          </cell>
        </row>
        <row r="40">
          <cell r="AL40">
            <v>1037</v>
          </cell>
          <cell r="AM40">
            <v>2.7873422743534397</v>
          </cell>
          <cell r="AN40">
            <v>2.2262451879507723</v>
          </cell>
          <cell r="AO40">
            <v>2.8877632729771068</v>
          </cell>
          <cell r="AP40">
            <v>4.5857999030578078</v>
          </cell>
          <cell r="AQ40">
            <v>5.0533170416788691</v>
          </cell>
          <cell r="AR40">
            <v>2.9595000786224248</v>
          </cell>
          <cell r="AS40">
            <v>4.0647260411351702</v>
          </cell>
          <cell r="AT40">
            <v>5.019232100380262</v>
          </cell>
          <cell r="AU40">
            <v>4.4571233815896178</v>
          </cell>
          <cell r="AV40">
            <v>4.0249971330384531</v>
          </cell>
          <cell r="AW40">
            <v>6.3465876720136603</v>
          </cell>
          <cell r="AX40">
            <v>7.4125223183513338</v>
          </cell>
          <cell r="AY40">
            <v>7.0615184917041693</v>
          </cell>
          <cell r="AZ40">
            <v>6.7007155631428041</v>
          </cell>
        </row>
        <row r="41">
          <cell r="AL41">
            <v>1038</v>
          </cell>
          <cell r="AM41">
            <v>68.279859310600443</v>
          </cell>
          <cell r="AN41">
            <v>48.562711392813576</v>
          </cell>
          <cell r="AO41">
            <v>64.424601164037156</v>
          </cell>
          <cell r="AP41">
            <v>70.874047035080991</v>
          </cell>
          <cell r="AQ41">
            <v>77.821082441854585</v>
          </cell>
          <cell r="AR41">
            <v>100.62300267316245</v>
          </cell>
          <cell r="AS41">
            <v>135.15214086774441</v>
          </cell>
          <cell r="AT41">
            <v>165.63465931254865</v>
          </cell>
          <cell r="AU41">
            <v>136.65811015465752</v>
          </cell>
          <cell r="AV41">
            <v>138.82727019215673</v>
          </cell>
          <cell r="AW41">
            <v>99.176229389237449</v>
          </cell>
          <cell r="AX41">
            <v>102.48290575157226</v>
          </cell>
          <cell r="AY41">
            <v>53.384025839299682</v>
          </cell>
          <cell r="AZ41">
            <v>49.674149200472549</v>
          </cell>
        </row>
        <row r="42">
          <cell r="AL42">
            <v>1039</v>
          </cell>
          <cell r="AM42">
            <v>37.778514228547934</v>
          </cell>
          <cell r="AN42">
            <v>39.309274872461671</v>
          </cell>
          <cell r="AO42">
            <v>34.730066254739285</v>
          </cell>
          <cell r="AP42">
            <v>56.838442131788717</v>
          </cell>
          <cell r="AQ42">
            <v>55.586487458467552</v>
          </cell>
          <cell r="AR42">
            <v>101.60950269936991</v>
          </cell>
          <cell r="AS42">
            <v>132.10359633689305</v>
          </cell>
          <cell r="AT42">
            <v>134.51542029019103</v>
          </cell>
          <cell r="AU42">
            <v>135.15428798955458</v>
          </cell>
          <cell r="AV42">
            <v>135.70664273913513</v>
          </cell>
          <cell r="AW42">
            <v>135.1991813215094</v>
          </cell>
          <cell r="AX42">
            <v>144.24097498247025</v>
          </cell>
          <cell r="AY42">
            <v>117.41513523131511</v>
          </cell>
          <cell r="AZ42">
            <v>110.97157053726892</v>
          </cell>
        </row>
        <row r="43">
          <cell r="AL43">
            <v>1040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24.28319194759165</v>
          </cell>
          <cell r="AZ43">
            <v>24.382021177699055</v>
          </cell>
        </row>
        <row r="44">
          <cell r="AL44">
            <v>1041</v>
          </cell>
          <cell r="AM44">
            <v>596.81209186551848</v>
          </cell>
          <cell r="AN44">
            <v>669.12575562367169</v>
          </cell>
          <cell r="AO44">
            <v>570.25493259898258</v>
          </cell>
          <cell r="AP44">
            <v>805.14723217947164</v>
          </cell>
          <cell r="AQ44">
            <v>977.31151586069325</v>
          </cell>
          <cell r="AR44">
            <v>915.47202432053678</v>
          </cell>
          <cell r="AS44">
            <v>945.04880456392709</v>
          </cell>
          <cell r="AT44">
            <v>966.70410253323848</v>
          </cell>
          <cell r="AU44">
            <v>761.04368982614324</v>
          </cell>
          <cell r="AV44">
            <v>842.50517296008843</v>
          </cell>
          <cell r="AW44">
            <v>915.3698206678821</v>
          </cell>
          <cell r="AX44">
            <v>976.71325047391474</v>
          </cell>
          <cell r="AY44">
            <v>1175.229551330616</v>
          </cell>
          <cell r="AZ44">
            <v>1040.3524082051383</v>
          </cell>
        </row>
        <row r="45">
          <cell r="AL45">
            <v>1042</v>
          </cell>
          <cell r="AM45">
            <v>27.703976396640247</v>
          </cell>
          <cell r="AN45">
            <v>26.103616345674503</v>
          </cell>
          <cell r="AO45">
            <v>25.561253732289074</v>
          </cell>
          <cell r="AP45">
            <v>24.590078146841091</v>
          </cell>
          <cell r="AQ45">
            <v>34.362555883416306</v>
          </cell>
          <cell r="AR45">
            <v>38.473501022091519</v>
          </cell>
          <cell r="AS45">
            <v>32.517808329081362</v>
          </cell>
          <cell r="AT45">
            <v>16.061542721216838</v>
          </cell>
          <cell r="AU45">
            <v>34.657073760283183</v>
          </cell>
          <cell r="AV45">
            <v>24.047601325021265</v>
          </cell>
          <cell r="AW45">
            <v>25.187891287422978</v>
          </cell>
          <cell r="AX45">
            <v>31.728477094898391</v>
          </cell>
          <cell r="AY45">
            <v>25.011476914422634</v>
          </cell>
          <cell r="AZ45">
            <v>26.233506311576779</v>
          </cell>
        </row>
        <row r="46">
          <cell r="AL46">
            <v>1043</v>
          </cell>
          <cell r="AM46">
            <v>41.075198184689697</v>
          </cell>
          <cell r="AN46">
            <v>38.544098608776984</v>
          </cell>
          <cell r="AO46">
            <v>38.852092751892386</v>
          </cell>
          <cell r="AP46">
            <v>41.687978318730849</v>
          </cell>
          <cell r="AQ46">
            <v>42.447863150102499</v>
          </cell>
          <cell r="AR46">
            <v>61.163001624863448</v>
          </cell>
          <cell r="AS46">
            <v>52.841438534757216</v>
          </cell>
          <cell r="AT46">
            <v>54.207706684106824</v>
          </cell>
          <cell r="AU46">
            <v>54.417217965206881</v>
          </cell>
          <cell r="AV46">
            <v>55.890246973029221</v>
          </cell>
          <cell r="AW46">
            <v>55.356805044585776</v>
          </cell>
          <cell r="AX46">
            <v>59.174378559684612</v>
          </cell>
          <cell r="AY46">
            <v>54.144983503629589</v>
          </cell>
          <cell r="AZ46">
            <v>53.41378254018597</v>
          </cell>
        </row>
        <row r="47">
          <cell r="AL47">
            <v>1044</v>
          </cell>
          <cell r="AM47">
            <v>102.06485401441826</v>
          </cell>
          <cell r="AN47">
            <v>104.96363982494307</v>
          </cell>
          <cell r="AO47">
            <v>99.665817462223202</v>
          </cell>
          <cell r="AP47">
            <v>110.97024325412822</v>
          </cell>
          <cell r="AQ47">
            <v>123.3009358169644</v>
          </cell>
          <cell r="AR47">
            <v>151.92100403595114</v>
          </cell>
          <cell r="AS47">
            <v>149.37868201171753</v>
          </cell>
          <cell r="AT47">
            <v>132.50772745003891</v>
          </cell>
          <cell r="AU47">
            <v>116.67367709856539</v>
          </cell>
          <cell r="AV47">
            <v>124.11445024799772</v>
          </cell>
          <cell r="AW47">
            <v>122.22939676105764</v>
          </cell>
          <cell r="AX47">
            <v>130.56963450120577</v>
          </cell>
          <cell r="AY47">
            <v>139.60516662300759</v>
          </cell>
          <cell r="AZ47">
            <v>143.06685505953837</v>
          </cell>
        </row>
        <row r="48">
          <cell r="AL48">
            <v>1045</v>
          </cell>
          <cell r="AM48">
            <v>9.315538514754607</v>
          </cell>
          <cell r="AN48">
            <v>10.159217743275583</v>
          </cell>
          <cell r="AO48">
            <v>26.066776435807963</v>
          </cell>
          <cell r="AP48">
            <v>8.8740323457394208</v>
          </cell>
          <cell r="AQ48">
            <v>10.106634083357738</v>
          </cell>
          <cell r="AR48">
            <v>6.9055001834523253</v>
          </cell>
          <cell r="AS48">
            <v>10.161815102837927</v>
          </cell>
          <cell r="AT48">
            <v>10.038464200760524</v>
          </cell>
          <cell r="AU48">
            <v>9.3519558427722753</v>
          </cell>
          <cell r="AV48">
            <v>8.9152180886901604</v>
          </cell>
          <cell r="AW48">
            <v>15.070575003407683</v>
          </cell>
          <cell r="AX48">
            <v>27.857708260250174</v>
          </cell>
          <cell r="AY48">
            <v>22.777085988689372</v>
          </cell>
          <cell r="AZ48">
            <v>29.528869485211221</v>
          </cell>
        </row>
        <row r="49">
          <cell r="AL49">
            <v>1046</v>
          </cell>
          <cell r="AM49">
            <v>38.723002150289282</v>
          </cell>
          <cell r="AN49">
            <v>43.319572840321733</v>
          </cell>
          <cell r="AO49">
            <v>73.274531090575636</v>
          </cell>
          <cell r="AP49">
            <v>48.431142309516076</v>
          </cell>
          <cell r="AQ49">
            <v>72.767765400175719</v>
          </cell>
          <cell r="AR49">
            <v>60.176501598655967</v>
          </cell>
          <cell r="AS49">
            <v>233.72174736527231</v>
          </cell>
          <cell r="AT49">
            <v>334.28085788532542</v>
          </cell>
          <cell r="AU49">
            <v>321.29032110064787</v>
          </cell>
          <cell r="AV49">
            <v>423.17173723275488</v>
          </cell>
          <cell r="AW49">
            <v>396.42625176642559</v>
          </cell>
          <cell r="AX49">
            <v>366.47686676953685</v>
          </cell>
          <cell r="AY49">
            <v>356.37797494856801</v>
          </cell>
          <cell r="AZ49">
            <v>379.04871771704313</v>
          </cell>
        </row>
        <row r="50">
          <cell r="AL50">
            <v>1047</v>
          </cell>
          <cell r="AM50">
            <v>268.4300847901892</v>
          </cell>
          <cell r="AN50">
            <v>286.46834017822749</v>
          </cell>
          <cell r="AO50">
            <v>283.98089578919104</v>
          </cell>
          <cell r="AP50">
            <v>325.53370631833229</v>
          </cell>
          <cell r="AQ50">
            <v>307.24167613407519</v>
          </cell>
          <cell r="AR50">
            <v>321.59900854363684</v>
          </cell>
          <cell r="AS50">
            <v>389.19751843869261</v>
          </cell>
          <cell r="AT50">
            <v>369.4154825879873</v>
          </cell>
          <cell r="AU50">
            <v>364.67885115069106</v>
          </cell>
          <cell r="AV50">
            <v>359.61793586801775</v>
          </cell>
          <cell r="AW50">
            <v>377.1828879145034</v>
          </cell>
          <cell r="AX50">
            <v>399.19776598509645</v>
          </cell>
          <cell r="AY50">
            <v>378.17171813833806</v>
          </cell>
          <cell r="AZ50">
            <v>390.53827747328489</v>
          </cell>
        </row>
        <row r="51">
          <cell r="AL51">
            <v>1048</v>
          </cell>
          <cell r="AM51">
            <v>308.29208723676101</v>
          </cell>
          <cell r="AN51">
            <v>289.99263404784841</v>
          </cell>
          <cell r="AO51">
            <v>203.54369886044512</v>
          </cell>
          <cell r="AP51">
            <v>305.52433274132341</v>
          </cell>
          <cell r="AQ51">
            <v>306.23101272573945</v>
          </cell>
          <cell r="AR51">
            <v>275.23350731188555</v>
          </cell>
          <cell r="AS51">
            <v>307.90299761598919</v>
          </cell>
          <cell r="AT51">
            <v>291.11546182205518</v>
          </cell>
          <cell r="AU51">
            <v>218.24293275302514</v>
          </cell>
          <cell r="AV51">
            <v>260.92922187363524</v>
          </cell>
          <cell r="AW51">
            <v>261.95818253739861</v>
          </cell>
          <cell r="AX51">
            <v>261.01669465598104</v>
          </cell>
          <cell r="AY51">
            <v>250.96215136323084</v>
          </cell>
          <cell r="AZ51">
            <v>258.1425330048088</v>
          </cell>
        </row>
        <row r="52">
          <cell r="AL52">
            <v>1049</v>
          </cell>
          <cell r="AM52">
            <v>559.85273542047662</v>
          </cell>
          <cell r="AN52">
            <v>501.32901991967316</v>
          </cell>
          <cell r="AO52">
            <v>401.87366727773349</v>
          </cell>
          <cell r="AP52">
            <v>503.77050068380271</v>
          </cell>
          <cell r="AQ52">
            <v>680.17647380997573</v>
          </cell>
          <cell r="AR52">
            <v>654.04951737555587</v>
          </cell>
          <cell r="AS52">
            <v>739.78013948660112</v>
          </cell>
          <cell r="AT52">
            <v>633.42709106798907</v>
          </cell>
          <cell r="AU52">
            <v>531.0438714341168</v>
          </cell>
          <cell r="AV52">
            <v>704.12557077823976</v>
          </cell>
          <cell r="AW52">
            <v>639.67577971785261</v>
          </cell>
          <cell r="AX52">
            <v>466.69322232570954</v>
          </cell>
          <cell r="AY52">
            <v>386.23555067267063</v>
          </cell>
          <cell r="AZ52">
            <v>412.10802536667808</v>
          </cell>
        </row>
        <row r="53">
          <cell r="AL53">
            <v>1050</v>
          </cell>
          <cell r="AM53">
            <v>8.2457204547779455</v>
          </cell>
          <cell r="AN53">
            <v>4.3577348598926555</v>
          </cell>
          <cell r="AO53">
            <v>24.071884431383701</v>
          </cell>
          <cell r="AP53">
            <v>12.039253345494432</v>
          </cell>
          <cell r="AQ53">
            <v>20.213268166715476</v>
          </cell>
          <cell r="AR53">
            <v>18.743500497942026</v>
          </cell>
          <cell r="AS53">
            <v>27.436900777662402</v>
          </cell>
          <cell r="AT53">
            <v>24.092314081825258</v>
          </cell>
          <cell r="AU53">
            <v>23.839829960317957</v>
          </cell>
          <cell r="AV53">
            <v>25.924595000527972</v>
          </cell>
          <cell r="AW53">
            <v>30.821876033852472</v>
          </cell>
          <cell r="AX53">
            <v>34.953042576873401</v>
          </cell>
          <cell r="AY53">
            <v>38.842567536308273</v>
          </cell>
          <cell r="AZ53">
            <v>36.599450744871241</v>
          </cell>
        </row>
        <row r="54">
          <cell r="AL54">
            <v>1051</v>
          </cell>
          <cell r="AM54">
            <v>299.38061308767703</v>
          </cell>
          <cell r="AN54">
            <v>305.38276382542114</v>
          </cell>
          <cell r="AO54">
            <v>282.75225990494295</v>
          </cell>
          <cell r="AP54">
            <v>289.1795228201803</v>
          </cell>
          <cell r="AQ54">
            <v>330.48693452579801</v>
          </cell>
          <cell r="AR54">
            <v>338.36950898916393</v>
          </cell>
          <cell r="AS54">
            <v>318.06481271882711</v>
          </cell>
          <cell r="AT54">
            <v>291.11546182205518</v>
          </cell>
          <cell r="AU54">
            <v>321.60353504699316</v>
          </cell>
          <cell r="AV54">
            <v>324.44989982056927</v>
          </cell>
          <cell r="AW54">
            <v>345.8088217348519</v>
          </cell>
          <cell r="AX54">
            <v>394.79799207637961</v>
          </cell>
          <cell r="AY54">
            <v>356.31684538550553</v>
          </cell>
          <cell r="AZ54">
            <v>346.37113734602929</v>
          </cell>
        </row>
        <row r="55">
          <cell r="AL55">
            <v>1052</v>
          </cell>
          <cell r="AM55">
            <v>8.2778049701661871</v>
          </cell>
          <cell r="AN55">
            <v>7.7230839929825423</v>
          </cell>
          <cell r="AO55">
            <v>7.0510569296011321</v>
          </cell>
          <cell r="AP55">
            <v>10.518805910969489</v>
          </cell>
          <cell r="AQ55">
            <v>8.0853072666861898</v>
          </cell>
          <cell r="AR55">
            <v>6.9055001834523253</v>
          </cell>
          <cell r="AS55">
            <v>7.1132705719865479</v>
          </cell>
          <cell r="AT55">
            <v>6.0230785204563144</v>
          </cell>
          <cell r="AU55">
            <v>1.8022152622521534</v>
          </cell>
          <cell r="AV55">
            <v>2.0275546655206176</v>
          </cell>
          <cell r="AW55">
            <v>2.1285541933033501</v>
          </cell>
          <cell r="AX55">
            <v>2.185909178011062</v>
          </cell>
          <cell r="AY55">
            <v>2.3619198417774694</v>
          </cell>
          <cell r="AZ55">
            <v>2.8672678922427925</v>
          </cell>
        </row>
        <row r="56">
          <cell r="AL56">
            <v>1053</v>
          </cell>
          <cell r="AM56">
            <v>65.53061739827055</v>
          </cell>
          <cell r="AN56">
            <v>34.709047401707558</v>
          </cell>
          <cell r="AO56">
            <v>48.743080565083865</v>
          </cell>
          <cell r="AP56">
            <v>47.298959266783356</v>
          </cell>
          <cell r="AQ56">
            <v>83.885062891869211</v>
          </cell>
          <cell r="AR56">
            <v>65.109001729693347</v>
          </cell>
          <cell r="AS56">
            <v>60.970890617027557</v>
          </cell>
          <cell r="AT56">
            <v>67.257710145095515</v>
          </cell>
          <cell r="AU56">
            <v>60.628141835007881</v>
          </cell>
          <cell r="AV56">
            <v>58.570232595276771</v>
          </cell>
          <cell r="AW56">
            <v>62.895177407439334</v>
          </cell>
          <cell r="AX56">
            <v>44.402019387675757</v>
          </cell>
          <cell r="AY56">
            <v>50.215828139887336</v>
          </cell>
          <cell r="AZ56">
            <v>52.304185450634321</v>
          </cell>
        </row>
        <row r="57">
          <cell r="AL57">
            <v>1054</v>
          </cell>
          <cell r="AM57">
            <v>2.3090824668474719</v>
          </cell>
          <cell r="AN57">
            <v>3.3582169974763136</v>
          </cell>
          <cell r="AO57">
            <v>3.3660871668447014</v>
          </cell>
          <cell r="AP57">
            <v>2.5272852799074141</v>
          </cell>
          <cell r="AQ57">
            <v>4.0426536333430949</v>
          </cell>
          <cell r="AR57">
            <v>3.9460001048299</v>
          </cell>
          <cell r="AS57">
            <v>4.0647260411351702</v>
          </cell>
          <cell r="AT57">
            <v>3.0115392602281572</v>
          </cell>
          <cell r="AU57">
            <v>2.2863630026598041</v>
          </cell>
          <cell r="AV57">
            <v>2.1128725598618314</v>
          </cell>
          <cell r="AW57">
            <v>2.3928239651289354</v>
          </cell>
          <cell r="AX57">
            <v>2.4310578708721158</v>
          </cell>
          <cell r="AY57">
            <v>3.1924387330405861</v>
          </cell>
          <cell r="AZ57">
            <v>3.2748749863638063</v>
          </cell>
        </row>
        <row r="58">
          <cell r="AL58">
            <v>1055</v>
          </cell>
          <cell r="AM58">
            <v>0.10427467501178336</v>
          </cell>
          <cell r="AN58">
            <v>4.4830566713882823E-2</v>
          </cell>
          <cell r="AO58">
            <v>3.4701929555100007E-2</v>
          </cell>
          <cell r="AP58">
            <v>8.5601598190412409E-2</v>
          </cell>
          <cell r="AQ58">
            <v>0</v>
          </cell>
          <cell r="AR58">
            <v>0.98650002620747501</v>
          </cell>
          <cell r="AS58">
            <v>2.0323630205675851</v>
          </cell>
          <cell r="AT58">
            <v>1.0038464200760524</v>
          </cell>
          <cell r="AU58">
            <v>1.4642999005798745</v>
          </cell>
          <cell r="AV58">
            <v>1.3941947675287811</v>
          </cell>
          <cell r="AW58">
            <v>3.6781827775101852</v>
          </cell>
          <cell r="AX58">
            <v>4.6847055034895222</v>
          </cell>
          <cell r="AY58">
            <v>4.7544044650861954</v>
          </cell>
          <cell r="AZ58">
            <v>5.4304479523635587</v>
          </cell>
        </row>
        <row r="59">
          <cell r="AL59">
            <v>1056</v>
          </cell>
          <cell r="AM59">
            <v>21.258999368027329</v>
          </cell>
          <cell r="AN59">
            <v>26.466336385450461</v>
          </cell>
          <cell r="AO59">
            <v>21.233829327769303</v>
          </cell>
          <cell r="AP59">
            <v>24.136593489760926</v>
          </cell>
          <cell r="AQ59">
            <v>30.319902250073209</v>
          </cell>
          <cell r="AR59">
            <v>14.797500393112125</v>
          </cell>
          <cell r="AS59">
            <v>27.436900777662402</v>
          </cell>
          <cell r="AT59">
            <v>23.088467661749206</v>
          </cell>
          <cell r="AU59">
            <v>23.647158920767975</v>
          </cell>
          <cell r="AV59">
            <v>17.057556428642261</v>
          </cell>
          <cell r="AW59">
            <v>15.377004544279371</v>
          </cell>
          <cell r="AX59">
            <v>16.875476905501046</v>
          </cell>
          <cell r="AY59">
            <v>14.205245706147581</v>
          </cell>
          <cell r="AZ59">
            <v>15.687481495429916</v>
          </cell>
        </row>
        <row r="60">
          <cell r="AL60">
            <v>1057</v>
          </cell>
          <cell r="AM60">
            <v>14.338770455226095</v>
          </cell>
          <cell r="AN60">
            <v>17.521619449514613</v>
          </cell>
          <cell r="AO60">
            <v>18.94725353708461</v>
          </cell>
          <cell r="AP60">
            <v>14.459536627663832</v>
          </cell>
          <cell r="AQ60">
            <v>39.415872925095172</v>
          </cell>
          <cell r="AR60">
            <v>35.5140009434691</v>
          </cell>
          <cell r="AS60">
            <v>56.906164575892383</v>
          </cell>
          <cell r="AT60">
            <v>71.273095825399722</v>
          </cell>
          <cell r="AU60">
            <v>66.683940816555818</v>
          </cell>
          <cell r="AV60">
            <v>73.380415312978116</v>
          </cell>
          <cell r="AW60">
            <v>76.982709991137824</v>
          </cell>
          <cell r="AX60">
            <v>83.912892267347431</v>
          </cell>
          <cell r="AY60">
            <v>84.661282967629958</v>
          </cell>
          <cell r="AZ60">
            <v>93.989019941205839</v>
          </cell>
        </row>
        <row r="61">
          <cell r="AL61">
            <v>1058</v>
          </cell>
          <cell r="AM61">
            <v>1603.4346855795104</v>
          </cell>
          <cell r="AN61">
            <v>1769.0844650094357</v>
          </cell>
          <cell r="AO61">
            <v>1431.2098048610137</v>
          </cell>
          <cell r="AP61">
            <v>1512.8584452187063</v>
          </cell>
          <cell r="AQ61">
            <v>1849.5140372544658</v>
          </cell>
          <cell r="AR61">
            <v>2024.2980537777387</v>
          </cell>
          <cell r="AS61">
            <v>1897.2108796998409</v>
          </cell>
          <cell r="AT61">
            <v>1794.8773990959817</v>
          </cell>
          <cell r="AU61">
            <v>1734.8288131836998</v>
          </cell>
          <cell r="AV61">
            <v>1860.5604453166588</v>
          </cell>
          <cell r="AW61">
            <v>1882.7380608753604</v>
          </cell>
          <cell r="AX61">
            <v>1808.5780303010326</v>
          </cell>
          <cell r="AY61">
            <v>1953.6544613266492</v>
          </cell>
          <cell r="AZ61">
            <v>2038.0937001899435</v>
          </cell>
        </row>
        <row r="62">
          <cell r="AL62">
            <v>1059</v>
          </cell>
          <cell r="AM62">
            <v>4100.1614353928981</v>
          </cell>
          <cell r="AN62">
            <v>4742.1641015998139</v>
          </cell>
          <cell r="AO62">
            <v>3567.3255321147021</v>
          </cell>
          <cell r="AP62">
            <v>4697.8269184229302</v>
          </cell>
          <cell r="AQ62">
            <v>5275.6629915127387</v>
          </cell>
          <cell r="AR62">
            <v>5658.5641503260758</v>
          </cell>
          <cell r="AS62">
            <v>6032.053445044593</v>
          </cell>
          <cell r="AT62">
            <v>5613.5091810652848</v>
          </cell>
          <cell r="AU62">
            <v>4558.4861334119441</v>
          </cell>
          <cell r="AV62">
            <v>5355.7234170968395</v>
          </cell>
          <cell r="AW62">
            <v>4708.2076325295257</v>
          </cell>
          <cell r="AX62">
            <v>5676.2448738137045</v>
          </cell>
          <cell r="AY62">
            <v>5940.4012511796836</v>
          </cell>
          <cell r="AZ62">
            <v>5447.34315858231</v>
          </cell>
        </row>
        <row r="63">
          <cell r="AL63">
            <v>1060</v>
          </cell>
          <cell r="AM63">
            <v>41.05715064478381</v>
          </cell>
          <cell r="AN63">
            <v>37.715752001086379</v>
          </cell>
          <cell r="AO63">
            <v>40.379915542304758</v>
          </cell>
          <cell r="AP63">
            <v>38.231304258470381</v>
          </cell>
          <cell r="AQ63">
            <v>45.479853375109819</v>
          </cell>
          <cell r="AR63">
            <v>42.419501126921425</v>
          </cell>
          <cell r="AS63">
            <v>43.695804942203083</v>
          </cell>
          <cell r="AT63">
            <v>38.146163962889993</v>
          </cell>
          <cell r="AU63">
            <v>40.935185479773416</v>
          </cell>
          <cell r="AV63">
            <v>41.549814544171269</v>
          </cell>
          <cell r="AW63">
            <v>43.567494017424949</v>
          </cell>
          <cell r="AX63">
            <v>43.178426350500857</v>
          </cell>
          <cell r="AY63">
            <v>40.195849587554271</v>
          </cell>
          <cell r="AZ63">
            <v>49.394862858204448</v>
          </cell>
        </row>
        <row r="64">
          <cell r="AL64">
            <v>1061</v>
          </cell>
          <cell r="AM64">
            <v>0.917416611882517</v>
          </cell>
          <cell r="AN64">
            <v>1.4070684689061859</v>
          </cell>
          <cell r="AO64">
            <v>1.7819909771537845</v>
          </cell>
          <cell r="AP64">
            <v>1.5938202329738693</v>
          </cell>
          <cell r="AQ64">
            <v>9.0959706750219649</v>
          </cell>
          <cell r="AR64">
            <v>8.8785002358672749</v>
          </cell>
          <cell r="AS64">
            <v>7.1132705719865479</v>
          </cell>
          <cell r="AT64">
            <v>7.0269249405323668</v>
          </cell>
          <cell r="AU64">
            <v>7.2967980875724514</v>
          </cell>
          <cell r="AV64">
            <v>8.1162411016830269</v>
          </cell>
          <cell r="AW64">
            <v>7.2699894428283507</v>
          </cell>
          <cell r="AX64">
            <v>8.6275136470048022</v>
          </cell>
          <cell r="AY64">
            <v>27.311213235153751</v>
          </cell>
          <cell r="AZ64">
            <v>9.2725222284301534</v>
          </cell>
        </row>
        <row r="65">
          <cell r="AL65">
            <v>1062</v>
          </cell>
          <cell r="AM65">
            <v>105.04470338110114</v>
          </cell>
          <cell r="AN65">
            <v>90.297931250406037</v>
          </cell>
          <cell r="AO65">
            <v>75.741181758951669</v>
          </cell>
          <cell r="AP65">
            <v>38.391297721754846</v>
          </cell>
          <cell r="AQ65">
            <v>147.55685761702296</v>
          </cell>
          <cell r="AR65">
            <v>129.23150343317923</v>
          </cell>
          <cell r="AS65">
            <v>112.79614764150098</v>
          </cell>
          <cell r="AT65">
            <v>114.43849188866997</v>
          </cell>
          <cell r="AU65">
            <v>113.96343780889562</v>
          </cell>
          <cell r="AV65">
            <v>119.99108660148352</v>
          </cell>
          <cell r="AW65">
            <v>145.6249837204962</v>
          </cell>
          <cell r="AX65">
            <v>186.3463381949214</v>
          </cell>
          <cell r="AY65">
            <v>181.46943169897494</v>
          </cell>
          <cell r="AZ65">
            <v>172.53318165729189</v>
          </cell>
        </row>
        <row r="66">
          <cell r="AL66">
            <v>1063</v>
          </cell>
          <cell r="AM66">
            <v>1049.1075052935523</v>
          </cell>
          <cell r="AN66">
            <v>985.76099169427744</v>
          </cell>
          <cell r="AO66">
            <v>817.90384603397172</v>
          </cell>
          <cell r="AP66">
            <v>921.11090199470732</v>
          </cell>
          <cell r="AQ66">
            <v>932.35720745791798</v>
          </cell>
          <cell r="AR66">
            <v>931.44345974483588</v>
          </cell>
          <cell r="AS66">
            <v>964.35625325931915</v>
          </cell>
          <cell r="AT66">
            <v>1093.1887514628211</v>
          </cell>
          <cell r="AU66">
            <v>1130.38715624717</v>
          </cell>
          <cell r="AV66">
            <v>955.44197530945371</v>
          </cell>
          <cell r="AW66">
            <v>995.30885592749678</v>
          </cell>
          <cell r="AX66">
            <v>1049.1407114380088</v>
          </cell>
          <cell r="AY66">
            <v>1132.221741842186</v>
          </cell>
          <cell r="AZ66">
            <v>1141.1985009281314</v>
          </cell>
        </row>
        <row r="67">
          <cell r="AL67">
            <v>1064</v>
          </cell>
          <cell r="AM67">
            <v>6.6224445043541253</v>
          </cell>
          <cell r="AN67">
            <v>7.0007005429792937</v>
          </cell>
          <cell r="AO67">
            <v>7.3005356664026628</v>
          </cell>
          <cell r="AP67">
            <v>5.193163623551686</v>
          </cell>
          <cell r="AQ67">
            <v>8.0853072666861898</v>
          </cell>
          <cell r="AR67">
            <v>6.9055001834523253</v>
          </cell>
          <cell r="AS67">
            <v>10.161815102837927</v>
          </cell>
          <cell r="AT67">
            <v>11.042310620836576</v>
          </cell>
          <cell r="AU67">
            <v>21.439840447154317</v>
          </cell>
          <cell r="AV67">
            <v>36.142667522805148</v>
          </cell>
          <cell r="AW67">
            <v>39.394705168910463</v>
          </cell>
          <cell r="AX67">
            <v>22.122519103579734</v>
          </cell>
          <cell r="AY67">
            <v>35.15687646683223</v>
          </cell>
          <cell r="AZ67">
            <v>29.274384632797045</v>
          </cell>
        </row>
        <row r="68">
          <cell r="AL68">
            <v>1065</v>
          </cell>
          <cell r="AM68">
            <v>742.84075309067396</v>
          </cell>
          <cell r="AN68">
            <v>838.85020569636708</v>
          </cell>
          <cell r="AO68">
            <v>725.99156510234354</v>
          </cell>
          <cell r="AP68">
            <v>788.82789892445646</v>
          </cell>
          <cell r="AQ68">
            <v>782.32321382706391</v>
          </cell>
          <cell r="AR68">
            <v>842.47102238118362</v>
          </cell>
          <cell r="AS68">
            <v>992.80933554726539</v>
          </cell>
          <cell r="AT68">
            <v>890.41177460745848</v>
          </cell>
          <cell r="AU68">
            <v>828.98740282437211</v>
          </cell>
          <cell r="AV68">
            <v>797.97023585390821</v>
          </cell>
          <cell r="AW68">
            <v>817.39874370113341</v>
          </cell>
          <cell r="AX68">
            <v>864.45665341485574</v>
          </cell>
          <cell r="AY68">
            <v>864.47109375442449</v>
          </cell>
          <cell r="AZ68">
            <v>849.03587212325931</v>
          </cell>
        </row>
        <row r="69">
          <cell r="AL69">
            <v>1066</v>
          </cell>
          <cell r="AM69">
            <v>176.05776234633737</v>
          </cell>
          <cell r="AN69">
            <v>169.34135250259502</v>
          </cell>
          <cell r="AO69">
            <v>198.54662100451074</v>
          </cell>
          <cell r="AP69">
            <v>219.76681735420703</v>
          </cell>
          <cell r="AQ69">
            <v>220.32462301719869</v>
          </cell>
          <cell r="AR69">
            <v>225.90850600151177</v>
          </cell>
          <cell r="AS69">
            <v>182.91267185108268</v>
          </cell>
          <cell r="AT69">
            <v>184.70774129399365</v>
          </cell>
          <cell r="AU69">
            <v>190.76606639997135</v>
          </cell>
          <cell r="AV69">
            <v>183.12030597438141</v>
          </cell>
          <cell r="AW69">
            <v>188.32357518075142</v>
          </cell>
          <cell r="AX69">
            <v>198.12100194720821</v>
          </cell>
          <cell r="AY69">
            <v>196.42614944759791</v>
          </cell>
          <cell r="AZ69">
            <v>191.52465293152281</v>
          </cell>
        </row>
        <row r="70">
          <cell r="AL70">
            <v>1067</v>
          </cell>
          <cell r="AM70">
            <v>12.152010203296291</v>
          </cell>
          <cell r="AN70">
            <v>25.855010475715694</v>
          </cell>
          <cell r="AO70">
            <v>11.35972353436139</v>
          </cell>
          <cell r="AP70">
            <v>56.038474815366413</v>
          </cell>
          <cell r="AQ70">
            <v>6.0639804500146424</v>
          </cell>
          <cell r="AR70">
            <v>9.8650002620747497</v>
          </cell>
          <cell r="AS70">
            <v>6.0970890617027553</v>
          </cell>
          <cell r="AT70">
            <v>8.0307713606084192</v>
          </cell>
          <cell r="AU70">
            <v>6.4292843812909872</v>
          </cell>
          <cell r="AV70">
            <v>7.6103561752362978</v>
          </cell>
          <cell r="AW70">
            <v>6.8124017056206254</v>
          </cell>
          <cell r="AX70">
            <v>3.4396081950110124</v>
          </cell>
          <cell r="AY70">
            <v>5.2550345074085056</v>
          </cell>
          <cell r="AZ70">
            <v>2.1048916606460817</v>
          </cell>
        </row>
        <row r="71">
          <cell r="AL71">
            <v>1068</v>
          </cell>
          <cell r="AM71">
            <v>161.48537651344063</v>
          </cell>
          <cell r="AN71">
            <v>160.54029715544684</v>
          </cell>
          <cell r="AO71">
            <v>133.18037829254598</v>
          </cell>
          <cell r="AP71">
            <v>163.64477907394044</v>
          </cell>
          <cell r="AQ71">
            <v>154.63150147537337</v>
          </cell>
          <cell r="AR71">
            <v>174.61050463872306</v>
          </cell>
          <cell r="AS71">
            <v>152.42722654256889</v>
          </cell>
          <cell r="AT71">
            <v>130.5000346098868</v>
          </cell>
          <cell r="AU71">
            <v>128.12525324412596</v>
          </cell>
          <cell r="AV71">
            <v>154.35613070219114</v>
          </cell>
          <cell r="AW71">
            <v>129.18678694071488</v>
          </cell>
          <cell r="AX71">
            <v>140.03581472905105</v>
          </cell>
          <cell r="AY71">
            <v>147.46031547654059</v>
          </cell>
          <cell r="AZ71">
            <v>128.32183017855758</v>
          </cell>
        </row>
        <row r="72">
          <cell r="AL72">
            <v>1069</v>
          </cell>
          <cell r="AM72">
            <v>4.6893524522126038</v>
          </cell>
          <cell r="AN72">
            <v>2.6429656830866373</v>
          </cell>
          <cell r="AO72">
            <v>3.337950467205431</v>
          </cell>
          <cell r="AP72">
            <v>3.8347477856014516</v>
          </cell>
          <cell r="AQ72">
            <v>4.0426536333430949</v>
          </cell>
          <cell r="AR72">
            <v>2.9595000786224248</v>
          </cell>
          <cell r="AS72">
            <v>4.0647260411351702</v>
          </cell>
          <cell r="AT72">
            <v>4.0153856803042096</v>
          </cell>
          <cell r="AU72">
            <v>3.2467540305704912</v>
          </cell>
          <cell r="AV72">
            <v>3.566287983462749</v>
          </cell>
          <cell r="AW72">
            <v>3.8817836133913755</v>
          </cell>
          <cell r="AX72">
            <v>2.7321176691225326</v>
          </cell>
          <cell r="AY72">
            <v>2.6401647495102902</v>
          </cell>
          <cell r="AZ72">
            <v>2.9880403645749447</v>
          </cell>
        </row>
        <row r="73">
          <cell r="AL73">
            <v>1070</v>
          </cell>
          <cell r="AM73">
            <v>1370.1902851180569</v>
          </cell>
          <cell r="AN73">
            <v>1517.9823475858807</v>
          </cell>
          <cell r="AO73">
            <v>1397.3238395954527</v>
          </cell>
          <cell r="AP73">
            <v>2232.4203842740876</v>
          </cell>
          <cell r="AQ73">
            <v>1922.2818026546418</v>
          </cell>
          <cell r="AR73">
            <v>2082.5015553239796</v>
          </cell>
          <cell r="AS73">
            <v>2702.0266358446047</v>
          </cell>
          <cell r="AT73">
            <v>2141.2044140222197</v>
          </cell>
          <cell r="AU73">
            <v>1541.5185010050557</v>
          </cell>
          <cell r="AV73">
            <v>1705.7154932668896</v>
          </cell>
          <cell r="AW73">
            <v>1716.4650731927718</v>
          </cell>
          <cell r="AX73">
            <v>1943.1377823426214</v>
          </cell>
          <cell r="AY73">
            <v>2102.8369441487785</v>
          </cell>
          <cell r="AZ73">
            <v>2122.8371560438645</v>
          </cell>
        </row>
        <row r="74">
          <cell r="AL74">
            <v>1071</v>
          </cell>
          <cell r="AM74">
            <v>91.702558185122285</v>
          </cell>
          <cell r="AN74">
            <v>118.39039455575097</v>
          </cell>
          <cell r="AO74">
            <v>77.517545396177596</v>
          </cell>
          <cell r="AP74">
            <v>137.21732376594088</v>
          </cell>
          <cell r="AQ74">
            <v>127.34358945030749</v>
          </cell>
          <cell r="AR74">
            <v>130.21800345938669</v>
          </cell>
          <cell r="AS74">
            <v>230.67320283442092</v>
          </cell>
          <cell r="AT74">
            <v>225.86544451711177</v>
          </cell>
          <cell r="AU74">
            <v>218.43659184918818</v>
          </cell>
          <cell r="AV74">
            <v>193.34239345639227</v>
          </cell>
          <cell r="AW74">
            <v>208.98803173564232</v>
          </cell>
          <cell r="AX74">
            <v>227.1388656442877</v>
          </cell>
          <cell r="AY74">
            <v>214.99583516481221</v>
          </cell>
          <cell r="AZ74">
            <v>158.59690101067818</v>
          </cell>
        </row>
        <row r="75">
          <cell r="AL75">
            <v>1072</v>
          </cell>
          <cell r="AM75">
            <v>15.865792859485191</v>
          </cell>
          <cell r="AN75">
            <v>16.816556900287182</v>
          </cell>
          <cell r="AO75">
            <v>14.715493911338358</v>
          </cell>
          <cell r="AP75">
            <v>18.181168015656525</v>
          </cell>
          <cell r="AQ75">
            <v>19.202604758379699</v>
          </cell>
          <cell r="AR75">
            <v>22.689500602771922</v>
          </cell>
          <cell r="AS75">
            <v>25.404537757094815</v>
          </cell>
          <cell r="AT75">
            <v>22.084621241673151</v>
          </cell>
          <cell r="AU75">
            <v>24.117473868592544</v>
          </cell>
          <cell r="AV75">
            <v>25.652581478569516</v>
          </cell>
          <cell r="AW75">
            <v>26.549343341497195</v>
          </cell>
          <cell r="AX75">
            <v>26.438426354212499</v>
          </cell>
          <cell r="AY75">
            <v>22.606344795307869</v>
          </cell>
          <cell r="AZ75">
            <v>19.338692132185876</v>
          </cell>
        </row>
        <row r="76">
          <cell r="AL76">
            <v>1073</v>
          </cell>
          <cell r="AM76">
            <v>1.0567837256001891</v>
          </cell>
          <cell r="AN76">
            <v>1.0198953927408345</v>
          </cell>
          <cell r="AO76">
            <v>0.30200057612816772</v>
          </cell>
          <cell r="AP76">
            <v>0.79996731642230656</v>
          </cell>
          <cell r="AQ76">
            <v>2.2638860346721335</v>
          </cell>
          <cell r="AR76">
            <v>1.3643295362449379</v>
          </cell>
          <cell r="AS76">
            <v>1.2448223500976461</v>
          </cell>
          <cell r="AT76">
            <v>1.3361195851212258</v>
          </cell>
          <cell r="AU76">
            <v>0.89419123483453877</v>
          </cell>
          <cell r="AV76">
            <v>0.86622756254667965</v>
          </cell>
          <cell r="AW76">
            <v>0.8997511686668751</v>
          </cell>
          <cell r="AX76">
            <v>0.97091784935759429</v>
          </cell>
          <cell r="AY76">
            <v>0.96542551319418202</v>
          </cell>
          <cell r="AZ76">
            <v>0.26958141145569697</v>
          </cell>
        </row>
        <row r="77">
          <cell r="AL77">
            <v>1074</v>
          </cell>
          <cell r="AM77">
            <v>4.3394307062595994</v>
          </cell>
          <cell r="AN77">
            <v>9.6538549912281759</v>
          </cell>
          <cell r="AO77">
            <v>9.4464279588910109</v>
          </cell>
          <cell r="AP77">
            <v>12.961508659331612</v>
          </cell>
          <cell r="AQ77">
            <v>19.202604758379699</v>
          </cell>
          <cell r="AR77">
            <v>19.730000524149499</v>
          </cell>
          <cell r="AS77">
            <v>54.873801555324803</v>
          </cell>
          <cell r="AT77">
            <v>12.046157040912629</v>
          </cell>
          <cell r="AU77">
            <v>23.623445562054126</v>
          </cell>
          <cell r="AV77">
            <v>28.205092129271957</v>
          </cell>
          <cell r="AW77">
            <v>33.84606824762308</v>
          </cell>
          <cell r="AX77">
            <v>28.587778271007441</v>
          </cell>
          <cell r="AY77">
            <v>19.953532549991543</v>
          </cell>
          <cell r="AZ77">
            <v>21.049994932106639</v>
          </cell>
        </row>
        <row r="78">
          <cell r="AL78">
            <v>1075</v>
          </cell>
          <cell r="AM78">
            <v>1.5129854287767412</v>
          </cell>
          <cell r="AN78">
            <v>2.4473413919715123</v>
          </cell>
          <cell r="AO78">
            <v>3.6981002225880908</v>
          </cell>
          <cell r="AP78">
            <v>0.94467478002990857</v>
          </cell>
          <cell r="AQ78">
            <v>13.13862430836506</v>
          </cell>
          <cell r="AR78">
            <v>6.9055001834523253</v>
          </cell>
          <cell r="AS78">
            <v>7.1132705719865479</v>
          </cell>
          <cell r="AT78">
            <v>6.0230785204563144</v>
          </cell>
          <cell r="AU78">
            <v>5.9589694334664118</v>
          </cell>
          <cell r="AV78">
            <v>5.8026205551359853</v>
          </cell>
          <cell r="AW78">
            <v>6.4093131820578666</v>
          </cell>
          <cell r="AX78">
            <v>6.629766842900251</v>
          </cell>
          <cell r="AY78">
            <v>6.0360173734313101</v>
          </cell>
          <cell r="AZ78">
            <v>4.054504428293682</v>
          </cell>
        </row>
        <row r="79">
          <cell r="AL79">
            <v>1076</v>
          </cell>
          <cell r="AM79">
            <v>2.7211679613651927</v>
          </cell>
          <cell r="AN79">
            <v>1.0188765162246096</v>
          </cell>
          <cell r="AO79">
            <v>0.93695209798770029</v>
          </cell>
          <cell r="AP79">
            <v>1.3584158379502351</v>
          </cell>
          <cell r="AQ79">
            <v>5.0533170416788691</v>
          </cell>
          <cell r="AR79">
            <v>6.9055001834523253</v>
          </cell>
          <cell r="AS79">
            <v>8.1294520822703404</v>
          </cell>
          <cell r="AT79">
            <v>4.0153856803042096</v>
          </cell>
          <cell r="AU79">
            <v>4.4492189286850037</v>
          </cell>
          <cell r="AV79">
            <v>5.8357439729390448</v>
          </cell>
          <cell r="AW79">
            <v>6.9111172624115058</v>
          </cell>
          <cell r="AX79">
            <v>8.990935832035662</v>
          </cell>
          <cell r="AY79">
            <v>7.0530868278334777</v>
          </cell>
          <cell r="AZ79">
            <v>7.4533868639271095</v>
          </cell>
        </row>
        <row r="80">
          <cell r="AL80">
            <v>1077</v>
          </cell>
          <cell r="AM80">
            <v>5.8233395429657477</v>
          </cell>
          <cell r="AN80">
            <v>5.7434069219581252</v>
          </cell>
          <cell r="AO80">
            <v>12.2075760834914</v>
          </cell>
          <cell r="AP80">
            <v>9.1033223408923103</v>
          </cell>
          <cell r="AQ80">
            <v>11.11729749169351</v>
          </cell>
          <cell r="AR80">
            <v>10.851500288282224</v>
          </cell>
          <cell r="AS80">
            <v>9.1456335925541339</v>
          </cell>
          <cell r="AT80">
            <v>11.042310620836576</v>
          </cell>
          <cell r="AU80">
            <v>5.9283396784610298</v>
          </cell>
          <cell r="AV80">
            <v>10.419824248895807</v>
          </cell>
          <cell r="AW80">
            <v>9.7101146122529158</v>
          </cell>
          <cell r="AX80">
            <v>10.651065576673677</v>
          </cell>
          <cell r="AY80">
            <v>14.671095135003288</v>
          </cell>
          <cell r="AZ80">
            <v>15.611998700222321</v>
          </cell>
        </row>
        <row r="81">
          <cell r="AL81">
            <v>1078</v>
          </cell>
          <cell r="AM81">
            <v>1027.497581538466</v>
          </cell>
          <cell r="AN81">
            <v>1136.5180365409356</v>
          </cell>
          <cell r="AO81">
            <v>896.98297826012902</v>
          </cell>
          <cell r="AP81">
            <v>1037.0603048769112</v>
          </cell>
          <cell r="AQ81">
            <v>1197.6361388778919</v>
          </cell>
          <cell r="AR81">
            <v>1114.7450296144466</v>
          </cell>
          <cell r="AS81">
            <v>1118.8158428224558</v>
          </cell>
          <cell r="AT81">
            <v>1108.2464477639619</v>
          </cell>
          <cell r="AU81">
            <v>1086.28030903942</v>
          </cell>
          <cell r="AV81">
            <v>1156.0293636053152</v>
          </cell>
          <cell r="AW81">
            <v>1145.913833830683</v>
          </cell>
          <cell r="AX81">
            <v>1309.8584967228699</v>
          </cell>
          <cell r="AY81">
            <v>1226.2442796222513</v>
          </cell>
          <cell r="AZ81">
            <v>1177.6383594774206</v>
          </cell>
        </row>
        <row r="82">
          <cell r="AL82">
            <v>1079</v>
          </cell>
          <cell r="AM82">
            <v>0</v>
          </cell>
          <cell r="AN82">
            <v>0</v>
          </cell>
          <cell r="AO82">
            <v>0.2748017664768731</v>
          </cell>
          <cell r="AP82">
            <v>2.5762004788733641</v>
          </cell>
          <cell r="AQ82">
            <v>2.0213268166715475</v>
          </cell>
          <cell r="AR82">
            <v>1.97300005241495</v>
          </cell>
          <cell r="AS82">
            <v>2.0323630205675851</v>
          </cell>
          <cell r="AT82">
            <v>2.0076928401521048</v>
          </cell>
          <cell r="AU82">
            <v>2.0739308308482838</v>
          </cell>
          <cell r="AV82">
            <v>2.1841380951350811</v>
          </cell>
          <cell r="AW82">
            <v>2.6221319772577507</v>
          </cell>
          <cell r="AX82">
            <v>3.3396133334492664</v>
          </cell>
          <cell r="AY82">
            <v>2.4451825225005481</v>
          </cell>
          <cell r="AZ82">
            <v>2.1566512916455758</v>
          </cell>
        </row>
        <row r="83">
          <cell r="AL83">
            <v>1080</v>
          </cell>
          <cell r="AM83">
            <v>6.9021813728953516</v>
          </cell>
          <cell r="AN83">
            <v>7.017514406078778</v>
          </cell>
          <cell r="AO83">
            <v>6.6552673546753978</v>
          </cell>
          <cell r="AP83">
            <v>7.0943152934209222</v>
          </cell>
          <cell r="AQ83">
            <v>7.0746438583504165</v>
          </cell>
          <cell r="AR83">
            <v>6.9055001834523253</v>
          </cell>
          <cell r="AS83">
            <v>16.845240895974435</v>
          </cell>
          <cell r="AT83">
            <v>11.762068504031106</v>
          </cell>
          <cell r="AU83">
            <v>21.205671029855104</v>
          </cell>
          <cell r="AV83">
            <v>23.119141886602172</v>
          </cell>
          <cell r="AW83">
            <v>13.213488591279251</v>
          </cell>
          <cell r="AX83">
            <v>16.433564130212037</v>
          </cell>
          <cell r="AY83">
            <v>12.048847671218219</v>
          </cell>
          <cell r="AZ83">
            <v>11.085187639058258</v>
          </cell>
        </row>
        <row r="84">
          <cell r="AL84">
            <v>1081</v>
          </cell>
          <cell r="AM84">
            <v>11.275701876754958</v>
          </cell>
          <cell r="AN84">
            <v>9.5519673396057154</v>
          </cell>
          <cell r="AO84">
            <v>8.1390093156529169</v>
          </cell>
          <cell r="AP84">
            <v>8.5744267520729771</v>
          </cell>
          <cell r="AQ84">
            <v>9.0959706750219649</v>
          </cell>
          <cell r="AR84">
            <v>6.9055001834523253</v>
          </cell>
          <cell r="AS84">
            <v>9.1456335925541339</v>
          </cell>
          <cell r="AT84">
            <v>14.053849881064734</v>
          </cell>
          <cell r="AU84">
            <v>11.318188502795184</v>
          </cell>
          <cell r="AV84">
            <v>9.7453110136335006</v>
          </cell>
          <cell r="AW84">
            <v>15.907600662030353</v>
          </cell>
          <cell r="AX84">
            <v>18.556035707877474</v>
          </cell>
          <cell r="AY84">
            <v>19.214708003322198</v>
          </cell>
          <cell r="AZ84">
            <v>22.369865522593734</v>
          </cell>
        </row>
        <row r="85">
          <cell r="AL85">
            <v>1082</v>
          </cell>
          <cell r="AM85">
            <v>747.91010652201612</v>
          </cell>
          <cell r="AN85">
            <v>827.78622560668418</v>
          </cell>
          <cell r="AO85">
            <v>851.2852264860021</v>
          </cell>
          <cell r="AP85">
            <v>861.13271552929166</v>
          </cell>
          <cell r="AQ85">
            <v>1071.3032128359202</v>
          </cell>
          <cell r="AR85">
            <v>903.63402400604707</v>
          </cell>
          <cell r="AS85">
            <v>1026.3433253866306</v>
          </cell>
          <cell r="AT85">
            <v>977.74641315407496</v>
          </cell>
          <cell r="AU85">
            <v>919.62974039481492</v>
          </cell>
          <cell r="AV85">
            <v>973.88469284622386</v>
          </cell>
          <cell r="AW85">
            <v>1004.616910303237</v>
          </cell>
          <cell r="AX85">
            <v>1004.0107724667062</v>
          </cell>
          <cell r="AY85">
            <v>1051.6097654484556</v>
          </cell>
          <cell r="AZ85">
            <v>1124.0843946032778</v>
          </cell>
        </row>
        <row r="86">
          <cell r="AL86">
            <v>1083</v>
          </cell>
          <cell r="AM86">
            <v>45.013572448596292</v>
          </cell>
          <cell r="AN86">
            <v>48.005385938438714</v>
          </cell>
          <cell r="AO86">
            <v>41.981831641767215</v>
          </cell>
          <cell r="AP86">
            <v>76.989465972469858</v>
          </cell>
          <cell r="AQ86">
            <v>59.629141091810652</v>
          </cell>
          <cell r="AR86">
            <v>44.392501179336378</v>
          </cell>
          <cell r="AS86">
            <v>48.776712493622043</v>
          </cell>
          <cell r="AT86">
            <v>51.19616742387867</v>
          </cell>
          <cell r="AU86">
            <v>51.931267526705554</v>
          </cell>
          <cell r="AV86">
            <v>52.492587298382055</v>
          </cell>
          <cell r="AW86">
            <v>59.301314168021356</v>
          </cell>
          <cell r="AX86">
            <v>59.93132890957137</v>
          </cell>
          <cell r="AY86">
            <v>64.760448316830249</v>
          </cell>
          <cell r="AZ86">
            <v>65.943926544646772</v>
          </cell>
        </row>
        <row r="87">
          <cell r="AL87">
            <v>1084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L88">
            <v>1085</v>
          </cell>
          <cell r="AM88">
            <v>5.750146742236323</v>
          </cell>
          <cell r="AN88">
            <v>8.7898477054697093</v>
          </cell>
          <cell r="AO88">
            <v>13.022602483042261</v>
          </cell>
          <cell r="AP88">
            <v>22.850531383614499</v>
          </cell>
          <cell r="AQ88">
            <v>19.202604758379699</v>
          </cell>
          <cell r="AR88">
            <v>18.743500497942026</v>
          </cell>
          <cell r="AS88">
            <v>23.372174736527231</v>
          </cell>
          <cell r="AT88">
            <v>14.053849881064734</v>
          </cell>
          <cell r="AU88">
            <v>13.641109600138831</v>
          </cell>
          <cell r="AV88">
            <v>10.322461475353482</v>
          </cell>
          <cell r="AW88">
            <v>10.194437812758171</v>
          </cell>
          <cell r="AX88">
            <v>13.834772943171833</v>
          </cell>
          <cell r="AY88">
            <v>11.955045410656775</v>
          </cell>
          <cell r="AZ88">
            <v>15.063130946498521</v>
          </cell>
        </row>
        <row r="89">
          <cell r="AL89">
            <v>1086</v>
          </cell>
          <cell r="AM89">
            <v>235.25670116095972</v>
          </cell>
          <cell r="AN89">
            <v>215.80823490153458</v>
          </cell>
          <cell r="AO89">
            <v>232.12214468405196</v>
          </cell>
          <cell r="AP89">
            <v>189.07558720300881</v>
          </cell>
          <cell r="AQ89">
            <v>247.61253504226457</v>
          </cell>
          <cell r="AR89">
            <v>270.30100718084816</v>
          </cell>
          <cell r="AS89">
            <v>253.02919606066436</v>
          </cell>
          <cell r="AT89">
            <v>323.23854726448889</v>
          </cell>
          <cell r="AU89">
            <v>268.01529658015778</v>
          </cell>
          <cell r="AV89">
            <v>249.52773996984877</v>
          </cell>
          <cell r="AW89">
            <v>247.95908263999192</v>
          </cell>
          <cell r="AX89">
            <v>256.91367969125395</v>
          </cell>
          <cell r="AY89">
            <v>236.10555962307231</v>
          </cell>
          <cell r="AZ89">
            <v>249.43828839172727</v>
          </cell>
        </row>
        <row r="90">
          <cell r="AL90">
            <v>1087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L91">
            <v>1088</v>
          </cell>
          <cell r="AM91">
            <v>1.1400029373884391</v>
          </cell>
          <cell r="AN91">
            <v>1.913450097469817</v>
          </cell>
          <cell r="AO91">
            <v>3.5686714042474477</v>
          </cell>
          <cell r="AP91">
            <v>2.9980940699546825</v>
          </cell>
          <cell r="AQ91">
            <v>5.0533170416788691</v>
          </cell>
          <cell r="AR91">
            <v>2.9595000786224248</v>
          </cell>
          <cell r="AS91">
            <v>4.0647260411351702</v>
          </cell>
          <cell r="AT91">
            <v>4.0153856803042096</v>
          </cell>
          <cell r="AU91">
            <v>5.2021180678495531</v>
          </cell>
          <cell r="AV91">
            <v>6.6818967368172029</v>
          </cell>
          <cell r="AW91">
            <v>6.263296420971356</v>
          </cell>
          <cell r="AX91">
            <v>6.9931890279311109</v>
          </cell>
          <cell r="AY91">
            <v>7.2059107354897609</v>
          </cell>
          <cell r="AZ91">
            <v>8.7635525236017973</v>
          </cell>
        </row>
        <row r="92">
          <cell r="AL92">
            <v>1089</v>
          </cell>
          <cell r="AM92">
            <v>2.1456519665886193</v>
          </cell>
          <cell r="AN92">
            <v>3.5803320780132788</v>
          </cell>
          <cell r="AO92">
            <v>2.2284266114302063</v>
          </cell>
          <cell r="AP92">
            <v>2.513018346875679</v>
          </cell>
          <cell r="AQ92">
            <v>7.0746438583504165</v>
          </cell>
          <cell r="AR92">
            <v>2.9595000786224248</v>
          </cell>
          <cell r="AS92">
            <v>1.0161815102837926</v>
          </cell>
          <cell r="AT92">
            <v>1.0038464200760524</v>
          </cell>
          <cell r="AU92">
            <v>4.4917053630473074</v>
          </cell>
          <cell r="AV92">
            <v>1.0017324535591963</v>
          </cell>
          <cell r="AW92">
            <v>0.96658982691070017</v>
          </cell>
          <cell r="AX92">
            <v>1.1504785147426644</v>
          </cell>
          <cell r="AY92">
            <v>1.1972962696381997</v>
          </cell>
          <cell r="AZ92">
            <v>1.5872953506511436</v>
          </cell>
        </row>
        <row r="93">
          <cell r="AL93">
            <v>1090</v>
          </cell>
          <cell r="AM93">
            <v>303.2446153828148</v>
          </cell>
          <cell r="AN93">
            <v>280.98813331599877</v>
          </cell>
          <cell r="AO93">
            <v>268.83631715259901</v>
          </cell>
          <cell r="AP93">
            <v>344.3226689039011</v>
          </cell>
          <cell r="AQ93">
            <v>523.52364551793085</v>
          </cell>
          <cell r="AR93">
            <v>415.31651103334696</v>
          </cell>
          <cell r="AS93">
            <v>436.9580494220308</v>
          </cell>
          <cell r="AT93">
            <v>431.65396063270254</v>
          </cell>
          <cell r="AU93">
            <v>425.11728611598824</v>
          </cell>
          <cell r="AV93">
            <v>452.65258281741131</v>
          </cell>
          <cell r="AW93">
            <v>704.50927821436289</v>
          </cell>
          <cell r="AX93">
            <v>943.20099407438261</v>
          </cell>
          <cell r="AY93">
            <v>680.23080651594341</v>
          </cell>
          <cell r="AZ93">
            <v>619.68894716450222</v>
          </cell>
        </row>
        <row r="94">
          <cell r="AL94">
            <v>1091</v>
          </cell>
          <cell r="AM94">
            <v>2.0052822117650644</v>
          </cell>
          <cell r="AN94">
            <v>2.0377530324492192</v>
          </cell>
          <cell r="AO94">
            <v>2.0924325631737331</v>
          </cell>
          <cell r="AP94">
            <v>5.6690677468245747</v>
          </cell>
          <cell r="AQ94">
            <v>7.0746438583504165</v>
          </cell>
          <cell r="AR94">
            <v>12.824500340697174</v>
          </cell>
          <cell r="AS94">
            <v>10.161815102837927</v>
          </cell>
          <cell r="AT94">
            <v>13.05000346098868</v>
          </cell>
          <cell r="AU94">
            <v>8.7907396865446312</v>
          </cell>
          <cell r="AV94">
            <v>9.9219692419164875</v>
          </cell>
          <cell r="AW94">
            <v>10.856654672896992</v>
          </cell>
          <cell r="AX94">
            <v>9.9188451387860539</v>
          </cell>
          <cell r="AY94">
            <v>10.559605040057324</v>
          </cell>
          <cell r="AZ94">
            <v>11.543476038532944</v>
          </cell>
        </row>
        <row r="95">
          <cell r="AL95">
            <v>1092</v>
          </cell>
          <cell r="AM95">
            <v>23.279321196380632</v>
          </cell>
          <cell r="AN95">
            <v>30.05481947559354</v>
          </cell>
          <cell r="AO95">
            <v>25.157961037459533</v>
          </cell>
          <cell r="AP95">
            <v>23.335607106693502</v>
          </cell>
          <cell r="AQ95">
            <v>16.17061453337238</v>
          </cell>
          <cell r="AR95">
            <v>45.379001205543844</v>
          </cell>
          <cell r="AS95">
            <v>24.388356246811021</v>
          </cell>
          <cell r="AT95">
            <v>32.123085442433677</v>
          </cell>
          <cell r="AU95">
            <v>24.882229687114023</v>
          </cell>
          <cell r="AV95">
            <v>26.163485104683375</v>
          </cell>
          <cell r="AW95">
            <v>26.920554966512903</v>
          </cell>
          <cell r="AX95">
            <v>31.379032686214874</v>
          </cell>
          <cell r="AY95">
            <v>34.465480029435533</v>
          </cell>
          <cell r="AZ95">
            <v>41.661111326363404</v>
          </cell>
        </row>
        <row r="96">
          <cell r="AL96">
            <v>1093</v>
          </cell>
          <cell r="AM96">
            <v>19.09529986153283</v>
          </cell>
          <cell r="AN96">
            <v>20.067791863559915</v>
          </cell>
          <cell r="AO96">
            <v>12.039693775643752</v>
          </cell>
          <cell r="AP96">
            <v>20.136756907649396</v>
          </cell>
          <cell r="AQ96">
            <v>19.202604758379699</v>
          </cell>
          <cell r="AR96">
            <v>32.554500864846673</v>
          </cell>
          <cell r="AS96">
            <v>21.339811715959645</v>
          </cell>
          <cell r="AT96">
            <v>18.069235561368941</v>
          </cell>
          <cell r="AU96">
            <v>18.768135365394546</v>
          </cell>
          <cell r="AV96">
            <v>32.77913500589446</v>
          </cell>
          <cell r="AW96">
            <v>47.547993187607211</v>
          </cell>
          <cell r="AX96">
            <v>52.37687840061627</v>
          </cell>
          <cell r="AY96">
            <v>46.023183280185961</v>
          </cell>
          <cell r="AZ96">
            <v>57.249386862377627</v>
          </cell>
        </row>
        <row r="97">
          <cell r="AL97">
            <v>1094</v>
          </cell>
          <cell r="AM97">
            <v>10.598919130284248</v>
          </cell>
          <cell r="AN97">
            <v>15.101787723481165</v>
          </cell>
          <cell r="AO97">
            <v>0.88443025866106262</v>
          </cell>
          <cell r="AP97">
            <v>10.76134377250899</v>
          </cell>
          <cell r="AQ97">
            <v>18.19194135004393</v>
          </cell>
          <cell r="AR97">
            <v>12.824500340697174</v>
          </cell>
          <cell r="AS97">
            <v>32.517808329081362</v>
          </cell>
          <cell r="AT97">
            <v>31.119239022357622</v>
          </cell>
          <cell r="AU97">
            <v>22.706529025118826</v>
          </cell>
          <cell r="AV97">
            <v>17.56946379468955</v>
          </cell>
          <cell r="AW97">
            <v>17.787309389256695</v>
          </cell>
          <cell r="AX97">
            <v>18.643128006657061</v>
          </cell>
          <cell r="AY97">
            <v>18.154426271582732</v>
          </cell>
          <cell r="AZ97">
            <v>21.553573008705879</v>
          </cell>
        </row>
        <row r="98">
          <cell r="AL98">
            <v>1095</v>
          </cell>
          <cell r="AM98">
            <v>0.76902572821190229</v>
          </cell>
          <cell r="AN98">
            <v>1.2868410399916823</v>
          </cell>
          <cell r="AO98">
            <v>1.632866469065652</v>
          </cell>
          <cell r="AP98">
            <v>1.2595663733732112</v>
          </cell>
          <cell r="AQ98">
            <v>2.0213268166715475</v>
          </cell>
          <cell r="AR98">
            <v>1.97300005241495</v>
          </cell>
          <cell r="AS98">
            <v>2.0323630205675851</v>
          </cell>
          <cell r="AT98">
            <v>3.0115392602281572</v>
          </cell>
          <cell r="AU98">
            <v>1.0918025574499064</v>
          </cell>
          <cell r="AV98">
            <v>1.0750054686992976</v>
          </cell>
          <cell r="AW98">
            <v>2.16351595300012</v>
          </cell>
          <cell r="AX98">
            <v>3.7331414983051685</v>
          </cell>
          <cell r="AY98">
            <v>4.6563863725894059</v>
          </cell>
          <cell r="AZ98">
            <v>5.4778942807797621</v>
          </cell>
        </row>
        <row r="99">
          <cell r="AL99">
            <v>1096</v>
          </cell>
          <cell r="AM99">
            <v>37.756456124218523</v>
          </cell>
          <cell r="AN99">
            <v>40.627701084456312</v>
          </cell>
          <cell r="AO99">
            <v>34.405556318899698</v>
          </cell>
          <cell r="AP99">
            <v>39.037385974763438</v>
          </cell>
          <cell r="AQ99">
            <v>86.917053116876545</v>
          </cell>
          <cell r="AR99">
            <v>61.163001624863448</v>
          </cell>
          <cell r="AS99">
            <v>57.922346086176177</v>
          </cell>
          <cell r="AT99">
            <v>43.165396063270251</v>
          </cell>
          <cell r="AU99">
            <v>54.610877061369941</v>
          </cell>
          <cell r="AV99">
            <v>67.849808279800584</v>
          </cell>
          <cell r="AW99">
            <v>77.117415594675393</v>
          </cell>
          <cell r="AX99">
            <v>67.407288828268321</v>
          </cell>
          <cell r="AY99">
            <v>68.639013697348361</v>
          </cell>
          <cell r="AZ99">
            <v>68.692578615849058</v>
          </cell>
        </row>
        <row r="100">
          <cell r="AL100">
            <v>1097</v>
          </cell>
          <cell r="AM100">
            <v>544.48224726729745</v>
          </cell>
          <cell r="AN100">
            <v>589.50361251026709</v>
          </cell>
          <cell r="AO100">
            <v>544.38511306064947</v>
          </cell>
          <cell r="AP100">
            <v>601.68038581402232</v>
          </cell>
          <cell r="AQ100">
            <v>770.12551715185964</v>
          </cell>
          <cell r="AR100">
            <v>645.17101713968862</v>
          </cell>
          <cell r="AS100">
            <v>686.93870095184388</v>
          </cell>
          <cell r="AT100">
            <v>698.67710837293248</v>
          </cell>
          <cell r="AU100">
            <v>664.31393546253389</v>
          </cell>
          <cell r="AV100">
            <v>716.48562431844812</v>
          </cell>
          <cell r="AW100">
            <v>760.64655312982643</v>
          </cell>
          <cell r="AX100">
            <v>749.3324617774615</v>
          </cell>
          <cell r="AY100">
            <v>754.43577232593202</v>
          </cell>
          <cell r="AZ100">
            <v>677.29957311823034</v>
          </cell>
        </row>
        <row r="101">
          <cell r="AL101">
            <v>1098</v>
          </cell>
          <cell r="AM101">
            <v>41.852245041748652</v>
          </cell>
          <cell r="AN101">
            <v>38.850780440160591</v>
          </cell>
          <cell r="AO101">
            <v>55.135738723126067</v>
          </cell>
          <cell r="AP101">
            <v>48.203890447653428</v>
          </cell>
          <cell r="AQ101">
            <v>56.597150866803332</v>
          </cell>
          <cell r="AR101">
            <v>53.271001415203649</v>
          </cell>
          <cell r="AS101">
            <v>48.776712493622043</v>
          </cell>
          <cell r="AT101">
            <v>53.203860264030773</v>
          </cell>
          <cell r="AU101">
            <v>49.698259581151895</v>
          </cell>
          <cell r="AV101">
            <v>55.677454107142893</v>
          </cell>
          <cell r="AW101">
            <v>50.74699419986166</v>
          </cell>
          <cell r="AX101">
            <v>55.601443882591269</v>
          </cell>
          <cell r="AY101">
            <v>55.580474277614826</v>
          </cell>
          <cell r="AZ101">
            <v>84.690617897275928</v>
          </cell>
        </row>
        <row r="102">
          <cell r="AL102">
            <v>1099</v>
          </cell>
          <cell r="AM102">
            <v>365.52685212495948</v>
          </cell>
          <cell r="AN102">
            <v>396.42447493267116</v>
          </cell>
          <cell r="AO102">
            <v>357.12224650147408</v>
          </cell>
          <cell r="AP102">
            <v>384.8097558652575</v>
          </cell>
          <cell r="AQ102">
            <v>251.90077988383325</v>
          </cell>
          <cell r="AR102">
            <v>249.18102811977232</v>
          </cell>
          <cell r="AS102">
            <v>317.4825407134345</v>
          </cell>
          <cell r="AT102">
            <v>267.63449021005624</v>
          </cell>
          <cell r="AU102">
            <v>256.6427649636434</v>
          </cell>
          <cell r="AV102">
            <v>236.78626525493848</v>
          </cell>
          <cell r="AW102">
            <v>220.78042762395287</v>
          </cell>
          <cell r="AX102">
            <v>219.05218442056847</v>
          </cell>
          <cell r="AY102">
            <v>332.0547325975906</v>
          </cell>
          <cell r="AZ102">
            <v>247.60405646818273</v>
          </cell>
        </row>
        <row r="103">
          <cell r="AL103">
            <v>1100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L104">
            <v>1101</v>
          </cell>
          <cell r="AM104">
            <v>234.67316403733608</v>
          </cell>
          <cell r="AN104">
            <v>249.28138508906167</v>
          </cell>
          <cell r="AO104">
            <v>231.80044841817633</v>
          </cell>
          <cell r="AP104">
            <v>258.24269760750713</v>
          </cell>
          <cell r="AQ104">
            <v>273.8897836589947</v>
          </cell>
          <cell r="AR104">
            <v>255.503506787736</v>
          </cell>
          <cell r="AS104">
            <v>301.80590855428642</v>
          </cell>
          <cell r="AT104">
            <v>293.1231546622073</v>
          </cell>
          <cell r="AU104">
            <v>294.94379151295396</v>
          </cell>
          <cell r="AV104">
            <v>308.23749241587171</v>
          </cell>
          <cell r="AW104">
            <v>328.88116031931582</v>
          </cell>
          <cell r="AX104">
            <v>323.43606775537904</v>
          </cell>
          <cell r="AY104">
            <v>277.83491807710863</v>
          </cell>
          <cell r="AZ104">
            <v>275.19517476785035</v>
          </cell>
        </row>
        <row r="105">
          <cell r="AL105">
            <v>1102</v>
          </cell>
          <cell r="AM105">
            <v>41.423114648430939</v>
          </cell>
          <cell r="AN105">
            <v>37.146200028516816</v>
          </cell>
          <cell r="AO105">
            <v>56.797679781818971</v>
          </cell>
          <cell r="AP105">
            <v>48.070392717142191</v>
          </cell>
          <cell r="AQ105">
            <v>57.607814275139106</v>
          </cell>
          <cell r="AR105">
            <v>58.203501546241021</v>
          </cell>
          <cell r="AS105">
            <v>56.906164575892383</v>
          </cell>
          <cell r="AT105">
            <v>48.184628163650515</v>
          </cell>
          <cell r="AU105">
            <v>48.079822848932032</v>
          </cell>
          <cell r="AV105">
            <v>52.646159508196234</v>
          </cell>
          <cell r="AW105">
            <v>56.202056999607684</v>
          </cell>
          <cell r="AX105">
            <v>64.336478886114065</v>
          </cell>
          <cell r="AY105">
            <v>59.034294590646851</v>
          </cell>
          <cell r="AZ105">
            <v>73.845896877236157</v>
          </cell>
        </row>
        <row r="106">
          <cell r="AL106">
            <v>1103</v>
          </cell>
          <cell r="AM106">
            <v>5.0472953270126677</v>
          </cell>
          <cell r="AN106">
            <v>8.0878417857909515</v>
          </cell>
          <cell r="AO106">
            <v>7.345554385825495</v>
          </cell>
          <cell r="AP106">
            <v>5.0729137594270597</v>
          </cell>
          <cell r="AQ106">
            <v>8.0853072666861898</v>
          </cell>
          <cell r="AR106">
            <v>11.838000314489699</v>
          </cell>
          <cell r="AS106">
            <v>15.242722654256889</v>
          </cell>
          <cell r="AT106">
            <v>15.057696301140785</v>
          </cell>
          <cell r="AU106">
            <v>11.269773728754418</v>
          </cell>
          <cell r="AV106">
            <v>17.262319375061178</v>
          </cell>
          <cell r="AW106">
            <v>16.430998770431998</v>
          </cell>
          <cell r="AX106">
            <v>12.993955935201027</v>
          </cell>
          <cell r="AY106">
            <v>15.184372673131637</v>
          </cell>
          <cell r="AZ106">
            <v>14.088324562674723</v>
          </cell>
        </row>
        <row r="107">
          <cell r="AL107">
            <v>1104</v>
          </cell>
          <cell r="AM107">
            <v>533.74596630550718</v>
          </cell>
          <cell r="AN107">
            <v>550.66913409436609</v>
          </cell>
          <cell r="AO107">
            <v>507.01770015972266</v>
          </cell>
          <cell r="AP107">
            <v>617.92023187071766</v>
          </cell>
          <cell r="AQ107">
            <v>564.96084525969752</v>
          </cell>
          <cell r="AR107">
            <v>510.02051354926454</v>
          </cell>
          <cell r="AS107">
            <v>506.05839212132872</v>
          </cell>
          <cell r="AT107">
            <v>528.02321696000354</v>
          </cell>
          <cell r="AU107">
            <v>525.77160134673886</v>
          </cell>
          <cell r="AV107">
            <v>582.66300143435353</v>
          </cell>
          <cell r="AW107">
            <v>534.26298937094134</v>
          </cell>
          <cell r="AX107">
            <v>523.4257908788702</v>
          </cell>
          <cell r="AY107">
            <v>402.41169780859235</v>
          </cell>
          <cell r="AZ107">
            <v>175.59239151449111</v>
          </cell>
        </row>
        <row r="108">
          <cell r="AL108">
            <v>1105</v>
          </cell>
          <cell r="AM108">
            <v>2.3461801877651256</v>
          </cell>
          <cell r="AN108">
            <v>3.8666363790723937</v>
          </cell>
          <cell r="AO108">
            <v>3.7515599519027041</v>
          </cell>
          <cell r="AP108">
            <v>3.4434261938738522</v>
          </cell>
          <cell r="AQ108">
            <v>4.0426536333430949</v>
          </cell>
          <cell r="AR108">
            <v>2.9595000786224248</v>
          </cell>
          <cell r="AS108">
            <v>3.0485445308513777</v>
          </cell>
          <cell r="AT108">
            <v>3.0115392602281572</v>
          </cell>
          <cell r="AU108">
            <v>1.7735616204729248</v>
          </cell>
          <cell r="AV108">
            <v>3.0804778556845425</v>
          </cell>
          <cell r="AW108">
            <v>3.0355033713195607</v>
          </cell>
          <cell r="AX108">
            <v>6.6308420564654309</v>
          </cell>
          <cell r="AY108">
            <v>3.8796193385019473</v>
          </cell>
          <cell r="AZ108">
            <v>4.23566313679191</v>
          </cell>
        </row>
        <row r="109">
          <cell r="AL109">
            <v>1106</v>
          </cell>
          <cell r="AM109">
            <v>40.862638270242606</v>
          </cell>
          <cell r="AN109">
            <v>44.20395765640469</v>
          </cell>
          <cell r="AO109">
            <v>42.765907671714871</v>
          </cell>
          <cell r="AP109">
            <v>42.360562304512662</v>
          </cell>
          <cell r="AQ109">
            <v>54.575824050131779</v>
          </cell>
          <cell r="AR109">
            <v>59.190001572448502</v>
          </cell>
          <cell r="AS109">
            <v>61.98707212731135</v>
          </cell>
          <cell r="AT109">
            <v>71.273095825399722</v>
          </cell>
          <cell r="AU109">
            <v>55.233352727608349</v>
          </cell>
          <cell r="AV109">
            <v>60.193280067626688</v>
          </cell>
          <cell r="AW109">
            <v>63.553281119378532</v>
          </cell>
          <cell r="AX109">
            <v>65.079451459653498</v>
          </cell>
          <cell r="AY109">
            <v>67.567138427786702</v>
          </cell>
          <cell r="AZ109">
            <v>61.673756987188533</v>
          </cell>
        </row>
        <row r="110">
          <cell r="AL110">
            <v>1107</v>
          </cell>
          <cell r="AM110">
            <v>4.0105644235301288</v>
          </cell>
          <cell r="AN110">
            <v>4.07346831186599</v>
          </cell>
          <cell r="AO110">
            <v>5.1499539239744374</v>
          </cell>
          <cell r="AP110">
            <v>5.610980948052509</v>
          </cell>
          <cell r="AQ110">
            <v>13.13862430836506</v>
          </cell>
          <cell r="AR110">
            <v>1.97300005241495</v>
          </cell>
          <cell r="AS110">
            <v>10.161815102837927</v>
          </cell>
          <cell r="AT110">
            <v>10.038464200760524</v>
          </cell>
          <cell r="AU110">
            <v>10.195756190339898</v>
          </cell>
          <cell r="AV110">
            <v>11.133483341561726</v>
          </cell>
          <cell r="AW110">
            <v>8.3774545955760367</v>
          </cell>
          <cell r="AX110">
            <v>8.4748333207492337</v>
          </cell>
          <cell r="AY110">
            <v>8.5739481985094645</v>
          </cell>
          <cell r="AZ110">
            <v>8.5187726020000234</v>
          </cell>
        </row>
        <row r="111">
          <cell r="AL111">
            <v>1108</v>
          </cell>
          <cell r="AM111">
            <v>0.12031693270590386</v>
          </cell>
          <cell r="AN111">
            <v>0.12124630543072856</v>
          </cell>
          <cell r="AO111">
            <v>0</v>
          </cell>
          <cell r="AP111">
            <v>3.9743599159834338E-2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0.47229106105072877</v>
          </cell>
          <cell r="AV111">
            <v>0.65945713626091373</v>
          </cell>
          <cell r="AW111">
            <v>0.57686903499670505</v>
          </cell>
          <cell r="AX111">
            <v>0.61072130502227417</v>
          </cell>
          <cell r="AY111">
            <v>2.5663876906417391</v>
          </cell>
          <cell r="AZ111">
            <v>4.5871972973301389</v>
          </cell>
        </row>
        <row r="112">
          <cell r="AL112">
            <v>1109</v>
          </cell>
          <cell r="AM112">
            <v>112.49232151559659</v>
          </cell>
          <cell r="AN112">
            <v>98.253319089087782</v>
          </cell>
          <cell r="AO112">
            <v>90.443545210458382</v>
          </cell>
          <cell r="AP112">
            <v>100.61143080644318</v>
          </cell>
          <cell r="AQ112">
            <v>113.19430173360666</v>
          </cell>
          <cell r="AR112">
            <v>85.82550228005033</v>
          </cell>
          <cell r="AS112">
            <v>78.245976291852031</v>
          </cell>
          <cell r="AT112">
            <v>63.242324464791302</v>
          </cell>
          <cell r="AU112">
            <v>64.745373741699069</v>
          </cell>
          <cell r="AV112">
            <v>89.493452464266454</v>
          </cell>
          <cell r="AW112">
            <v>70.454115511290993</v>
          </cell>
          <cell r="AX112">
            <v>55.862720778930019</v>
          </cell>
          <cell r="AY112">
            <v>23.950141224699333</v>
          </cell>
          <cell r="AZ112">
            <v>41.913439527485934</v>
          </cell>
        </row>
        <row r="113">
          <cell r="AL113">
            <v>1110</v>
          </cell>
          <cell r="AM113">
            <v>189.08407559396326</v>
          </cell>
          <cell r="AN113">
            <v>181.10784795021493</v>
          </cell>
          <cell r="AO113">
            <v>166.71229008764635</v>
          </cell>
          <cell r="AP113">
            <v>189.99172811697525</v>
          </cell>
          <cell r="AQ113">
            <v>232.45258391722794</v>
          </cell>
          <cell r="AR113">
            <v>251.55750668290611</v>
          </cell>
          <cell r="AS113">
            <v>271.32046324577266</v>
          </cell>
          <cell r="AT113">
            <v>236.90775513794836</v>
          </cell>
          <cell r="AU113">
            <v>181.39336136832449</v>
          </cell>
          <cell r="AV113">
            <v>236.00234436693276</v>
          </cell>
          <cell r="AW113">
            <v>192.40381819477446</v>
          </cell>
          <cell r="AX113">
            <v>185.18940839878763</v>
          </cell>
          <cell r="AY113">
            <v>180.8950245977841</v>
          </cell>
          <cell r="AZ113">
            <v>221.41044820550135</v>
          </cell>
        </row>
        <row r="114">
          <cell r="AL114">
            <v>1111</v>
          </cell>
          <cell r="AM114">
            <v>141.03049531233108</v>
          </cell>
          <cell r="AN114">
            <v>176.98292637427963</v>
          </cell>
          <cell r="AO114">
            <v>135.48383610301423</v>
          </cell>
          <cell r="AP114">
            <v>176.7479379969443</v>
          </cell>
          <cell r="AQ114">
            <v>174.84476964208886</v>
          </cell>
          <cell r="AR114">
            <v>149.94800398353621</v>
          </cell>
          <cell r="AS114">
            <v>166.65376768654201</v>
          </cell>
          <cell r="AT114">
            <v>148.56927017125574</v>
          </cell>
          <cell r="AU114">
            <v>116.9671299126492</v>
          </cell>
          <cell r="AV114">
            <v>102.42864898632794</v>
          </cell>
          <cell r="AW114">
            <v>109.72028479896332</v>
          </cell>
          <cell r="AX114">
            <v>112.17488082810532</v>
          </cell>
          <cell r="AY114">
            <v>147.11250934187456</v>
          </cell>
          <cell r="AZ114">
            <v>151.557591194747</v>
          </cell>
        </row>
        <row r="115">
          <cell r="AL115">
            <v>1112</v>
          </cell>
          <cell r="AM115">
            <v>81.911767786179354</v>
          </cell>
          <cell r="AN115">
            <v>81.577367148039613</v>
          </cell>
          <cell r="AO115">
            <v>74.864254620194416</v>
          </cell>
          <cell r="AP115">
            <v>107.03766507059485</v>
          </cell>
          <cell r="AQ115">
            <v>110.16231150859934</v>
          </cell>
          <cell r="AR115">
            <v>125.28550332834932</v>
          </cell>
          <cell r="AS115">
            <v>107.71524009008202</v>
          </cell>
          <cell r="AT115">
            <v>97.373102747377075</v>
          </cell>
          <cell r="AU115">
            <v>94.914694365387248</v>
          </cell>
          <cell r="AV115">
            <v>95.087295113249837</v>
          </cell>
          <cell r="AW115">
            <v>110.41335027059931</v>
          </cell>
          <cell r="AX115">
            <v>125.39463161199416</v>
          </cell>
          <cell r="AY115">
            <v>114.51358890181339</v>
          </cell>
          <cell r="AZ115">
            <v>92.76943363578026</v>
          </cell>
        </row>
        <row r="116">
          <cell r="AL116">
            <v>1113</v>
          </cell>
          <cell r="AM116">
            <v>4.6692996300949527</v>
          </cell>
          <cell r="AN116">
            <v>5.6700478127899538</v>
          </cell>
          <cell r="AO116">
            <v>5.5888864383470542</v>
          </cell>
          <cell r="AP116">
            <v>2.7759375413176599</v>
          </cell>
          <cell r="AQ116">
            <v>3.0319902250073212</v>
          </cell>
          <cell r="AR116">
            <v>2.9595000786224248</v>
          </cell>
          <cell r="AS116">
            <v>2.0323630205675851</v>
          </cell>
          <cell r="AT116">
            <v>2.0076928401521048</v>
          </cell>
          <cell r="AU116">
            <v>2.1183933784367417</v>
          </cell>
          <cell r="AV116">
            <v>3.4699289498538488</v>
          </cell>
          <cell r="AW116">
            <v>2.4318988730253257</v>
          </cell>
          <cell r="AX116">
            <v>2.6514766517340287</v>
          </cell>
          <cell r="AY116">
            <v>1.7569479590553507</v>
          </cell>
          <cell r="AZ116">
            <v>1.4902460425270927</v>
          </cell>
        </row>
        <row r="117">
          <cell r="AL117">
            <v>1114</v>
          </cell>
          <cell r="AM117">
            <v>2.3361537767063001</v>
          </cell>
          <cell r="AN117">
            <v>2.0377530324492192</v>
          </cell>
          <cell r="AO117">
            <v>1.1779898248974492</v>
          </cell>
          <cell r="AP117">
            <v>1.0190666451239574</v>
          </cell>
          <cell r="AQ117">
            <v>1.0106634083357737</v>
          </cell>
          <cell r="AR117">
            <v>0.98650002620747501</v>
          </cell>
          <cell r="AS117">
            <v>1.0161815102837926</v>
          </cell>
          <cell r="AT117">
            <v>1.0038464200760524</v>
          </cell>
          <cell r="AU117">
            <v>2.7596421203236097</v>
          </cell>
          <cell r="AV117">
            <v>3.6124600204003481</v>
          </cell>
          <cell r="AW117">
            <v>7.2370842572313911</v>
          </cell>
          <cell r="AX117">
            <v>10.258612625382954</v>
          </cell>
          <cell r="AY117">
            <v>13.240874150937236</v>
          </cell>
          <cell r="AZ117">
            <v>8.9943142118078718</v>
          </cell>
        </row>
        <row r="118">
          <cell r="AL118">
            <v>1115</v>
          </cell>
          <cell r="AM118">
            <v>235.9174416497363</v>
          </cell>
          <cell r="AN118">
            <v>335.11154281582282</v>
          </cell>
          <cell r="AO118">
            <v>277.58636185117285</v>
          </cell>
          <cell r="AP118">
            <v>274.98800072018406</v>
          </cell>
          <cell r="AQ118">
            <v>339.58290520081999</v>
          </cell>
          <cell r="AR118">
            <v>371.91050988021806</v>
          </cell>
          <cell r="AS118">
            <v>454.23313509685528</v>
          </cell>
          <cell r="AT118">
            <v>426.63472853232224</v>
          </cell>
          <cell r="AU118">
            <v>415.11420096519828</v>
          </cell>
          <cell r="AV118">
            <v>426.92973954350197</v>
          </cell>
          <cell r="AW118">
            <v>417.2027916097561</v>
          </cell>
          <cell r="AX118">
            <v>486.84487496431416</v>
          </cell>
          <cell r="AY118">
            <v>498.09105753924848</v>
          </cell>
          <cell r="AZ118">
            <v>540.54307973804703</v>
          </cell>
        </row>
        <row r="119">
          <cell r="AL119">
            <v>1116</v>
          </cell>
          <cell r="AM119">
            <v>25.430989009604549</v>
          </cell>
          <cell r="AN119">
            <v>28.36654108820936</v>
          </cell>
          <cell r="AO119">
            <v>25.26112893613686</v>
          </cell>
          <cell r="AP119">
            <v>31.189553740663843</v>
          </cell>
          <cell r="AQ119">
            <v>37.394546108423626</v>
          </cell>
          <cell r="AR119">
            <v>33.541000891054153</v>
          </cell>
          <cell r="AS119">
            <v>33.533989839365155</v>
          </cell>
          <cell r="AT119">
            <v>33.126931862509728</v>
          </cell>
          <cell r="AU119">
            <v>32.477420871835676</v>
          </cell>
          <cell r="AV119">
            <v>29.146600186825591</v>
          </cell>
          <cell r="AW119">
            <v>34.064065102202946</v>
          </cell>
          <cell r="AX119">
            <v>32.72520006982031</v>
          </cell>
          <cell r="AY119">
            <v>41.675606596860632</v>
          </cell>
          <cell r="AZ119">
            <v>43.606410791427713</v>
          </cell>
        </row>
        <row r="120">
          <cell r="AL120">
            <v>1117</v>
          </cell>
          <cell r="AM120">
            <v>1.1801085816237404</v>
          </cell>
          <cell r="AN120">
            <v>1.6974482760301997</v>
          </cell>
          <cell r="AO120">
            <v>0.86848612886547605</v>
          </cell>
          <cell r="AP120">
            <v>1.7283370301302317</v>
          </cell>
          <cell r="AQ120">
            <v>2.0213268166715475</v>
          </cell>
          <cell r="AR120">
            <v>7.8920002096598001</v>
          </cell>
          <cell r="AS120">
            <v>3.0485445308513777</v>
          </cell>
          <cell r="AT120">
            <v>3.0115392602281572</v>
          </cell>
          <cell r="AU120">
            <v>2.9730623487482069</v>
          </cell>
          <cell r="AV120">
            <v>3.0112198002781447</v>
          </cell>
          <cell r="AW120">
            <v>3.0848611497150005</v>
          </cell>
          <cell r="AX120">
            <v>3.22564069554018</v>
          </cell>
          <cell r="AY120">
            <v>3.1618739515093295</v>
          </cell>
          <cell r="AZ120">
            <v>3.2349769374683635</v>
          </cell>
        </row>
        <row r="121">
          <cell r="AL121">
            <v>1118</v>
          </cell>
          <cell r="AM121">
            <v>1.0026411058825322</v>
          </cell>
          <cell r="AN121">
            <v>0.529815788436797</v>
          </cell>
          <cell r="AO121">
            <v>0.48019967384354612</v>
          </cell>
          <cell r="AP121">
            <v>1.0190666451239574</v>
          </cell>
          <cell r="AQ121">
            <v>1.0106634083357737</v>
          </cell>
          <cell r="AR121">
            <v>0.98650002620747501</v>
          </cell>
          <cell r="AS121">
            <v>1.0161815102837926</v>
          </cell>
          <cell r="AT121">
            <v>6.0230785204563144</v>
          </cell>
          <cell r="AU121">
            <v>2.1806409450605821</v>
          </cell>
          <cell r="AV121">
            <v>2.0074798668520963</v>
          </cell>
          <cell r="AW121">
            <v>2.0565740998100002</v>
          </cell>
          <cell r="AX121">
            <v>2.1504271303601201</v>
          </cell>
          <cell r="AY121">
            <v>1.6252032110757955</v>
          </cell>
          <cell r="AZ121">
            <v>3.3190863378425406</v>
          </cell>
        </row>
        <row r="122">
          <cell r="AL122">
            <v>1119</v>
          </cell>
          <cell r="AM122">
            <v>18.547857817720963</v>
          </cell>
          <cell r="AN122">
            <v>18.548646977869023</v>
          </cell>
          <cell r="AO122">
            <v>16.902653363297635</v>
          </cell>
          <cell r="AP122">
            <v>14.034585836647141</v>
          </cell>
          <cell r="AQ122">
            <v>37.394546108423626</v>
          </cell>
          <cell r="AR122">
            <v>21.703000576564449</v>
          </cell>
          <cell r="AS122">
            <v>25.404537757094815</v>
          </cell>
          <cell r="AT122">
            <v>25.096160501901309</v>
          </cell>
          <cell r="AU122">
            <v>24.67078557191558</v>
          </cell>
          <cell r="AV122">
            <v>28.599561923108396</v>
          </cell>
          <cell r="AW122">
            <v>27.852183033726835</v>
          </cell>
          <cell r="AX122">
            <v>25.90619563944837</v>
          </cell>
          <cell r="AY122">
            <v>31.788426750490963</v>
          </cell>
          <cell r="AZ122">
            <v>33.489559582318321</v>
          </cell>
        </row>
        <row r="123">
          <cell r="AL123">
            <v>1120</v>
          </cell>
          <cell r="AM123">
            <v>212.27319297888758</v>
          </cell>
          <cell r="AN123">
            <v>187.65077346439998</v>
          </cell>
          <cell r="AO123">
            <v>141.0588312246058</v>
          </cell>
          <cell r="AP123">
            <v>125.56751908604272</v>
          </cell>
          <cell r="AQ123">
            <v>209.57217501591438</v>
          </cell>
          <cell r="AR123">
            <v>166.18480791488503</v>
          </cell>
          <cell r="AS123">
            <v>196.7550963841685</v>
          </cell>
          <cell r="AT123">
            <v>134.76437420236988</v>
          </cell>
          <cell r="AU123">
            <v>120.84129989252349</v>
          </cell>
          <cell r="AV123">
            <v>174.04047453660937</v>
          </cell>
          <cell r="AW123">
            <v>118.90391644166488</v>
          </cell>
          <cell r="AX123">
            <v>141.74432908412214</v>
          </cell>
          <cell r="AY123">
            <v>188.28959381238056</v>
          </cell>
          <cell r="AZ123">
            <v>214.64503310360922</v>
          </cell>
        </row>
        <row r="124">
          <cell r="AL124">
            <v>1121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L125">
            <v>1122</v>
          </cell>
          <cell r="AM125">
            <v>1.9310867699297569</v>
          </cell>
          <cell r="AN125">
            <v>1.8329588526880727</v>
          </cell>
          <cell r="AO125">
            <v>1.8410780463962522</v>
          </cell>
          <cell r="AP125">
            <v>1.9260359592842797</v>
          </cell>
          <cell r="AQ125">
            <v>58.618477683474879</v>
          </cell>
          <cell r="AR125">
            <v>5.9190001572448496</v>
          </cell>
          <cell r="AS125">
            <v>3.0485445308513777</v>
          </cell>
          <cell r="AT125">
            <v>1.0038464200760524</v>
          </cell>
          <cell r="AU125">
            <v>1.7034096009444692</v>
          </cell>
          <cell r="AV125">
            <v>2.3909085214208474</v>
          </cell>
          <cell r="AW125">
            <v>1.4396018698670003</v>
          </cell>
          <cell r="AX125">
            <v>1.4676665164707818</v>
          </cell>
          <cell r="AY125">
            <v>0.91694344593770549</v>
          </cell>
          <cell r="AZ125">
            <v>2.4186844235805132</v>
          </cell>
        </row>
        <row r="126">
          <cell r="AL126">
            <v>1123</v>
          </cell>
          <cell r="AM126">
            <v>211.30561042363777</v>
          </cell>
          <cell r="AN126">
            <v>270.63398023958081</v>
          </cell>
          <cell r="AO126">
            <v>240.60442173530399</v>
          </cell>
          <cell r="AP126">
            <v>261.42931900680981</v>
          </cell>
          <cell r="AQ126">
            <v>274.90044706733045</v>
          </cell>
          <cell r="AR126">
            <v>281.15250746913034</v>
          </cell>
          <cell r="AS126">
            <v>348.55025802734087</v>
          </cell>
          <cell r="AT126">
            <v>269.03084058038206</v>
          </cell>
          <cell r="AU126">
            <v>218.22415967737666</v>
          </cell>
          <cell r="AV126">
            <v>280.61256196812002</v>
          </cell>
          <cell r="AW126">
            <v>276.14751553903773</v>
          </cell>
          <cell r="AX126">
            <v>312.96563805765561</v>
          </cell>
          <cell r="AY126">
            <v>410.6410017463873</v>
          </cell>
          <cell r="AZ126">
            <v>303.23811151311776</v>
          </cell>
        </row>
        <row r="127">
          <cell r="AL127">
            <v>1124</v>
          </cell>
          <cell r="AM127">
            <v>8.2667759180014802</v>
          </cell>
          <cell r="AN127">
            <v>11.445039906751042</v>
          </cell>
          <cell r="AO127">
            <v>8.0424066468914219</v>
          </cell>
          <cell r="AP127">
            <v>14.381068495989286</v>
          </cell>
          <cell r="AQ127">
            <v>15.159951125036605</v>
          </cell>
          <cell r="AR127">
            <v>7.8920002096598001</v>
          </cell>
          <cell r="AS127">
            <v>5.0809075514189637</v>
          </cell>
          <cell r="AT127">
            <v>5.019232100380262</v>
          </cell>
          <cell r="AU127">
            <v>5.4224546925656902</v>
          </cell>
          <cell r="AV127">
            <v>5.1772905766115569</v>
          </cell>
          <cell r="AW127">
            <v>4.3948988512939708</v>
          </cell>
          <cell r="AX127">
            <v>4.7728730158342874</v>
          </cell>
          <cell r="AY127">
            <v>4.0861951033338908</v>
          </cell>
          <cell r="AZ127">
            <v>4.8869718268688747</v>
          </cell>
        </row>
        <row r="128">
          <cell r="AL128">
            <v>1125</v>
          </cell>
          <cell r="AM128">
            <v>127.95405000941112</v>
          </cell>
          <cell r="AN128">
            <v>124.26931205436698</v>
          </cell>
          <cell r="AO128">
            <v>137.69444280467295</v>
          </cell>
          <cell r="AP128">
            <v>149.07416418195811</v>
          </cell>
          <cell r="AQ128">
            <v>152.61017465870182</v>
          </cell>
          <cell r="AR128">
            <v>165.73200440285581</v>
          </cell>
          <cell r="AS128">
            <v>277.41755230747538</v>
          </cell>
          <cell r="AT128">
            <v>207.79620895574283</v>
          </cell>
          <cell r="AU128">
            <v>213.77494074869168</v>
          </cell>
          <cell r="AV128">
            <v>213.46436790178427</v>
          </cell>
          <cell r="AW128">
            <v>220.41435743418668</v>
          </cell>
          <cell r="AX128">
            <v>261.64676980517652</v>
          </cell>
          <cell r="AY128">
            <v>254.26525568457424</v>
          </cell>
          <cell r="AZ128">
            <v>310.02832810486393</v>
          </cell>
        </row>
        <row r="129">
          <cell r="AL129">
            <v>1126</v>
          </cell>
          <cell r="AM129">
            <v>235.04815181093616</v>
          </cell>
          <cell r="AN129">
            <v>266.36284988356726</v>
          </cell>
          <cell r="AO129">
            <v>218.42707507963112</v>
          </cell>
          <cell r="AP129">
            <v>212.41730870957306</v>
          </cell>
          <cell r="AQ129">
            <v>195.05803780880433</v>
          </cell>
          <cell r="AR129">
            <v>206.17850547736228</v>
          </cell>
          <cell r="AS129">
            <v>222.54375075215057</v>
          </cell>
          <cell r="AT129">
            <v>173.66543067315706</v>
          </cell>
          <cell r="AU129">
            <v>157.58613727623805</v>
          </cell>
          <cell r="AV129">
            <v>165.6913657703715</v>
          </cell>
          <cell r="AW129">
            <v>197.69229849243587</v>
          </cell>
          <cell r="AX129">
            <v>206.52057031839487</v>
          </cell>
          <cell r="AY129">
            <v>216.63473982967787</v>
          </cell>
          <cell r="AZ129">
            <v>211.52759366153555</v>
          </cell>
        </row>
        <row r="130">
          <cell r="AL130">
            <v>1127</v>
          </cell>
          <cell r="AM130">
            <v>142.15245070981365</v>
          </cell>
          <cell r="AN130">
            <v>168.93583964913765</v>
          </cell>
          <cell r="AO130">
            <v>127.86066628074796</v>
          </cell>
          <cell r="AP130">
            <v>169.07538522580603</v>
          </cell>
          <cell r="AQ130">
            <v>156.65282829204494</v>
          </cell>
          <cell r="AR130">
            <v>176.58350469113802</v>
          </cell>
          <cell r="AS130">
            <v>193.07448695392063</v>
          </cell>
          <cell r="AT130">
            <v>165.63465931254865</v>
          </cell>
          <cell r="AU130">
            <v>165.54098106811966</v>
          </cell>
          <cell r="AV130">
            <v>148.00145318367083</v>
          </cell>
          <cell r="AW130">
            <v>150.85587994336296</v>
          </cell>
          <cell r="AX130">
            <v>172.96423016269037</v>
          </cell>
          <cell r="AY130">
            <v>196.54840857372292</v>
          </cell>
          <cell r="AZ130">
            <v>185.88069650128631</v>
          </cell>
        </row>
        <row r="131">
          <cell r="AL131">
            <v>1128</v>
          </cell>
          <cell r="AM131">
            <v>75.605155230178227</v>
          </cell>
          <cell r="AN131">
            <v>78.859004602752336</v>
          </cell>
          <cell r="AO131">
            <v>58.167937054251432</v>
          </cell>
          <cell r="AP131">
            <v>57.420329186154504</v>
          </cell>
          <cell r="AQ131">
            <v>43.458526558438273</v>
          </cell>
          <cell r="AR131">
            <v>60.176501598655967</v>
          </cell>
          <cell r="AS131">
            <v>116.86087368263615</v>
          </cell>
          <cell r="AT131">
            <v>73.280788665551825</v>
          </cell>
          <cell r="AU131">
            <v>56.902180347095126</v>
          </cell>
          <cell r="AV131">
            <v>60.984227135166407</v>
          </cell>
          <cell r="AW131">
            <v>62.944535185834773</v>
          </cell>
          <cell r="AX131">
            <v>81.969981355067063</v>
          </cell>
          <cell r="AY131">
            <v>81.060962494844674</v>
          </cell>
          <cell r="AZ131">
            <v>86.055778164887585</v>
          </cell>
        </row>
        <row r="132">
          <cell r="AL132">
            <v>1129</v>
          </cell>
          <cell r="AM132">
            <v>15.960041123438149</v>
          </cell>
          <cell r="AN132">
            <v>16.75848093886238</v>
          </cell>
          <cell r="AO132">
            <v>14.889003559113858</v>
          </cell>
          <cell r="AP132">
            <v>19.49066865464081</v>
          </cell>
          <cell r="AQ132">
            <v>10.106634083357738</v>
          </cell>
          <cell r="AR132">
            <v>17.75700047173455</v>
          </cell>
          <cell r="AS132">
            <v>14.226541143973096</v>
          </cell>
          <cell r="AT132">
            <v>18.069235561368941</v>
          </cell>
          <cell r="AU132">
            <v>19.182131086273742</v>
          </cell>
          <cell r="AV132">
            <v>27.126071700838956</v>
          </cell>
          <cell r="AW132">
            <v>25.162184111175353</v>
          </cell>
          <cell r="AX132">
            <v>30.830673767973039</v>
          </cell>
          <cell r="AY132">
            <v>29.312679446459157</v>
          </cell>
          <cell r="AZ132">
            <v>28.226252105057291</v>
          </cell>
        </row>
        <row r="133">
          <cell r="AL133">
            <v>1130</v>
          </cell>
          <cell r="AM133">
            <v>513.7462841664684</v>
          </cell>
          <cell r="AN133">
            <v>518.4919948354767</v>
          </cell>
          <cell r="AO133">
            <v>425.4991160748408</v>
          </cell>
          <cell r="AP133">
            <v>528.50121002767094</v>
          </cell>
          <cell r="AQ133">
            <v>742.83760512679373</v>
          </cell>
          <cell r="AR133">
            <v>706.33401876455207</v>
          </cell>
          <cell r="AS133">
            <v>687.95488246212767</v>
          </cell>
          <cell r="AT133">
            <v>675.58864071118319</v>
          </cell>
          <cell r="AU133">
            <v>691.74337509815996</v>
          </cell>
          <cell r="AV133">
            <v>754.54744259396375</v>
          </cell>
          <cell r="AW133">
            <v>777.46830097922236</v>
          </cell>
          <cell r="AX133">
            <v>825.3253309236926</v>
          </cell>
          <cell r="AY133">
            <v>790.3283114654821</v>
          </cell>
          <cell r="AZ133">
            <v>798.79452363308405</v>
          </cell>
        </row>
        <row r="134">
          <cell r="AL134">
            <v>1131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L135">
            <v>1132</v>
          </cell>
          <cell r="AM135">
            <v>14.391910433837868</v>
          </cell>
          <cell r="AN135">
            <v>12.561728568533214</v>
          </cell>
          <cell r="AO135">
            <v>14.454760494681119</v>
          </cell>
          <cell r="AP135">
            <v>18.637709872672058</v>
          </cell>
          <cell r="AQ135">
            <v>22.234594983387019</v>
          </cell>
          <cell r="AR135">
            <v>20.716500550356976</v>
          </cell>
          <cell r="AS135">
            <v>19.307448695392061</v>
          </cell>
          <cell r="AT135">
            <v>16.061542721216838</v>
          </cell>
          <cell r="AU135">
            <v>21.935844866918892</v>
          </cell>
          <cell r="AV135">
            <v>18.785996594001922</v>
          </cell>
          <cell r="AW135">
            <v>22.239792315345344</v>
          </cell>
          <cell r="AX135">
            <v>24.852486345571911</v>
          </cell>
          <cell r="AY135">
            <v>33.977497482919254</v>
          </cell>
          <cell r="AZ135">
            <v>25.124987547670955</v>
          </cell>
        </row>
        <row r="136">
          <cell r="AL136">
            <v>1133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L137">
            <v>1134</v>
          </cell>
          <cell r="AM137">
            <v>33.872224480029587</v>
          </cell>
          <cell r="AN137">
            <v>46.609525111210999</v>
          </cell>
          <cell r="AO137">
            <v>44.490687359602141</v>
          </cell>
          <cell r="AP137">
            <v>53.351196072174545</v>
          </cell>
          <cell r="AQ137">
            <v>45.479853375109819</v>
          </cell>
          <cell r="AR137">
            <v>43.406001153128898</v>
          </cell>
          <cell r="AS137">
            <v>42.679623431919289</v>
          </cell>
          <cell r="AT137">
            <v>42.161549643194199</v>
          </cell>
          <cell r="AU137">
            <v>36.689506213382238</v>
          </cell>
          <cell r="AV137">
            <v>28.277361404478633</v>
          </cell>
          <cell r="AW137">
            <v>81.64496347540711</v>
          </cell>
          <cell r="AX137">
            <v>58.41850342336302</v>
          </cell>
          <cell r="AY137">
            <v>55.902985420668784</v>
          </cell>
          <cell r="AZ137">
            <v>54.643073776423947</v>
          </cell>
        </row>
        <row r="138">
          <cell r="AL138">
            <v>1135</v>
          </cell>
          <cell r="AM138">
            <v>9.8048273744252832</v>
          </cell>
          <cell r="AN138">
            <v>6.5523948758404646</v>
          </cell>
          <cell r="AO138">
            <v>6.2622914497135884</v>
          </cell>
          <cell r="AP138">
            <v>6.7125919914315064</v>
          </cell>
          <cell r="AQ138">
            <v>8.0853072666861898</v>
          </cell>
          <cell r="AR138">
            <v>7.8920002096598001</v>
          </cell>
          <cell r="AS138">
            <v>15.242722654256889</v>
          </cell>
          <cell r="AT138">
            <v>22.084621241673151</v>
          </cell>
          <cell r="AU138">
            <v>24.323977700725607</v>
          </cell>
          <cell r="AV138">
            <v>27.558683612145582</v>
          </cell>
          <cell r="AW138">
            <v>30.163772321913275</v>
          </cell>
          <cell r="AX138">
            <v>31.482253188472161</v>
          </cell>
          <cell r="AY138">
            <v>33.992252894692967</v>
          </cell>
          <cell r="AZ138">
            <v>36.036564757751741</v>
          </cell>
        </row>
        <row r="139">
          <cell r="AL139">
            <v>1136</v>
          </cell>
          <cell r="AM139">
            <v>79.148488898367091</v>
          </cell>
          <cell r="AN139">
            <v>82.728697611373406</v>
          </cell>
          <cell r="AO139">
            <v>41.270911030881649</v>
          </cell>
          <cell r="AP139">
            <v>104.36057699385424</v>
          </cell>
          <cell r="AQ139">
            <v>98.034350608570051</v>
          </cell>
          <cell r="AR139">
            <v>78.920002096597997</v>
          </cell>
          <cell r="AS139">
            <v>124.99032576490649</v>
          </cell>
          <cell r="AT139">
            <v>110.42310620836577</v>
          </cell>
          <cell r="AU139">
            <v>82.437515455452925</v>
          </cell>
          <cell r="AV139">
            <v>94.375643500450764</v>
          </cell>
          <cell r="AW139">
            <v>67.82787038583362</v>
          </cell>
          <cell r="AX139">
            <v>105.6074763719855</v>
          </cell>
          <cell r="AY139">
            <v>110.28405551267774</v>
          </cell>
          <cell r="AZ139">
            <v>107.51553684240689</v>
          </cell>
        </row>
        <row r="140">
          <cell r="AL140">
            <v>1137</v>
          </cell>
          <cell r="AM140">
            <v>13.436393459931814</v>
          </cell>
          <cell r="AN140">
            <v>13.661096329539566</v>
          </cell>
          <cell r="AO140">
            <v>6.5896150555170996</v>
          </cell>
          <cell r="AP140">
            <v>10.495367378131636</v>
          </cell>
          <cell r="AQ140">
            <v>13.13862430836506</v>
          </cell>
          <cell r="AR140">
            <v>25.649000681394348</v>
          </cell>
          <cell r="AS140">
            <v>14.226541143973096</v>
          </cell>
          <cell r="AT140">
            <v>13.05000346098868</v>
          </cell>
          <cell r="AU140">
            <v>11.237167860522884</v>
          </cell>
          <cell r="AV140">
            <v>11.333227588313511</v>
          </cell>
          <cell r="AW140">
            <v>14.605789256850622</v>
          </cell>
          <cell r="AX140">
            <v>13.313294364059503</v>
          </cell>
          <cell r="AY140">
            <v>13.36102536109459</v>
          </cell>
          <cell r="AZ140">
            <v>12.821291928832947</v>
          </cell>
        </row>
        <row r="141">
          <cell r="AL141">
            <v>1138</v>
          </cell>
          <cell r="AM141">
            <v>1.2031693270590388E-2</v>
          </cell>
          <cell r="AN141">
            <v>13.324867079185443</v>
          </cell>
          <cell r="AO141">
            <v>16.021974664588477</v>
          </cell>
          <cell r="AP141">
            <v>19.575251186186097</v>
          </cell>
          <cell r="AQ141">
            <v>17.181277941708153</v>
          </cell>
          <cell r="AR141">
            <v>16.770500445527077</v>
          </cell>
          <cell r="AS141">
            <v>27.436900777662402</v>
          </cell>
          <cell r="AT141">
            <v>22.084621241673151</v>
          </cell>
          <cell r="AU141">
            <v>19.191023595791435</v>
          </cell>
          <cell r="AV141">
            <v>40.665519662822916</v>
          </cell>
          <cell r="AW141">
            <v>35.706239520901228</v>
          </cell>
          <cell r="AX141">
            <v>7.6716487875597288</v>
          </cell>
          <cell r="AY141">
            <v>2.8035282370049388</v>
          </cell>
          <cell r="AZ141">
            <v>23.643368110310444</v>
          </cell>
        </row>
        <row r="142">
          <cell r="AL142">
            <v>1139</v>
          </cell>
          <cell r="AM142">
            <v>64.390614460882105</v>
          </cell>
          <cell r="AN142">
            <v>54.664762848482759</v>
          </cell>
          <cell r="AO142">
            <v>50.351561894462144</v>
          </cell>
          <cell r="AP142">
            <v>55.571742291899646</v>
          </cell>
          <cell r="AQ142">
            <v>84.895726300204998</v>
          </cell>
          <cell r="AR142">
            <v>64.122501703485881</v>
          </cell>
          <cell r="AS142">
            <v>66.051798168446524</v>
          </cell>
          <cell r="AT142">
            <v>66.253863725019457</v>
          </cell>
          <cell r="AU142">
            <v>67.505015862022674</v>
          </cell>
          <cell r="AV142">
            <v>79.041508537501031</v>
          </cell>
          <cell r="AW142">
            <v>86.614674787597977</v>
          </cell>
          <cell r="AX142">
            <v>102.38506131714085</v>
          </cell>
          <cell r="AY142">
            <v>104.76974734124546</v>
          </cell>
          <cell r="AZ142">
            <v>94.418193548243295</v>
          </cell>
        </row>
        <row r="143">
          <cell r="AL143">
            <v>1140</v>
          </cell>
          <cell r="AM143">
            <v>1.2783674100002287</v>
          </cell>
          <cell r="AN143">
            <v>2.4717944283609037</v>
          </cell>
          <cell r="AO143">
            <v>3.5977459938746934</v>
          </cell>
          <cell r="AP143">
            <v>3.9713027160480623</v>
          </cell>
          <cell r="AQ143">
            <v>5.0533170416788691</v>
          </cell>
          <cell r="AR143">
            <v>1.97300005241495</v>
          </cell>
          <cell r="AS143">
            <v>8.1294520822703404</v>
          </cell>
          <cell r="AT143">
            <v>9.0346177806844707</v>
          </cell>
          <cell r="AU143">
            <v>9.6987637139622471</v>
          </cell>
          <cell r="AV143">
            <v>9.7262399548984089</v>
          </cell>
          <cell r="AW143">
            <v>9.4530428497766668</v>
          </cell>
          <cell r="AX143">
            <v>11.177920223611906</v>
          </cell>
          <cell r="AY143">
            <v>11.035994048751395</v>
          </cell>
          <cell r="AZ143">
            <v>9.4666208446782552</v>
          </cell>
        </row>
        <row r="144">
          <cell r="AL144">
            <v>1141</v>
          </cell>
          <cell r="AM144">
            <v>12.326469755719852</v>
          </cell>
          <cell r="AN144">
            <v>19.867073189863664</v>
          </cell>
          <cell r="AO144">
            <v>13.662243454841674</v>
          </cell>
          <cell r="AP144">
            <v>15.526499405108614</v>
          </cell>
          <cell r="AQ144">
            <v>15.159951125036605</v>
          </cell>
          <cell r="AR144">
            <v>16.770500445527077</v>
          </cell>
          <cell r="AS144">
            <v>16.258904164540681</v>
          </cell>
          <cell r="AT144">
            <v>16.061542721216838</v>
          </cell>
          <cell r="AU144">
            <v>15.223976294287926</v>
          </cell>
          <cell r="AV144">
            <v>15.412426677756971</v>
          </cell>
          <cell r="AW144">
            <v>14.866974167526493</v>
          </cell>
          <cell r="AX144">
            <v>16.095947070745499</v>
          </cell>
          <cell r="AY144">
            <v>16.155067976245</v>
          </cell>
          <cell r="AZ144">
            <v>9.1161650097858491</v>
          </cell>
        </row>
        <row r="145">
          <cell r="AL145">
            <v>1142</v>
          </cell>
          <cell r="AM145">
            <v>353.57537014283974</v>
          </cell>
          <cell r="AN145">
            <v>440.46031796389877</v>
          </cell>
          <cell r="AO145">
            <v>423.87984901060082</v>
          </cell>
          <cell r="AP145">
            <v>460.56767979709514</v>
          </cell>
          <cell r="AQ145">
            <v>492.19307985952179</v>
          </cell>
          <cell r="AR145">
            <v>506.07451344443467</v>
          </cell>
          <cell r="AS145">
            <v>605.64418012914041</v>
          </cell>
          <cell r="AT145">
            <v>552.11553104182883</v>
          </cell>
          <cell r="AU145">
            <v>371.82052435001043</v>
          </cell>
          <cell r="AV145">
            <v>331.82939581111759</v>
          </cell>
          <cell r="AW145">
            <v>350.58418679461073</v>
          </cell>
          <cell r="AX145">
            <v>450.36180348418964</v>
          </cell>
          <cell r="AY145">
            <v>579.37440516868253</v>
          </cell>
          <cell r="AZ145">
            <v>481.91127939772463</v>
          </cell>
        </row>
        <row r="146">
          <cell r="AL146">
            <v>1143</v>
          </cell>
          <cell r="AM146">
            <v>5.8975349848010552</v>
          </cell>
          <cell r="AN146">
            <v>13.908683322982148</v>
          </cell>
          <cell r="AO146">
            <v>18.840334078455381</v>
          </cell>
          <cell r="AP146">
            <v>32.844517972345152</v>
          </cell>
          <cell r="AQ146">
            <v>25.266585208394346</v>
          </cell>
          <cell r="AR146">
            <v>27.622000733809301</v>
          </cell>
          <cell r="AS146">
            <v>27.436900777662402</v>
          </cell>
          <cell r="AT146">
            <v>30.11539260228157</v>
          </cell>
          <cell r="AU146">
            <v>24.181697548442543</v>
          </cell>
          <cell r="AV146">
            <v>25.687712376239428</v>
          </cell>
          <cell r="AW146">
            <v>24.323101878452874</v>
          </cell>
          <cell r="AX146">
            <v>27.370636515223609</v>
          </cell>
          <cell r="AY146">
            <v>26.992917924035144</v>
          </cell>
          <cell r="AZ146">
            <v>25.931575130746399</v>
          </cell>
        </row>
        <row r="147">
          <cell r="AL147">
            <v>1144</v>
          </cell>
          <cell r="AM147">
            <v>59.119730167257629</v>
          </cell>
          <cell r="AN147">
            <v>55.184389871757311</v>
          </cell>
          <cell r="AO147">
            <v>41.645129136083945</v>
          </cell>
          <cell r="AP147">
            <v>66.528746860272435</v>
          </cell>
          <cell r="AQ147">
            <v>60.639804500146418</v>
          </cell>
          <cell r="AR147">
            <v>42.419501126921425</v>
          </cell>
          <cell r="AS147">
            <v>80.278339312419618</v>
          </cell>
          <cell r="AT147">
            <v>54.207706684106824</v>
          </cell>
          <cell r="AU147">
            <v>52.621919099246263</v>
          </cell>
          <cell r="AV147">
            <v>58.910500432708197</v>
          </cell>
          <cell r="AW147">
            <v>44.427141991145533</v>
          </cell>
          <cell r="AX147">
            <v>46.242785011264026</v>
          </cell>
          <cell r="AY147">
            <v>46.695608473873612</v>
          </cell>
          <cell r="AZ147">
            <v>41.416331404761635</v>
          </cell>
        </row>
        <row r="148">
          <cell r="AL148">
            <v>1145</v>
          </cell>
          <cell r="AM148">
            <v>0.59055561136481149</v>
          </cell>
          <cell r="AN148">
            <v>0.68264726587048852</v>
          </cell>
          <cell r="AO148">
            <v>0.79533070980337328</v>
          </cell>
          <cell r="AP148">
            <v>0.71844198481238986</v>
          </cell>
          <cell r="AQ148">
            <v>1.0106634083357737</v>
          </cell>
          <cell r="AR148">
            <v>0.98650002620747501</v>
          </cell>
          <cell r="AS148">
            <v>1.0161815102837926</v>
          </cell>
          <cell r="AT148">
            <v>1.0038464200760524</v>
          </cell>
          <cell r="AU148">
            <v>0.98805661307683834</v>
          </cell>
          <cell r="AV148">
            <v>1.0037399334260482</v>
          </cell>
          <cell r="AW148">
            <v>1.0282870499050001</v>
          </cell>
          <cell r="AX148">
            <v>1.0752135651800601</v>
          </cell>
          <cell r="AY148">
            <v>1.0539579838364432</v>
          </cell>
          <cell r="AZ148">
            <v>1.0783256458227879</v>
          </cell>
        </row>
        <row r="149">
          <cell r="AL149">
            <v>1146</v>
          </cell>
          <cell r="AM149">
            <v>81.351291407991027</v>
          </cell>
          <cell r="AN149">
            <v>76.931290234055382</v>
          </cell>
          <cell r="AO149">
            <v>78.597056772337609</v>
          </cell>
          <cell r="AP149">
            <v>78.721879269180576</v>
          </cell>
          <cell r="AQ149">
            <v>92.981033566891185</v>
          </cell>
          <cell r="AR149">
            <v>76.947002044183037</v>
          </cell>
          <cell r="AS149">
            <v>74.181250250716857</v>
          </cell>
          <cell r="AT149">
            <v>61.234631624639192</v>
          </cell>
          <cell r="AU149">
            <v>55.370692596826018</v>
          </cell>
          <cell r="AV149">
            <v>69.539102587756631</v>
          </cell>
          <cell r="AW149">
            <v>56.857075850397173</v>
          </cell>
          <cell r="AX149">
            <v>56.069161783444592</v>
          </cell>
          <cell r="AY149">
            <v>68.201621134056253</v>
          </cell>
          <cell r="AZ149">
            <v>64.810606290887023</v>
          </cell>
        </row>
        <row r="150">
          <cell r="AL150">
            <v>1147</v>
          </cell>
          <cell r="AM150">
            <v>1.0026411058825322</v>
          </cell>
          <cell r="AN150">
            <v>0.59502388547517204</v>
          </cell>
          <cell r="AO150">
            <v>0.49520591365115696</v>
          </cell>
          <cell r="AP150">
            <v>1.0190666451239574</v>
          </cell>
          <cell r="AQ150">
            <v>1.0106634083357737</v>
          </cell>
          <cell r="AR150">
            <v>0.98650002620747501</v>
          </cell>
          <cell r="AS150">
            <v>1.0161815102837926</v>
          </cell>
          <cell r="AT150">
            <v>1.0038464200760524</v>
          </cell>
          <cell r="AU150">
            <v>0.99892523582068382</v>
          </cell>
          <cell r="AV150">
            <v>1.1914393009767192</v>
          </cell>
          <cell r="AW150">
            <v>1.0128627441564251</v>
          </cell>
          <cell r="AX150">
            <v>1.0031742563129959</v>
          </cell>
          <cell r="AY150">
            <v>1.0644975636748075</v>
          </cell>
          <cell r="AZ150">
            <v>0.98558964028202811</v>
          </cell>
        </row>
        <row r="151">
          <cell r="AL151">
            <v>1148</v>
          </cell>
          <cell r="AM151">
            <v>2272.6728083887301</v>
          </cell>
          <cell r="AN151">
            <v>2309.4733897742249</v>
          </cell>
          <cell r="AO151">
            <v>2125.9023397571304</v>
          </cell>
          <cell r="AP151">
            <v>2309.9043523361038</v>
          </cell>
          <cell r="AQ151">
            <v>2326.5471659889513</v>
          </cell>
          <cell r="AR151">
            <v>3025.5955803783258</v>
          </cell>
          <cell r="AS151">
            <v>2670.5795441001919</v>
          </cell>
          <cell r="AT151">
            <v>2638.1622650510762</v>
          </cell>
          <cell r="AU151">
            <v>2596.6658048708332</v>
          </cell>
          <cell r="AV151">
            <v>2640.7203197918552</v>
          </cell>
          <cell r="AW151">
            <v>1972.2175433839936</v>
          </cell>
          <cell r="AX151">
            <v>2824.2258391836826</v>
          </cell>
          <cell r="AY151">
            <v>2709.1589470481913</v>
          </cell>
          <cell r="AZ151">
            <v>2261.6273715920702</v>
          </cell>
        </row>
        <row r="152">
          <cell r="AL152">
            <v>1149</v>
          </cell>
          <cell r="AM152">
            <v>1.8097671961179707</v>
          </cell>
          <cell r="AN152">
            <v>1.9379031338592076</v>
          </cell>
          <cell r="AO152">
            <v>1.9339291552058437</v>
          </cell>
          <cell r="AP152">
            <v>2.0381332902479148</v>
          </cell>
          <cell r="AQ152">
            <v>2.0213268166715475</v>
          </cell>
          <cell r="AR152">
            <v>1.97300005241495</v>
          </cell>
          <cell r="AS152">
            <v>4.0647260411351702</v>
          </cell>
          <cell r="AT152">
            <v>3.0115392602281572</v>
          </cell>
          <cell r="AU152">
            <v>3.7625195825966009</v>
          </cell>
          <cell r="AV152">
            <v>32.9156436368404</v>
          </cell>
          <cell r="AW152">
            <v>7.5805321318996608</v>
          </cell>
          <cell r="AX152">
            <v>6.9673839023667901</v>
          </cell>
          <cell r="AY152">
            <v>14.172573008648651</v>
          </cell>
          <cell r="AZ152">
            <v>18.316439419945873</v>
          </cell>
        </row>
        <row r="153">
          <cell r="AL153">
            <v>1150</v>
          </cell>
          <cell r="AM153">
            <v>41.043113669301462</v>
          </cell>
          <cell r="AN153">
            <v>51.350357541204104</v>
          </cell>
          <cell r="AO153">
            <v>34.997364901312352</v>
          </cell>
          <cell r="AP153">
            <v>44.945934383192146</v>
          </cell>
          <cell r="AQ153">
            <v>43.458526558438273</v>
          </cell>
          <cell r="AR153">
            <v>55.244001467618602</v>
          </cell>
          <cell r="AS153">
            <v>60.970890617027557</v>
          </cell>
          <cell r="AT153">
            <v>75.288481505703928</v>
          </cell>
          <cell r="AU153">
            <v>67.267882274884244</v>
          </cell>
          <cell r="AV153">
            <v>72.157860074065169</v>
          </cell>
          <cell r="AW153">
            <v>77.695312916722003</v>
          </cell>
          <cell r="AX153">
            <v>80.59908405946247</v>
          </cell>
          <cell r="AY153">
            <v>86.649047725145508</v>
          </cell>
          <cell r="AZ153">
            <v>108.09028441163044</v>
          </cell>
        </row>
        <row r="154">
          <cell r="AL154">
            <v>1151</v>
          </cell>
          <cell r="AM154">
            <v>1.0026411058825322</v>
          </cell>
          <cell r="AN154">
            <v>1.0188765162246096</v>
          </cell>
          <cell r="AO154">
            <v>1.3786982823242437</v>
          </cell>
          <cell r="AP154">
            <v>0.61042092042925034</v>
          </cell>
          <cell r="AQ154">
            <v>4.0426536333430949</v>
          </cell>
          <cell r="AR154">
            <v>3.9460001048299</v>
          </cell>
          <cell r="AS154">
            <v>4.0647260411351702</v>
          </cell>
          <cell r="AT154">
            <v>4.0153856803042096</v>
          </cell>
          <cell r="AU154">
            <v>3.9522264523073534</v>
          </cell>
          <cell r="AV154">
            <v>4.0149597337041927</v>
          </cell>
          <cell r="AW154">
            <v>4.1131481996200003</v>
          </cell>
          <cell r="AX154">
            <v>4.3008542607202402</v>
          </cell>
          <cell r="AY154">
            <v>4.2158319353457729</v>
          </cell>
          <cell r="AZ154">
            <v>4.3133025832911516</v>
          </cell>
        </row>
        <row r="155">
          <cell r="AL155">
            <v>1152</v>
          </cell>
          <cell r="AM155">
            <v>1.0026411058825322</v>
          </cell>
          <cell r="AN155">
            <v>1.0188765162246096</v>
          </cell>
          <cell r="AO155">
            <v>0.55054142294172181</v>
          </cell>
          <cell r="AP155">
            <v>0.59003958752677121</v>
          </cell>
          <cell r="AQ155">
            <v>1.0106634083357737</v>
          </cell>
          <cell r="AR155">
            <v>0.98650002620747501</v>
          </cell>
          <cell r="AS155">
            <v>1.0161815102837926</v>
          </cell>
          <cell r="AT155">
            <v>1.0038464200760524</v>
          </cell>
          <cell r="AU155">
            <v>1.3398047673321929</v>
          </cell>
          <cell r="AV155">
            <v>1.3169067926549753</v>
          </cell>
          <cell r="AW155">
            <v>2.0031031732149405</v>
          </cell>
          <cell r="AX155">
            <v>2.5697604207803435</v>
          </cell>
          <cell r="AY155">
            <v>3.3568561785190716</v>
          </cell>
          <cell r="AZ155">
            <v>4.4631898480605185</v>
          </cell>
        </row>
        <row r="156">
          <cell r="AL156">
            <v>1153</v>
          </cell>
          <cell r="AM156">
            <v>34.461777450288515</v>
          </cell>
          <cell r="AN156">
            <v>37.973527759691208</v>
          </cell>
          <cell r="AO156">
            <v>39.904405318401089</v>
          </cell>
          <cell r="AP156">
            <v>40.949155001015981</v>
          </cell>
          <cell r="AQ156">
            <v>53.565160641796005</v>
          </cell>
          <cell r="AR156">
            <v>41.433001100713952</v>
          </cell>
          <cell r="AS156">
            <v>75.197431761000658</v>
          </cell>
          <cell r="AT156">
            <v>49.188474583726567</v>
          </cell>
          <cell r="AU156">
            <v>56.93478621532666</v>
          </cell>
          <cell r="AV156">
            <v>55.389380746249621</v>
          </cell>
          <cell r="AW156">
            <v>50.632854337322208</v>
          </cell>
          <cell r="AX156">
            <v>62.608610686869717</v>
          </cell>
          <cell r="AY156">
            <v>49.271481786369883</v>
          </cell>
          <cell r="AZ156">
            <v>50.817174385044694</v>
          </cell>
        </row>
        <row r="157">
          <cell r="AL157">
            <v>1154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0.33439141877099865</v>
          </cell>
          <cell r="AY157">
            <v>0.4521479750658341</v>
          </cell>
          <cell r="AZ157">
            <v>0</v>
          </cell>
        </row>
        <row r="158">
          <cell r="AL158">
            <v>1155</v>
          </cell>
          <cell r="AM158">
            <v>1.0026411058825322</v>
          </cell>
          <cell r="AN158">
            <v>1.0188765162246096</v>
          </cell>
          <cell r="AO158">
            <v>0.93788998797567602</v>
          </cell>
          <cell r="AP158">
            <v>1.0190666451239574</v>
          </cell>
          <cell r="AQ158">
            <v>1.0106634083357737</v>
          </cell>
          <cell r="AR158">
            <v>6.9055001834523253</v>
          </cell>
          <cell r="AS158">
            <v>7.1132705719865479</v>
          </cell>
          <cell r="AT158">
            <v>8.0307713606084192</v>
          </cell>
          <cell r="AU158">
            <v>6.7365699879578846</v>
          </cell>
          <cell r="AV158">
            <v>8.0720765446122797</v>
          </cell>
          <cell r="AW158">
            <v>6.741449899177181</v>
          </cell>
          <cell r="AX158">
            <v>6.8620129729791435</v>
          </cell>
          <cell r="AY158">
            <v>5.9432690708537024</v>
          </cell>
          <cell r="AZ158">
            <v>5.5037740962795088</v>
          </cell>
        </row>
        <row r="159">
          <cell r="AL159">
            <v>1156</v>
          </cell>
          <cell r="AM159">
            <v>668.72486975838342</v>
          </cell>
          <cell r="AN159">
            <v>870.55151698872453</v>
          </cell>
          <cell r="AO159">
            <v>807.17809596153802</v>
          </cell>
          <cell r="AP159">
            <v>748.8478618301566</v>
          </cell>
          <cell r="AQ159">
            <v>977.31151586069325</v>
          </cell>
          <cell r="AR159">
            <v>1019.0545270723217</v>
          </cell>
          <cell r="AS159">
            <v>1262.0974357724706</v>
          </cell>
          <cell r="AT159">
            <v>1104.2310620836577</v>
          </cell>
          <cell r="AU159">
            <v>1037.6955892612057</v>
          </cell>
          <cell r="AV159">
            <v>1090.1398594154957</v>
          </cell>
          <cell r="AW159">
            <v>1207.416710572551</v>
          </cell>
          <cell r="AX159">
            <v>1283.3845883210063</v>
          </cell>
          <cell r="AY159">
            <v>1152.095173585406</v>
          </cell>
          <cell r="AZ159">
            <v>1198.9557791696914</v>
          </cell>
        </row>
        <row r="160">
          <cell r="AL160">
            <v>1157</v>
          </cell>
          <cell r="AM160">
            <v>1.228235354706102</v>
          </cell>
          <cell r="AN160">
            <v>1.2440482263102484</v>
          </cell>
          <cell r="AO160">
            <v>1.1470394552942518</v>
          </cell>
          <cell r="AP160">
            <v>1.0425051779618084</v>
          </cell>
          <cell r="AQ160">
            <v>7.0746438583504165</v>
          </cell>
          <cell r="AR160">
            <v>0.98650002620747501</v>
          </cell>
          <cell r="AS160">
            <v>1.0161815102837926</v>
          </cell>
          <cell r="AT160">
            <v>1.0038464200760524</v>
          </cell>
          <cell r="AU160">
            <v>0.98805661307683834</v>
          </cell>
          <cell r="AV160">
            <v>1.0037399334260482</v>
          </cell>
          <cell r="AW160">
            <v>1.0282870499050001</v>
          </cell>
          <cell r="AX160">
            <v>1.0752135651800601</v>
          </cell>
          <cell r="AY160">
            <v>1.0539579838364432</v>
          </cell>
          <cell r="AZ160">
            <v>1.0783256458227879</v>
          </cell>
        </row>
        <row r="161">
          <cell r="AL161">
            <v>1158</v>
          </cell>
          <cell r="AM161">
            <v>24.502543345557321</v>
          </cell>
          <cell r="AN161">
            <v>29.451644577988571</v>
          </cell>
          <cell r="AO161">
            <v>25.48622253325102</v>
          </cell>
          <cell r="AP161">
            <v>32.852670505506133</v>
          </cell>
          <cell r="AQ161">
            <v>29.309238841737439</v>
          </cell>
          <cell r="AR161">
            <v>45.379001205543844</v>
          </cell>
          <cell r="AS161">
            <v>40.647260411351709</v>
          </cell>
          <cell r="AT161">
            <v>40.153856803042096</v>
          </cell>
          <cell r="AU161">
            <v>35.473208522684651</v>
          </cell>
          <cell r="AV161">
            <v>26.590074576389444</v>
          </cell>
          <cell r="AW161">
            <v>28.657331793802449</v>
          </cell>
          <cell r="AX161">
            <v>31.213449797177145</v>
          </cell>
          <cell r="AY161">
            <v>30.376123052150131</v>
          </cell>
          <cell r="AZ161">
            <v>30.114400310892993</v>
          </cell>
        </row>
        <row r="162">
          <cell r="AL162">
            <v>1159</v>
          </cell>
          <cell r="AM162">
            <v>61.942164880316966</v>
          </cell>
          <cell r="AN162">
            <v>60.166696036095644</v>
          </cell>
          <cell r="AO162">
            <v>57.741197109722499</v>
          </cell>
          <cell r="AP162">
            <v>54.966416704696016</v>
          </cell>
          <cell r="AQ162">
            <v>53.565160641796005</v>
          </cell>
          <cell r="AR162">
            <v>56.230501493826068</v>
          </cell>
          <cell r="AS162">
            <v>70.116524209581698</v>
          </cell>
          <cell r="AT162">
            <v>63.242324464791302</v>
          </cell>
          <cell r="AU162">
            <v>54.204785793395352</v>
          </cell>
          <cell r="AV162">
            <v>54.497055945433871</v>
          </cell>
          <cell r="AW162">
            <v>50.785040820708147</v>
          </cell>
          <cell r="AX162">
            <v>54.275705556724247</v>
          </cell>
          <cell r="AY162">
            <v>51.377289838075093</v>
          </cell>
          <cell r="AZ162">
            <v>73.895499856944014</v>
          </cell>
        </row>
        <row r="163">
          <cell r="AL163">
            <v>1160</v>
          </cell>
          <cell r="AM163">
            <v>13.796341616943643</v>
          </cell>
          <cell r="AN163">
            <v>13.646832058312421</v>
          </cell>
          <cell r="AO163">
            <v>20.404734578398809</v>
          </cell>
          <cell r="AP163">
            <v>17.912134421343801</v>
          </cell>
          <cell r="AQ163">
            <v>18.19194135004393</v>
          </cell>
          <cell r="AR163">
            <v>23.676000628979398</v>
          </cell>
          <cell r="AS163">
            <v>20.323630205675855</v>
          </cell>
          <cell r="AT163">
            <v>23.088467661749206</v>
          </cell>
          <cell r="AU163">
            <v>18.679210270217631</v>
          </cell>
          <cell r="AV163">
            <v>19.018864258556764</v>
          </cell>
          <cell r="AW163">
            <v>19.171383758428824</v>
          </cell>
          <cell r="AX163">
            <v>21.748344782897075</v>
          </cell>
          <cell r="AY163">
            <v>17.21956553991981</v>
          </cell>
          <cell r="AZ163">
            <v>14.167042334819786</v>
          </cell>
        </row>
        <row r="164">
          <cell r="AL164">
            <v>1161</v>
          </cell>
          <cell r="AM164">
            <v>324.37344793401098</v>
          </cell>
          <cell r="AN164">
            <v>371.54452928298235</v>
          </cell>
          <cell r="AO164">
            <v>330.26670458577865</v>
          </cell>
          <cell r="AP164">
            <v>408.64368656141664</v>
          </cell>
          <cell r="AQ164">
            <v>388.09474880093711</v>
          </cell>
          <cell r="AR164">
            <v>348.23450925123871</v>
          </cell>
          <cell r="AS164">
            <v>409.5211486443684</v>
          </cell>
          <cell r="AT164">
            <v>360.38086480730283</v>
          </cell>
          <cell r="AU164">
            <v>291.07357375953194</v>
          </cell>
          <cell r="AV164">
            <v>288.45678954784461</v>
          </cell>
          <cell r="AW164">
            <v>302.06446234484332</v>
          </cell>
          <cell r="AX164">
            <v>277.92335275487233</v>
          </cell>
          <cell r="AY164">
            <v>279.50649543947321</v>
          </cell>
          <cell r="AZ164">
            <v>263.04567971636504</v>
          </cell>
        </row>
        <row r="165">
          <cell r="AL165">
            <v>1162</v>
          </cell>
          <cell r="AM165">
            <v>87.284921472603855</v>
          </cell>
          <cell r="AN165">
            <v>66.44399425255547</v>
          </cell>
          <cell r="AO165">
            <v>55.534341968015731</v>
          </cell>
          <cell r="AP165">
            <v>53.834233661963289</v>
          </cell>
          <cell r="AQ165">
            <v>64.682458133489519</v>
          </cell>
          <cell r="AR165">
            <v>55.244001467618602</v>
          </cell>
          <cell r="AS165">
            <v>56.906164575892383</v>
          </cell>
          <cell r="AT165">
            <v>49.188474583726567</v>
          </cell>
          <cell r="AU165">
            <v>65.13071582079904</v>
          </cell>
          <cell r="AV165">
            <v>69.981751898397519</v>
          </cell>
          <cell r="AW165">
            <v>61.643752067704945</v>
          </cell>
          <cell r="AX165">
            <v>58.42280427762374</v>
          </cell>
          <cell r="AY165">
            <v>56.990670059987991</v>
          </cell>
          <cell r="AZ165">
            <v>53.456915566018878</v>
          </cell>
        </row>
        <row r="166">
          <cell r="AL166">
            <v>1163</v>
          </cell>
          <cell r="AM166">
            <v>7.3172747907307203</v>
          </cell>
          <cell r="AN166">
            <v>7.8096884968616331</v>
          </cell>
          <cell r="AO166">
            <v>7.1992435477012888</v>
          </cell>
          <cell r="AP166">
            <v>9.8492791251230489</v>
          </cell>
          <cell r="AQ166">
            <v>8.0853072666861898</v>
          </cell>
          <cell r="AR166">
            <v>6.9055001834523253</v>
          </cell>
          <cell r="AS166">
            <v>9.1456335925541339</v>
          </cell>
          <cell r="AT166">
            <v>10.038464200760524</v>
          </cell>
          <cell r="AU166">
            <v>11.85667935692206</v>
          </cell>
          <cell r="AV166">
            <v>16.872868280891872</v>
          </cell>
          <cell r="AW166">
            <v>17.497332441183485</v>
          </cell>
          <cell r="AX166">
            <v>17.699090496428969</v>
          </cell>
          <cell r="AY166">
            <v>20.414112188928069</v>
          </cell>
          <cell r="AZ166">
            <v>25.413978820751463</v>
          </cell>
        </row>
        <row r="167">
          <cell r="AL167">
            <v>1164</v>
          </cell>
          <cell r="AM167">
            <v>485.36428576395144</v>
          </cell>
          <cell r="AN167">
            <v>522.13777599631271</v>
          </cell>
          <cell r="AO167">
            <v>557.76250217348809</v>
          </cell>
          <cell r="AP167">
            <v>950.25518948777176</v>
          </cell>
          <cell r="AQ167">
            <v>1596.8481851705224</v>
          </cell>
          <cell r="AR167">
            <v>1768.7945469900026</v>
          </cell>
          <cell r="AS167">
            <v>1886.032883086719</v>
          </cell>
          <cell r="AT167">
            <v>1989.6236045907358</v>
          </cell>
          <cell r="AU167">
            <v>1931.6002876779521</v>
          </cell>
          <cell r="AV167">
            <v>1622.0166314382914</v>
          </cell>
          <cell r="AW167">
            <v>1595.9056146007599</v>
          </cell>
          <cell r="AX167">
            <v>1787.0275248141286</v>
          </cell>
          <cell r="AY167">
            <v>1996.9637027984563</v>
          </cell>
          <cell r="AZ167">
            <v>2185.8814649268938</v>
          </cell>
        </row>
        <row r="168">
          <cell r="AL168">
            <v>1165</v>
          </cell>
          <cell r="AM168">
            <v>1.0026411058825322</v>
          </cell>
          <cell r="AN168">
            <v>0.90170571685877965</v>
          </cell>
          <cell r="AO168">
            <v>4.9408044566558615</v>
          </cell>
          <cell r="AP168">
            <v>4.0721903139153337</v>
          </cell>
          <cell r="AQ168">
            <v>3.0319902250073212</v>
          </cell>
          <cell r="AR168">
            <v>2.9595000786224248</v>
          </cell>
          <cell r="AS168">
            <v>3.0485445308513777</v>
          </cell>
          <cell r="AT168">
            <v>3.0115392602281572</v>
          </cell>
          <cell r="AU168">
            <v>2.9276117445466721</v>
          </cell>
          <cell r="AV168">
            <v>1.9884088081170017</v>
          </cell>
          <cell r="AW168">
            <v>2.7321586915975851</v>
          </cell>
          <cell r="AX168">
            <v>2.5654595665196234</v>
          </cell>
          <cell r="AY168">
            <v>2.9226254891784569</v>
          </cell>
          <cell r="AZ168">
            <v>2.128614824854183</v>
          </cell>
        </row>
        <row r="169">
          <cell r="AL169">
            <v>1166</v>
          </cell>
          <cell r="AM169">
            <v>94.236232259687441</v>
          </cell>
          <cell r="AN169">
            <v>129.9627940270301</v>
          </cell>
          <cell r="AO169">
            <v>133.10816076347189</v>
          </cell>
          <cell r="AP169">
            <v>165.69514116392983</v>
          </cell>
          <cell r="AQ169">
            <v>186.97273054211814</v>
          </cell>
          <cell r="AR169">
            <v>227.88150605392673</v>
          </cell>
          <cell r="AS169">
            <v>306.88681610570541</v>
          </cell>
          <cell r="AT169">
            <v>267.02314774022994</v>
          </cell>
          <cell r="AU169">
            <v>249.64831219967246</v>
          </cell>
          <cell r="AV169">
            <v>315.39817310093321</v>
          </cell>
          <cell r="AW169">
            <v>378.36233316074441</v>
          </cell>
          <cell r="AX169">
            <v>412.90566372757701</v>
          </cell>
          <cell r="AY169">
            <v>403.4456305907359</v>
          </cell>
          <cell r="AZ169">
            <v>395.24301226600971</v>
          </cell>
        </row>
        <row r="170">
          <cell r="AL170">
            <v>1167</v>
          </cell>
          <cell r="AM170">
            <v>0.65171671882364601</v>
          </cell>
          <cell r="AN170">
            <v>0.66023198251354709</v>
          </cell>
          <cell r="AO170">
            <v>0.8534798890578652</v>
          </cell>
          <cell r="AP170">
            <v>0.72557545132825763</v>
          </cell>
          <cell r="AQ170">
            <v>1.0106634083357737</v>
          </cell>
          <cell r="AR170">
            <v>0.98650002620747501</v>
          </cell>
          <cell r="AS170">
            <v>2.0323630205675851</v>
          </cell>
          <cell r="AT170">
            <v>1.0038464200760524</v>
          </cell>
          <cell r="AU170">
            <v>1.0176983114691436</v>
          </cell>
          <cell r="AV170">
            <v>1.2837833748519158</v>
          </cell>
          <cell r="AW170">
            <v>1.2051524224886601</v>
          </cell>
          <cell r="AX170">
            <v>1.2106904743927476</v>
          </cell>
          <cell r="AY170">
            <v>1.1540839923009052</v>
          </cell>
          <cell r="AZ170">
            <v>1.4212332011944344</v>
          </cell>
        </row>
        <row r="171">
          <cell r="AL171">
            <v>1168</v>
          </cell>
          <cell r="AM171">
            <v>718.17979245038725</v>
          </cell>
          <cell r="AN171">
            <v>814.94023049012424</v>
          </cell>
          <cell r="AO171">
            <v>628.88055996736614</v>
          </cell>
          <cell r="AP171">
            <v>833.57970111175268</v>
          </cell>
          <cell r="AQ171">
            <v>826.70599207242549</v>
          </cell>
          <cell r="AR171">
            <v>812.8760215949593</v>
          </cell>
          <cell r="AS171">
            <v>909.48245170399434</v>
          </cell>
          <cell r="AT171">
            <v>845.23868570403613</v>
          </cell>
          <cell r="AU171">
            <v>818.59996365109521</v>
          </cell>
          <cell r="AV171">
            <v>866.17938302987523</v>
          </cell>
          <cell r="AW171">
            <v>869.10410143150648</v>
          </cell>
          <cell r="AX171">
            <v>998.84114564532035</v>
          </cell>
          <cell r="AY171">
            <v>1082.4517379294614</v>
          </cell>
          <cell r="AZ171">
            <v>1067.7957958913282</v>
          </cell>
        </row>
        <row r="172">
          <cell r="AL172">
            <v>1169</v>
          </cell>
          <cell r="AM172">
            <v>8.0211288470602575</v>
          </cell>
          <cell r="AN172">
            <v>8.1510121297968769</v>
          </cell>
          <cell r="AO172">
            <v>7.7563502005588409</v>
          </cell>
          <cell r="AP172">
            <v>4.6612108347969805</v>
          </cell>
          <cell r="AQ172">
            <v>5.0533170416788691</v>
          </cell>
          <cell r="AR172">
            <v>4.9325001310373748</v>
          </cell>
          <cell r="AS172">
            <v>19.035112050636002</v>
          </cell>
          <cell r="AT172">
            <v>23.15271383263407</v>
          </cell>
          <cell r="AU172">
            <v>26.599472080641565</v>
          </cell>
          <cell r="AV172">
            <v>31.483306751841432</v>
          </cell>
          <cell r="AW172">
            <v>13.935346100312563</v>
          </cell>
          <cell r="AX172">
            <v>16.349697472127993</v>
          </cell>
          <cell r="AY172">
            <v>11.576674494459493</v>
          </cell>
          <cell r="AZ172">
            <v>10.212822191587623</v>
          </cell>
        </row>
        <row r="173">
          <cell r="AL173">
            <v>1170</v>
          </cell>
          <cell r="AM173">
            <v>66.235474095705968</v>
          </cell>
          <cell r="AN173">
            <v>97.795843533302943</v>
          </cell>
          <cell r="AO173">
            <v>86.050468506780291</v>
          </cell>
          <cell r="AP173">
            <v>95.137004788837288</v>
          </cell>
          <cell r="AQ173">
            <v>100.0556774252416</v>
          </cell>
          <cell r="AR173">
            <v>105.55550280419982</v>
          </cell>
          <cell r="AS173">
            <v>101.61815102837926</v>
          </cell>
          <cell r="AT173">
            <v>112.43079904851787</v>
          </cell>
          <cell r="AU173">
            <v>104.92271979924256</v>
          </cell>
          <cell r="AV173">
            <v>101.3787370159643</v>
          </cell>
          <cell r="AW173">
            <v>109.23596159845808</v>
          </cell>
          <cell r="AX173">
            <v>125.97954779145211</v>
          </cell>
          <cell r="AY173">
            <v>120.4515881827479</v>
          </cell>
          <cell r="AZ173">
            <v>115.43368205968362</v>
          </cell>
        </row>
        <row r="174">
          <cell r="AL174">
            <v>1171</v>
          </cell>
          <cell r="AM174">
            <v>358.45021119964059</v>
          </cell>
          <cell r="AN174">
            <v>370.60512513502329</v>
          </cell>
          <cell r="AO174">
            <v>303.95982831304889</v>
          </cell>
          <cell r="AP174">
            <v>358.10307629649401</v>
          </cell>
          <cell r="AQ174">
            <v>413.36133400933147</v>
          </cell>
          <cell r="AR174">
            <v>453.79001205543847</v>
          </cell>
          <cell r="AS174">
            <v>436.9580494220308</v>
          </cell>
          <cell r="AT174">
            <v>381.46163962889989</v>
          </cell>
          <cell r="AU174">
            <v>415.48669830832824</v>
          </cell>
          <cell r="AV174">
            <v>445.1395894157173</v>
          </cell>
          <cell r="AW174">
            <v>432.30832837286056</v>
          </cell>
          <cell r="AX174">
            <v>448.47802931799413</v>
          </cell>
          <cell r="AY174">
            <v>487.07719660815769</v>
          </cell>
          <cell r="AZ174">
            <v>585.68286959783472</v>
          </cell>
        </row>
        <row r="175">
          <cell r="AL175">
            <v>1172</v>
          </cell>
          <cell r="AM175">
            <v>22.330822710215763</v>
          </cell>
          <cell r="AN175">
            <v>31.486340980889114</v>
          </cell>
          <cell r="AO175">
            <v>24.610233284481744</v>
          </cell>
          <cell r="AP175">
            <v>16.939944841895542</v>
          </cell>
          <cell r="AQ175">
            <v>27.287912025065889</v>
          </cell>
          <cell r="AR175">
            <v>18.743500497942026</v>
          </cell>
          <cell r="AS175">
            <v>26.420719267378608</v>
          </cell>
          <cell r="AT175">
            <v>28.107699762129467</v>
          </cell>
          <cell r="AU175">
            <v>28.166529868981431</v>
          </cell>
          <cell r="AV175">
            <v>28.31550352194882</v>
          </cell>
          <cell r="AW175">
            <v>28.58329512620929</v>
          </cell>
          <cell r="AX175">
            <v>36.251900563610903</v>
          </cell>
          <cell r="AY175">
            <v>34.095540777108937</v>
          </cell>
          <cell r="AZ175">
            <v>31.607881330357557</v>
          </cell>
        </row>
        <row r="176">
          <cell r="AL176">
            <v>1173</v>
          </cell>
          <cell r="AM176">
            <v>150.52650922614455</v>
          </cell>
          <cell r="AN176">
            <v>172.06073392439851</v>
          </cell>
          <cell r="AO176">
            <v>160.02185185842185</v>
          </cell>
          <cell r="AP176">
            <v>132.30746066973362</v>
          </cell>
          <cell r="AQ176">
            <v>178.88742327543196</v>
          </cell>
          <cell r="AR176">
            <v>158.82650421940346</v>
          </cell>
          <cell r="AS176">
            <v>243.88356246811023</v>
          </cell>
          <cell r="AT176">
            <v>206.7923625356668</v>
          </cell>
          <cell r="AU176">
            <v>231.88305429655091</v>
          </cell>
          <cell r="AV176">
            <v>209.41427727041017</v>
          </cell>
          <cell r="AW176">
            <v>226.64063552136147</v>
          </cell>
          <cell r="AX176">
            <v>241.70693423891234</v>
          </cell>
          <cell r="AY176">
            <v>243.88166162781761</v>
          </cell>
          <cell r="AZ176">
            <v>252.20635032455436</v>
          </cell>
        </row>
        <row r="177">
          <cell r="AL177">
            <v>1174</v>
          </cell>
          <cell r="AM177">
            <v>148.88919630023841</v>
          </cell>
          <cell r="AN177">
            <v>184.71008587332705</v>
          </cell>
          <cell r="AO177">
            <v>124.85285308930999</v>
          </cell>
          <cell r="AP177">
            <v>197.71931048695021</v>
          </cell>
          <cell r="AQ177">
            <v>230.43125710055642</v>
          </cell>
          <cell r="AR177">
            <v>216.04350573943702</v>
          </cell>
          <cell r="AS177">
            <v>252.01301455038057</v>
          </cell>
          <cell r="AT177">
            <v>214.82313389627521</v>
          </cell>
          <cell r="AU177">
            <v>176.15666131901719</v>
          </cell>
          <cell r="AV177">
            <v>156.64867271013622</v>
          </cell>
          <cell r="AW177">
            <v>147.41625976143072</v>
          </cell>
          <cell r="AX177">
            <v>161.99382615715822</v>
          </cell>
          <cell r="AY177">
            <v>201.24062951776281</v>
          </cell>
          <cell r="AZ177">
            <v>166.8838335988263</v>
          </cell>
        </row>
        <row r="178">
          <cell r="AL178">
            <v>1175</v>
          </cell>
          <cell r="AM178">
            <v>2.6108774397181143</v>
          </cell>
          <cell r="AN178">
            <v>4.0979213482553805</v>
          </cell>
          <cell r="AO178">
            <v>3.6455783832614528</v>
          </cell>
          <cell r="AP178">
            <v>3.0571999353718722</v>
          </cell>
          <cell r="AQ178">
            <v>3.0319902250073212</v>
          </cell>
          <cell r="AR178">
            <v>2.9595000786224248</v>
          </cell>
          <cell r="AS178">
            <v>3.0485445308513777</v>
          </cell>
          <cell r="AT178">
            <v>3.0115392602281572</v>
          </cell>
          <cell r="AU178">
            <v>2.9641698392305149</v>
          </cell>
          <cell r="AV178">
            <v>1.1844131214427369</v>
          </cell>
          <cell r="AW178">
            <v>1.5588831676559802</v>
          </cell>
          <cell r="AX178">
            <v>2.6966356214715907</v>
          </cell>
          <cell r="AY178">
            <v>2.6612439091870188</v>
          </cell>
          <cell r="AZ178">
            <v>2.0682285886881067</v>
          </cell>
        </row>
        <row r="179">
          <cell r="AL179">
            <v>1176</v>
          </cell>
          <cell r="AM179">
            <v>56.201041908033588</v>
          </cell>
          <cell r="AN179">
            <v>101.81327363677657</v>
          </cell>
          <cell r="AO179">
            <v>62.023602794819432</v>
          </cell>
          <cell r="AP179">
            <v>53.16470687611686</v>
          </cell>
          <cell r="AQ179">
            <v>64.682458133489519</v>
          </cell>
          <cell r="AR179">
            <v>144.02900382629136</v>
          </cell>
          <cell r="AS179">
            <v>55.88998306560859</v>
          </cell>
          <cell r="AT179">
            <v>51.19616742387867</v>
          </cell>
          <cell r="AU179">
            <v>47.150061576026722</v>
          </cell>
          <cell r="AV179">
            <v>48.682390511096763</v>
          </cell>
          <cell r="AW179">
            <v>51.383503883752851</v>
          </cell>
          <cell r="AX179">
            <v>45.568626105896129</v>
          </cell>
          <cell r="AY179">
            <v>47.245774541436234</v>
          </cell>
          <cell r="AZ179">
            <v>56.991667033025976</v>
          </cell>
        </row>
        <row r="180">
          <cell r="AL180">
            <v>1177</v>
          </cell>
          <cell r="AM180">
            <v>1.5681306896002805</v>
          </cell>
          <cell r="AN180">
            <v>2.641946806570413</v>
          </cell>
          <cell r="AO180">
            <v>2.1937246818751062</v>
          </cell>
          <cell r="AP180">
            <v>1.3115387722745331</v>
          </cell>
          <cell r="AQ180">
            <v>1.0106634083357737</v>
          </cell>
          <cell r="AR180">
            <v>1.97300005241495</v>
          </cell>
          <cell r="AS180">
            <v>3.0485445308513777</v>
          </cell>
          <cell r="AT180">
            <v>2.0076928401521048</v>
          </cell>
          <cell r="AU180">
            <v>1.9069492632382981</v>
          </cell>
          <cell r="AV180">
            <v>2.7010641608494956</v>
          </cell>
          <cell r="AW180">
            <v>1.2586233490837202</v>
          </cell>
          <cell r="AX180">
            <v>1.9611895428884296</v>
          </cell>
          <cell r="AY180">
            <v>1.2004581435897088</v>
          </cell>
          <cell r="AZ180">
            <v>29.485736459378309</v>
          </cell>
        </row>
        <row r="181">
          <cell r="AL181">
            <v>1178</v>
          </cell>
          <cell r="AM181">
            <v>480.38841457375645</v>
          </cell>
          <cell r="AN181">
            <v>443.20822792815653</v>
          </cell>
          <cell r="AO181">
            <v>322.98680249911143</v>
          </cell>
          <cell r="AP181">
            <v>584.54885644284332</v>
          </cell>
          <cell r="AQ181">
            <v>656.93121541825303</v>
          </cell>
          <cell r="AR181">
            <v>670.82001782108296</v>
          </cell>
          <cell r="AS181">
            <v>693.0357900135466</v>
          </cell>
          <cell r="AT181">
            <v>694.66172269262825</v>
          </cell>
          <cell r="AU181">
            <v>523.8439028946259</v>
          </cell>
          <cell r="AV181">
            <v>549.9731992825341</v>
          </cell>
          <cell r="AW181">
            <v>476.98637240418287</v>
          </cell>
          <cell r="AX181">
            <v>575.94782311078575</v>
          </cell>
          <cell r="AY181">
            <v>635.76958896780309</v>
          </cell>
          <cell r="AZ181">
            <v>544.82726752890107</v>
          </cell>
        </row>
        <row r="182">
          <cell r="AL182">
            <v>1179</v>
          </cell>
          <cell r="AM182">
            <v>50.326567668667828</v>
          </cell>
          <cell r="AN182">
            <v>45.369552390965652</v>
          </cell>
          <cell r="AO182">
            <v>48.09593647338064</v>
          </cell>
          <cell r="AP182">
            <v>48.743995769569125</v>
          </cell>
          <cell r="AQ182">
            <v>55.586487458467552</v>
          </cell>
          <cell r="AR182">
            <v>73.001001939353145</v>
          </cell>
          <cell r="AS182">
            <v>87.391609884406165</v>
          </cell>
          <cell r="AT182">
            <v>83.31925286631234</v>
          </cell>
          <cell r="AU182">
            <v>73.648751882134462</v>
          </cell>
          <cell r="AV182">
            <v>67.582813457509261</v>
          </cell>
          <cell r="AW182">
            <v>48.48990412532018</v>
          </cell>
          <cell r="AX182">
            <v>78.518545810839072</v>
          </cell>
          <cell r="AY182">
            <v>78.689557031212686</v>
          </cell>
          <cell r="AZ182">
            <v>64.655327397888541</v>
          </cell>
        </row>
        <row r="183">
          <cell r="AL183">
            <v>1180</v>
          </cell>
          <cell r="AM183">
            <v>59.729335959634213</v>
          </cell>
          <cell r="AN183">
            <v>57.391276405899816</v>
          </cell>
          <cell r="AO183">
            <v>58.843217845593919</v>
          </cell>
          <cell r="AP183">
            <v>58.08577970542045</v>
          </cell>
          <cell r="AQ183">
            <v>51.543833825124466</v>
          </cell>
          <cell r="AR183">
            <v>3.9460001048299</v>
          </cell>
          <cell r="AS183">
            <v>22.355993226243438</v>
          </cell>
          <cell r="AT183">
            <v>15.057696301140785</v>
          </cell>
          <cell r="AU183">
            <v>19.010209235598371</v>
          </cell>
          <cell r="AV183">
            <v>19.317978758717722</v>
          </cell>
          <cell r="AW183">
            <v>21.226929571188919</v>
          </cell>
          <cell r="AX183">
            <v>21.793503752634638</v>
          </cell>
          <cell r="AY183">
            <v>21.671484063644947</v>
          </cell>
          <cell r="AZ183">
            <v>23.166748174856775</v>
          </cell>
        </row>
        <row r="184">
          <cell r="AL184">
            <v>1181</v>
          </cell>
          <cell r="AM184">
            <v>8.7751149586839237</v>
          </cell>
          <cell r="AN184">
            <v>9.2075870771217989</v>
          </cell>
          <cell r="AO184">
            <v>9.3742104298168822</v>
          </cell>
          <cell r="AP184">
            <v>10.068378453824698</v>
          </cell>
          <cell r="AQ184">
            <v>14.149287716700833</v>
          </cell>
          <cell r="AR184">
            <v>9.8650002620747497</v>
          </cell>
          <cell r="AS184">
            <v>13.210359633689304</v>
          </cell>
          <cell r="AT184">
            <v>13.05000346098868</v>
          </cell>
          <cell r="AU184">
            <v>13.571945637223452</v>
          </cell>
          <cell r="AV184">
            <v>17.489164600015464</v>
          </cell>
          <cell r="AW184">
            <v>17.181648316862649</v>
          </cell>
          <cell r="AX184">
            <v>17.755001601818332</v>
          </cell>
          <cell r="AY184">
            <v>29.156693664851364</v>
          </cell>
          <cell r="AZ184">
            <v>35.881285864753266</v>
          </cell>
        </row>
        <row r="185">
          <cell r="AL185">
            <v>1182</v>
          </cell>
          <cell r="AM185">
            <v>0.34691382263535619</v>
          </cell>
          <cell r="AN185">
            <v>0.17932226685553129</v>
          </cell>
          <cell r="AO185">
            <v>0.31044158601994876</v>
          </cell>
          <cell r="AP185">
            <v>0.31183439340793095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L186">
            <v>1183</v>
          </cell>
          <cell r="AM186">
            <v>158.22879820153418</v>
          </cell>
          <cell r="AN186">
            <v>202.03608103172655</v>
          </cell>
          <cell r="AO186">
            <v>138.4203696553661</v>
          </cell>
          <cell r="AP186">
            <v>220.97644946196917</v>
          </cell>
          <cell r="AQ186">
            <v>210.21798893384096</v>
          </cell>
          <cell r="AR186">
            <v>257.47650684015093</v>
          </cell>
          <cell r="AS186">
            <v>254.04537757094815</v>
          </cell>
          <cell r="AT186">
            <v>259.99622279969759</v>
          </cell>
          <cell r="AU186">
            <v>262.51379735854601</v>
          </cell>
          <cell r="AV186">
            <v>273.96178116923909</v>
          </cell>
          <cell r="AW186">
            <v>265.05126998351278</v>
          </cell>
          <cell r="AX186">
            <v>254.60627138037751</v>
          </cell>
          <cell r="AY186">
            <v>217.30400314941403</v>
          </cell>
          <cell r="AZ186">
            <v>272.94255249372657</v>
          </cell>
        </row>
        <row r="187">
          <cell r="AL187">
            <v>1184</v>
          </cell>
          <cell r="AM187">
            <v>19.853296537580022</v>
          </cell>
          <cell r="AN187">
            <v>14.756388584481023</v>
          </cell>
          <cell r="AO187">
            <v>16.29771432105332</v>
          </cell>
          <cell r="AP187">
            <v>16.434487785914058</v>
          </cell>
          <cell r="AQ187">
            <v>17.181277941708153</v>
          </cell>
          <cell r="AR187">
            <v>14.797500393112125</v>
          </cell>
          <cell r="AS187">
            <v>14.226541143973096</v>
          </cell>
          <cell r="AT187">
            <v>13.05000346098868</v>
          </cell>
          <cell r="AU187">
            <v>17.262337087065443</v>
          </cell>
          <cell r="AV187">
            <v>16.287687899704487</v>
          </cell>
          <cell r="AW187">
            <v>9.0355583075152364</v>
          </cell>
          <cell r="AX187">
            <v>5.4631601246798853</v>
          </cell>
          <cell r="AY187">
            <v>8.6403475514911605</v>
          </cell>
          <cell r="AZ187">
            <v>10.166454188817244</v>
          </cell>
        </row>
        <row r="188">
          <cell r="AL188">
            <v>1185</v>
          </cell>
          <cell r="AM188">
            <v>27.350044086263718</v>
          </cell>
          <cell r="AN188">
            <v>21.838599248758285</v>
          </cell>
          <cell r="AO188">
            <v>26.072403775735815</v>
          </cell>
          <cell r="AP188">
            <v>14.711246089009448</v>
          </cell>
          <cell r="AQ188">
            <v>23.245258391722796</v>
          </cell>
          <cell r="AR188">
            <v>24.662500655186872</v>
          </cell>
          <cell r="AS188">
            <v>67.06797967873031</v>
          </cell>
          <cell r="AT188">
            <v>32.123085442433677</v>
          </cell>
          <cell r="AU188">
            <v>28.47381547564833</v>
          </cell>
          <cell r="AV188">
            <v>29.186749784162632</v>
          </cell>
          <cell r="AW188">
            <v>31.888209704603959</v>
          </cell>
          <cell r="AX188">
            <v>37.657204693301246</v>
          </cell>
          <cell r="AY188">
            <v>49.116549962745928</v>
          </cell>
          <cell r="AZ188">
            <v>56.184001124304714</v>
          </cell>
        </row>
        <row r="189">
          <cell r="AL189">
            <v>1186</v>
          </cell>
          <cell r="AM189">
            <v>2.2459160771768727</v>
          </cell>
          <cell r="AN189">
            <v>2.0122811195436041</v>
          </cell>
          <cell r="AO189">
            <v>1.8307612565285196</v>
          </cell>
          <cell r="AP189">
            <v>2.9328738046667495</v>
          </cell>
          <cell r="AQ189">
            <v>2.0213268166715475</v>
          </cell>
          <cell r="AR189">
            <v>2.9595000786224248</v>
          </cell>
          <cell r="AS189">
            <v>2.0323630205675851</v>
          </cell>
          <cell r="AT189">
            <v>2.0076928401521048</v>
          </cell>
          <cell r="AU189">
            <v>2.0452771890690551</v>
          </cell>
          <cell r="AV189">
            <v>2.6589070836456017</v>
          </cell>
          <cell r="AW189">
            <v>5.844783591660021</v>
          </cell>
          <cell r="AX189">
            <v>4.2363414468094369</v>
          </cell>
          <cell r="AY189">
            <v>5.2560884653923425</v>
          </cell>
          <cell r="AZ189">
            <v>4.3909420297903923</v>
          </cell>
        </row>
        <row r="190">
          <cell r="AL190">
            <v>1187</v>
          </cell>
          <cell r="AM190">
            <v>2.3662330098827762</v>
          </cell>
          <cell r="AN190">
            <v>3.1065544979688346</v>
          </cell>
          <cell r="AO190">
            <v>3.0087510814259693</v>
          </cell>
          <cell r="AP190">
            <v>2.8095667406067508</v>
          </cell>
          <cell r="AQ190">
            <v>3.0319902250073212</v>
          </cell>
          <cell r="AR190">
            <v>3.9460001048299</v>
          </cell>
          <cell r="AS190">
            <v>4.0647260411351702</v>
          </cell>
          <cell r="AT190">
            <v>4.0153856803042096</v>
          </cell>
          <cell r="AU190">
            <v>3.9146803010104336</v>
          </cell>
          <cell r="AV190">
            <v>3.2169864866304851</v>
          </cell>
          <cell r="AW190">
            <v>3.1846049935557854</v>
          </cell>
          <cell r="AX190">
            <v>3.4879928054441152</v>
          </cell>
          <cell r="AY190">
            <v>3.9681518091442083</v>
          </cell>
          <cell r="AZ190">
            <v>3.7924712963587446</v>
          </cell>
        </row>
        <row r="191">
          <cell r="AL191">
            <v>1188</v>
          </cell>
          <cell r="AM191">
            <v>0.95150640948252307</v>
          </cell>
          <cell r="AN191">
            <v>1.0188765162246096</v>
          </cell>
          <cell r="AO191">
            <v>0.93788998797567602</v>
          </cell>
          <cell r="AP191">
            <v>1.0190666451239574</v>
          </cell>
          <cell r="AQ191">
            <v>1.0106634083357737</v>
          </cell>
          <cell r="AR191">
            <v>0.98650002620747501</v>
          </cell>
          <cell r="AS191">
            <v>1.0161815102837926</v>
          </cell>
          <cell r="AT191">
            <v>1.0038464200760524</v>
          </cell>
          <cell r="AU191">
            <v>0.98805661307683834</v>
          </cell>
          <cell r="AV191">
            <v>20.654960350041218</v>
          </cell>
          <cell r="AW191">
            <v>3.6699564811109457</v>
          </cell>
          <cell r="AX191">
            <v>5.8470113674491664</v>
          </cell>
          <cell r="AY191">
            <v>9.4487333250937127</v>
          </cell>
          <cell r="AZ191">
            <v>10.341142943440534</v>
          </cell>
        </row>
        <row r="192">
          <cell r="AL192">
            <v>1189</v>
          </cell>
          <cell r="AM192">
            <v>378.66245325312656</v>
          </cell>
          <cell r="AN192">
            <v>417.34812306985975</v>
          </cell>
          <cell r="AO192">
            <v>409.68629087757091</v>
          </cell>
          <cell r="AP192">
            <v>458.88367216602774</v>
          </cell>
          <cell r="AQ192">
            <v>489.1610896345145</v>
          </cell>
          <cell r="AR192">
            <v>429.12751140025159</v>
          </cell>
          <cell r="AS192">
            <v>470.49203926139597</v>
          </cell>
          <cell r="AT192">
            <v>436.67319273308277</v>
          </cell>
          <cell r="AU192">
            <v>472.56574078916412</v>
          </cell>
          <cell r="AV192">
            <v>650.65333330483384</v>
          </cell>
          <cell r="AW192">
            <v>598.13195461464068</v>
          </cell>
          <cell r="AX192">
            <v>573.66299428477816</v>
          </cell>
          <cell r="AY192">
            <v>709.22413669330012</v>
          </cell>
          <cell r="AZ192">
            <v>772.56317397279884</v>
          </cell>
        </row>
        <row r="193">
          <cell r="AL193">
            <v>1190</v>
          </cell>
          <cell r="AM193">
            <v>20.680475449933112</v>
          </cell>
          <cell r="AN193">
            <v>21.583880119702133</v>
          </cell>
          <cell r="AO193">
            <v>23.303752531231623</v>
          </cell>
          <cell r="AP193">
            <v>25.531695726935627</v>
          </cell>
          <cell r="AQ193">
            <v>29.309238841737439</v>
          </cell>
          <cell r="AR193">
            <v>32.554500864846673</v>
          </cell>
          <cell r="AS193">
            <v>46.744349473054463</v>
          </cell>
          <cell r="AT193">
            <v>40.153856803042096</v>
          </cell>
          <cell r="AU193">
            <v>37.054099103607598</v>
          </cell>
          <cell r="AV193">
            <v>41.320961839350133</v>
          </cell>
          <cell r="AW193">
            <v>43.277517069351738</v>
          </cell>
          <cell r="AX193">
            <v>43.212833184586614</v>
          </cell>
          <cell r="AY193">
            <v>40.333918083436842</v>
          </cell>
          <cell r="AZ193">
            <v>35.597686219901867</v>
          </cell>
        </row>
        <row r="194">
          <cell r="AL194">
            <v>1191</v>
          </cell>
          <cell r="AM194">
            <v>1036.4391349207265</v>
          </cell>
          <cell r="AN194">
            <v>835.4675356625014</v>
          </cell>
          <cell r="AO194">
            <v>731.36004739351631</v>
          </cell>
          <cell r="AP194">
            <v>798.73628391499687</v>
          </cell>
          <cell r="AQ194">
            <v>918.69303817721834</v>
          </cell>
          <cell r="AR194">
            <v>823.72752188324159</v>
          </cell>
          <cell r="AS194">
            <v>873.91609884406159</v>
          </cell>
          <cell r="AT194">
            <v>925.54639931012025</v>
          </cell>
          <cell r="AU194">
            <v>842.18191083540012</v>
          </cell>
          <cell r="AV194">
            <v>1009.3658957529012</v>
          </cell>
          <cell r="AW194">
            <v>985.2336994125277</v>
          </cell>
          <cell r="AX194">
            <v>1037.7165673079705</v>
          </cell>
          <cell r="AY194">
            <v>989.12797429267971</v>
          </cell>
          <cell r="AZ194">
            <v>884.74354755903516</v>
          </cell>
        </row>
        <row r="195">
          <cell r="AL195">
            <v>1192</v>
          </cell>
          <cell r="AM195">
            <v>96.200406186111323</v>
          </cell>
          <cell r="AN195">
            <v>134.51411542500543</v>
          </cell>
          <cell r="AO195">
            <v>90.174370783909353</v>
          </cell>
          <cell r="AP195">
            <v>114.80295290643942</v>
          </cell>
          <cell r="AQ195">
            <v>138.460886942001</v>
          </cell>
          <cell r="AR195">
            <v>111.47450296144467</v>
          </cell>
          <cell r="AS195">
            <v>130.07123331632545</v>
          </cell>
          <cell r="AT195">
            <v>126.4846489295826</v>
          </cell>
          <cell r="AU195">
            <v>125.12254919698543</v>
          </cell>
          <cell r="AV195">
            <v>122.34686422523446</v>
          </cell>
          <cell r="AW195">
            <v>139.01104141550726</v>
          </cell>
          <cell r="AX195">
            <v>159.81436826053823</v>
          </cell>
          <cell r="AY195">
            <v>151.86059005905776</v>
          </cell>
          <cell r="AZ195">
            <v>145.64513167870064</v>
          </cell>
        </row>
        <row r="196">
          <cell r="AL196">
            <v>1193</v>
          </cell>
          <cell r="AM196">
            <v>676.48796998557975</v>
          </cell>
          <cell r="AN196">
            <v>719.43584024181041</v>
          </cell>
          <cell r="AO196">
            <v>582.14175030658623</v>
          </cell>
          <cell r="AP196">
            <v>829.3103214020058</v>
          </cell>
          <cell r="AQ196">
            <v>822.47181772320266</v>
          </cell>
          <cell r="AR196">
            <v>920.40452445157416</v>
          </cell>
          <cell r="AS196">
            <v>925.74135586853504</v>
          </cell>
          <cell r="AT196">
            <v>913.50024226920766</v>
          </cell>
          <cell r="AU196">
            <v>891.74579471717357</v>
          </cell>
          <cell r="AV196">
            <v>918.00749449232922</v>
          </cell>
          <cell r="AW196">
            <v>899.16401676137934</v>
          </cell>
          <cell r="AX196">
            <v>897.17002613545912</v>
          </cell>
          <cell r="AY196">
            <v>877.89008680462996</v>
          </cell>
          <cell r="AZ196">
            <v>894.55846758731423</v>
          </cell>
        </row>
        <row r="197">
          <cell r="AL197">
            <v>1194</v>
          </cell>
          <cell r="AM197">
            <v>542.67749327670879</v>
          </cell>
          <cell r="AN197">
            <v>558.23429222733387</v>
          </cell>
          <cell r="AO197">
            <v>464.54347627426819</v>
          </cell>
          <cell r="AP197">
            <v>541.32820188984624</v>
          </cell>
          <cell r="AQ197">
            <v>722.62433696007827</v>
          </cell>
          <cell r="AR197">
            <v>657.00901745417832</v>
          </cell>
          <cell r="AS197">
            <v>670.67979678730319</v>
          </cell>
          <cell r="AT197">
            <v>672.57710145095507</v>
          </cell>
          <cell r="AU197">
            <v>595.27446768040284</v>
          </cell>
          <cell r="AV197">
            <v>677.31166219669626</v>
          </cell>
          <cell r="AW197">
            <v>749.4341111376624</v>
          </cell>
          <cell r="AX197">
            <v>798.54283622862249</v>
          </cell>
          <cell r="AY197">
            <v>779.915206585178</v>
          </cell>
          <cell r="AZ197">
            <v>780.14488158857876</v>
          </cell>
        </row>
        <row r="198">
          <cell r="AL198">
            <v>1195</v>
          </cell>
          <cell r="AM198">
            <v>223.16585206512227</v>
          </cell>
          <cell r="AN198">
            <v>262.5430818242412</v>
          </cell>
          <cell r="AO198">
            <v>200.57246337853823</v>
          </cell>
          <cell r="AP198">
            <v>221.59298478226918</v>
          </cell>
          <cell r="AQ198">
            <v>346.65754905917044</v>
          </cell>
          <cell r="AR198">
            <v>243.66550647324632</v>
          </cell>
          <cell r="AS198">
            <v>277.41755230747538</v>
          </cell>
          <cell r="AT198">
            <v>215.82698031635127</v>
          </cell>
          <cell r="AU198">
            <v>203.75011835241406</v>
          </cell>
          <cell r="AV198">
            <v>252.04010102321413</v>
          </cell>
          <cell r="AW198">
            <v>232.9409502761294</v>
          </cell>
          <cell r="AX198">
            <v>246.97763113542496</v>
          </cell>
          <cell r="AY198">
            <v>249.75009968181891</v>
          </cell>
          <cell r="AZ198">
            <v>241.07155970578827</v>
          </cell>
        </row>
        <row r="199">
          <cell r="AL199">
            <v>1196</v>
          </cell>
          <cell r="AM199">
            <v>119.35941044978605</v>
          </cell>
          <cell r="AN199">
            <v>139.4077793324322</v>
          </cell>
          <cell r="AO199">
            <v>128.81356250853125</v>
          </cell>
          <cell r="AP199">
            <v>164.74333291738409</v>
          </cell>
          <cell r="AQ199">
            <v>176.86609645876041</v>
          </cell>
          <cell r="AR199">
            <v>181.51600482217538</v>
          </cell>
          <cell r="AS199">
            <v>164.62140466597441</v>
          </cell>
          <cell r="AT199">
            <v>344.31932208608595</v>
          </cell>
          <cell r="AU199">
            <v>195.51664259564475</v>
          </cell>
          <cell r="AV199">
            <v>165.89813619665728</v>
          </cell>
          <cell r="AW199">
            <v>146.58848868625722</v>
          </cell>
          <cell r="AX199">
            <v>77.268072434534659</v>
          </cell>
          <cell r="AY199">
            <v>61.97589132353437</v>
          </cell>
          <cell r="AZ199">
            <v>71.949122066233869</v>
          </cell>
        </row>
        <row r="200">
          <cell r="AL200">
            <v>1197</v>
          </cell>
          <cell r="AM200">
            <v>1597.1300783057209</v>
          </cell>
          <cell r="AN200">
            <v>1898.2769883902001</v>
          </cell>
          <cell r="AO200">
            <v>1726.4435047259371</v>
          </cell>
          <cell r="AP200">
            <v>1875.8713846114074</v>
          </cell>
          <cell r="AQ200">
            <v>2128.4571379551394</v>
          </cell>
          <cell r="AR200">
            <v>2238.3685594647604</v>
          </cell>
          <cell r="AS200">
            <v>2401.2369088006021</v>
          </cell>
          <cell r="AT200">
            <v>2031.7851542339299</v>
          </cell>
          <cell r="AU200">
            <v>1707.3302095851584</v>
          </cell>
          <cell r="AV200">
            <v>1959.9969455614439</v>
          </cell>
          <cell r="AW200">
            <v>1734.1063658209421</v>
          </cell>
          <cell r="AX200">
            <v>1983.2496996052289</v>
          </cell>
          <cell r="AY200">
            <v>2051.8280126260538</v>
          </cell>
          <cell r="AZ200">
            <v>2099.2665749146472</v>
          </cell>
        </row>
        <row r="201">
          <cell r="AL201">
            <v>1198</v>
          </cell>
          <cell r="AM201">
            <v>7.6671965366837238</v>
          </cell>
          <cell r="AN201">
            <v>8.8244895070213438</v>
          </cell>
          <cell r="AO201">
            <v>8.1727733552200412</v>
          </cell>
          <cell r="AP201">
            <v>11.44921375796766</v>
          </cell>
          <cell r="AQ201">
            <v>15.159951125036605</v>
          </cell>
          <cell r="AR201">
            <v>11.838000314489699</v>
          </cell>
          <cell r="AS201">
            <v>16.258904164540681</v>
          </cell>
          <cell r="AT201">
            <v>15.057696301140785</v>
          </cell>
          <cell r="AU201">
            <v>15.004627726184868</v>
          </cell>
          <cell r="AV201">
            <v>12.053912860513414</v>
          </cell>
          <cell r="AW201">
            <v>12.298313116863802</v>
          </cell>
          <cell r="AX201">
            <v>14.312167766111779</v>
          </cell>
          <cell r="AY201">
            <v>14.689012420728508</v>
          </cell>
          <cell r="AZ201">
            <v>14.362219276713711</v>
          </cell>
        </row>
        <row r="202">
          <cell r="AL202">
            <v>1199</v>
          </cell>
          <cell r="AM202">
            <v>27.269832797793111</v>
          </cell>
          <cell r="AN202">
            <v>40.053054729305636</v>
          </cell>
          <cell r="AO202">
            <v>33.70776616784579</v>
          </cell>
          <cell r="AP202">
            <v>35.442118850766114</v>
          </cell>
          <cell r="AQ202">
            <v>32.341229066744759</v>
          </cell>
          <cell r="AR202">
            <v>29.595000786224251</v>
          </cell>
          <cell r="AS202">
            <v>25.404537757094815</v>
          </cell>
          <cell r="AT202">
            <v>28.107699762129467</v>
          </cell>
          <cell r="AU202">
            <v>24.503804004305593</v>
          </cell>
          <cell r="AV202">
            <v>28.234200587341313</v>
          </cell>
          <cell r="AW202">
            <v>35.031683216163536</v>
          </cell>
          <cell r="AX202">
            <v>36.356196279433377</v>
          </cell>
          <cell r="AY202">
            <v>35.200088744169527</v>
          </cell>
          <cell r="AZ202">
            <v>45.202332747245435</v>
          </cell>
        </row>
        <row r="203">
          <cell r="AL203">
            <v>1200</v>
          </cell>
          <cell r="AM203">
            <v>2.1135674512003781</v>
          </cell>
          <cell r="AN203">
            <v>1.8706572837883835</v>
          </cell>
          <cell r="AO203">
            <v>1.1836171648253031</v>
          </cell>
          <cell r="AP203">
            <v>1.6060490327153569</v>
          </cell>
          <cell r="AQ203">
            <v>1.0106634083357737</v>
          </cell>
          <cell r="AR203">
            <v>1.97300005241495</v>
          </cell>
          <cell r="AS203">
            <v>2.0323630205675851</v>
          </cell>
          <cell r="AT203">
            <v>2.0076928401521048</v>
          </cell>
          <cell r="AU203">
            <v>1.5255594105906385</v>
          </cell>
          <cell r="AV203">
            <v>2.3196429861475978</v>
          </cell>
          <cell r="AW203">
            <v>3.9486222716352004</v>
          </cell>
          <cell r="AX203">
            <v>4.5642815841893549</v>
          </cell>
          <cell r="AY203">
            <v>4.3813033388080944</v>
          </cell>
          <cell r="AZ203">
            <v>4.714439723537228</v>
          </cell>
        </row>
        <row r="204">
          <cell r="AL204">
            <v>1201</v>
          </cell>
          <cell r="AM204">
            <v>3.7518830182124359</v>
          </cell>
          <cell r="AN204">
            <v>3.5996907318215459</v>
          </cell>
          <cell r="AO204">
            <v>3.7243611422514098</v>
          </cell>
          <cell r="AP204">
            <v>3.9682455161126899</v>
          </cell>
          <cell r="AQ204">
            <v>3.0319902250073212</v>
          </cell>
          <cell r="AR204">
            <v>18.743500497942026</v>
          </cell>
          <cell r="AS204">
            <v>23.372174736527231</v>
          </cell>
          <cell r="AT204">
            <v>25.096160501901309</v>
          </cell>
          <cell r="AU204">
            <v>22.850785290628039</v>
          </cell>
          <cell r="AV204">
            <v>20.95507859013561</v>
          </cell>
          <cell r="AW204">
            <v>21.547755130759281</v>
          </cell>
          <cell r="AX204">
            <v>24.839583782789745</v>
          </cell>
          <cell r="AY204">
            <v>36.570234123156908</v>
          </cell>
          <cell r="AZ204">
            <v>49.087540049144941</v>
          </cell>
        </row>
        <row r="205">
          <cell r="AL205">
            <v>1202</v>
          </cell>
          <cell r="AM205">
            <v>2.2068130740474539</v>
          </cell>
          <cell r="AN205">
            <v>1.7769206442957193</v>
          </cell>
          <cell r="AO205">
            <v>2.2246750514783034</v>
          </cell>
          <cell r="AP205">
            <v>3.5952671239973215</v>
          </cell>
          <cell r="AQ205">
            <v>5.0533170416788691</v>
          </cell>
          <cell r="AR205">
            <v>7.8920002096598001</v>
          </cell>
          <cell r="AS205">
            <v>23.372174736527231</v>
          </cell>
          <cell r="AT205">
            <v>25.096160501901309</v>
          </cell>
          <cell r="AU205">
            <v>22.358733097315778</v>
          </cell>
          <cell r="AV205">
            <v>24.612706907540129</v>
          </cell>
          <cell r="AW205">
            <v>22.804321905743191</v>
          </cell>
          <cell r="AX205">
            <v>23.592336047180879</v>
          </cell>
          <cell r="AY205">
            <v>21.766340282190225</v>
          </cell>
          <cell r="AZ205">
            <v>22.442113340863862</v>
          </cell>
        </row>
        <row r="206">
          <cell r="AL206">
            <v>1203</v>
          </cell>
          <cell r="AM206">
            <v>695.88506481998331</v>
          </cell>
          <cell r="AN206">
            <v>781.63825155732297</v>
          </cell>
          <cell r="AO206">
            <v>590.24043035275622</v>
          </cell>
          <cell r="AP206">
            <v>852.88540917030343</v>
          </cell>
          <cell r="AQ206">
            <v>799.43475599359704</v>
          </cell>
          <cell r="AR206">
            <v>839.51152230256116</v>
          </cell>
          <cell r="AS206">
            <v>931.83844493023787</v>
          </cell>
          <cell r="AT206">
            <v>858.28868916502472</v>
          </cell>
          <cell r="AU206">
            <v>619.24669722687304</v>
          </cell>
          <cell r="AV206">
            <v>789.00683824841349</v>
          </cell>
          <cell r="AW206">
            <v>711.0121655179621</v>
          </cell>
          <cell r="AX206">
            <v>879.29029976007996</v>
          </cell>
          <cell r="AY206">
            <v>981.41300185099692</v>
          </cell>
          <cell r="AZ206">
            <v>915.53729302679642</v>
          </cell>
        </row>
        <row r="207">
          <cell r="AL207">
            <v>1204</v>
          </cell>
          <cell r="AM207">
            <v>1.3004255143296444</v>
          </cell>
          <cell r="AN207">
            <v>1.0188765162246096</v>
          </cell>
          <cell r="AO207">
            <v>1.2745924936589437</v>
          </cell>
          <cell r="AP207">
            <v>1.2595663733732112</v>
          </cell>
          <cell r="AQ207">
            <v>1.0106634083357737</v>
          </cell>
          <cell r="AR207">
            <v>0.98650002620747501</v>
          </cell>
          <cell r="AS207">
            <v>1.0161815102837926</v>
          </cell>
          <cell r="AT207">
            <v>1.0038464200760524</v>
          </cell>
          <cell r="AU207">
            <v>1.2913899932914277</v>
          </cell>
          <cell r="AV207">
            <v>1.9803788886495932</v>
          </cell>
          <cell r="AW207">
            <v>2.1881948421978401</v>
          </cell>
          <cell r="AX207">
            <v>1.9934459498438315</v>
          </cell>
          <cell r="AY207">
            <v>1.9898726734832046</v>
          </cell>
          <cell r="AZ207">
            <v>1.534457394005827</v>
          </cell>
        </row>
        <row r="208">
          <cell r="AL208">
            <v>1205</v>
          </cell>
          <cell r="AM208">
            <v>8.6598112315074314</v>
          </cell>
          <cell r="AN208">
            <v>9.1647942634403652</v>
          </cell>
          <cell r="AO208">
            <v>10.942362489712213</v>
          </cell>
          <cell r="AP208">
            <v>10.845926304054277</v>
          </cell>
          <cell r="AQ208">
            <v>11.11729749169351</v>
          </cell>
          <cell r="AR208">
            <v>8.8785002358672749</v>
          </cell>
          <cell r="AS208">
            <v>42.679623431919289</v>
          </cell>
          <cell r="AT208">
            <v>20.076928401521048</v>
          </cell>
          <cell r="AU208">
            <v>14.034356132143413</v>
          </cell>
          <cell r="AV208">
            <v>26.554943678719532</v>
          </cell>
          <cell r="AW208">
            <v>28.130848824251089</v>
          </cell>
          <cell r="AX208">
            <v>29.010337202123203</v>
          </cell>
          <cell r="AY208">
            <v>27.590512100870409</v>
          </cell>
          <cell r="AZ208">
            <v>29.340162497192235</v>
          </cell>
        </row>
        <row r="209">
          <cell r="AL209">
            <v>1206</v>
          </cell>
          <cell r="AM209">
            <v>3.9092976718359931</v>
          </cell>
          <cell r="AN209">
            <v>5.4662725095450311</v>
          </cell>
          <cell r="AO209">
            <v>4.4559153328724372</v>
          </cell>
          <cell r="AP209">
            <v>4.3758721741622733</v>
          </cell>
          <cell r="AQ209">
            <v>3.0319902250073212</v>
          </cell>
          <cell r="AR209">
            <v>2.9595000786224248</v>
          </cell>
          <cell r="AS209">
            <v>3.0485445308513777</v>
          </cell>
          <cell r="AT209">
            <v>3.0115392602281572</v>
          </cell>
          <cell r="AU209">
            <v>2.9444087069689782</v>
          </cell>
          <cell r="AV209">
            <v>3.1537508708246436</v>
          </cell>
          <cell r="AW209">
            <v>3.0272770749203204</v>
          </cell>
          <cell r="AX209">
            <v>2.6525518652992082</v>
          </cell>
          <cell r="AY209">
            <v>2.7487224218454438</v>
          </cell>
          <cell r="AZ209">
            <v>2.0779335195005122</v>
          </cell>
        </row>
        <row r="210">
          <cell r="AL210">
            <v>1207</v>
          </cell>
          <cell r="AM210">
            <v>6.1451873379540407</v>
          </cell>
          <cell r="AN210">
            <v>5.8442756970643615</v>
          </cell>
          <cell r="AO210">
            <v>5.4050600007038208</v>
          </cell>
          <cell r="AP210">
            <v>7.6776481043638949</v>
          </cell>
          <cell r="AQ210">
            <v>8.0853072666861898</v>
          </cell>
          <cell r="AR210">
            <v>7.8920002096598001</v>
          </cell>
          <cell r="AS210">
            <v>8.1294520822703404</v>
          </cell>
          <cell r="AT210">
            <v>8.0307713606084192</v>
          </cell>
          <cell r="AU210">
            <v>9.0091001980346128</v>
          </cell>
          <cell r="AV210">
            <v>4.8159442005781798</v>
          </cell>
          <cell r="AW210">
            <v>5.1414352495250002</v>
          </cell>
          <cell r="AX210">
            <v>5.3760678259003001</v>
          </cell>
          <cell r="AY210">
            <v>5.269789919182216</v>
          </cell>
          <cell r="AZ210">
            <v>14.767669719543079</v>
          </cell>
        </row>
        <row r="211">
          <cell r="AL211">
            <v>1208</v>
          </cell>
          <cell r="AM211">
            <v>3.0079233176475966</v>
          </cell>
          <cell r="AN211">
            <v>3.0566295486738291</v>
          </cell>
          <cell r="AO211">
            <v>2.813669963927028</v>
          </cell>
          <cell r="AP211">
            <v>3.0571999353718722</v>
          </cell>
          <cell r="AQ211">
            <v>3.0319902250073212</v>
          </cell>
          <cell r="AR211">
            <v>2.9595000786224248</v>
          </cell>
          <cell r="AS211">
            <v>3.0485445308513777</v>
          </cell>
          <cell r="AT211">
            <v>2.0076928401521048</v>
          </cell>
          <cell r="AU211">
            <v>1.7597288278898493</v>
          </cell>
          <cell r="AV211">
            <v>2.135958578330631</v>
          </cell>
          <cell r="AW211">
            <v>2.2488637781422351</v>
          </cell>
          <cell r="AX211">
            <v>2.4031023181774338</v>
          </cell>
          <cell r="AY211">
            <v>1.8644516734066678</v>
          </cell>
          <cell r="AZ211">
            <v>2.6968924402027921</v>
          </cell>
        </row>
        <row r="212">
          <cell r="AL212">
            <v>1209</v>
          </cell>
          <cell r="AM212">
            <v>13.383253481320041</v>
          </cell>
          <cell r="AN212">
            <v>12.710484539902007</v>
          </cell>
          <cell r="AO212">
            <v>10.557827594642184</v>
          </cell>
          <cell r="AP212">
            <v>10.933566035534939</v>
          </cell>
          <cell r="AQ212">
            <v>12.127960900029285</v>
          </cell>
          <cell r="AR212">
            <v>11.838000314489699</v>
          </cell>
          <cell r="AS212">
            <v>11.177996613121719</v>
          </cell>
          <cell r="AT212">
            <v>11.042310620836576</v>
          </cell>
          <cell r="AU212">
            <v>10.997070103545212</v>
          </cell>
          <cell r="AV212">
            <v>11.682529085145777</v>
          </cell>
          <cell r="AW212">
            <v>12.100882003282043</v>
          </cell>
          <cell r="AX212">
            <v>12.652038021473766</v>
          </cell>
          <cell r="AY212">
            <v>11.689447998729992</v>
          </cell>
          <cell r="AZ212">
            <v>12.045975789486361</v>
          </cell>
        </row>
        <row r="213">
          <cell r="AL213">
            <v>1210</v>
          </cell>
          <cell r="AM213">
            <v>10.487625967531288</v>
          </cell>
          <cell r="AN213">
            <v>10.823525231854029</v>
          </cell>
          <cell r="AO213">
            <v>11.04928194834144</v>
          </cell>
          <cell r="AP213">
            <v>13.776761975430778</v>
          </cell>
          <cell r="AQ213">
            <v>10.106634083357738</v>
          </cell>
          <cell r="AR213">
            <v>8.8785002358672749</v>
          </cell>
          <cell r="AS213">
            <v>11.177996613121719</v>
          </cell>
          <cell r="AT213">
            <v>11.042310620836576</v>
          </cell>
          <cell r="AU213">
            <v>11.914974697093594</v>
          </cell>
          <cell r="AV213">
            <v>14.309316490921745</v>
          </cell>
          <cell r="AW213">
            <v>18.075229763230091</v>
          </cell>
          <cell r="AX213">
            <v>16.710969230028493</v>
          </cell>
          <cell r="AY213">
            <v>15.305577841272827</v>
          </cell>
          <cell r="AZ213">
            <v>14.888442191875232</v>
          </cell>
        </row>
        <row r="214">
          <cell r="AL214">
            <v>1211</v>
          </cell>
          <cell r="AM214">
            <v>14.872175523555599</v>
          </cell>
          <cell r="AN214">
            <v>12.753277353583439</v>
          </cell>
          <cell r="AO214">
            <v>11.878376697711937</v>
          </cell>
          <cell r="AP214">
            <v>2.4722556810707204</v>
          </cell>
          <cell r="AQ214">
            <v>26.27724861673012</v>
          </cell>
          <cell r="AR214">
            <v>12.824500340697174</v>
          </cell>
          <cell r="AS214">
            <v>12.194178123405511</v>
          </cell>
          <cell r="AT214">
            <v>13.05000346098868</v>
          </cell>
          <cell r="AU214">
            <v>15.048102217160249</v>
          </cell>
          <cell r="AV214">
            <v>5.0186996671302415</v>
          </cell>
          <cell r="AW214">
            <v>4.7486295964612903</v>
          </cell>
          <cell r="AX214">
            <v>7.1899531103590615</v>
          </cell>
          <cell r="AY214">
            <v>8.4590667782712927</v>
          </cell>
          <cell r="AZ214">
            <v>2.1404764069582338</v>
          </cell>
        </row>
        <row r="215">
          <cell r="AL215">
            <v>1212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L216">
            <v>1213</v>
          </cell>
          <cell r="AM216">
            <v>32.517656345982289</v>
          </cell>
          <cell r="AN216">
            <v>37.612845472947697</v>
          </cell>
          <cell r="AO216">
            <v>33.153473184952176</v>
          </cell>
          <cell r="AP216">
            <v>31.40661493607524</v>
          </cell>
          <cell r="AQ216">
            <v>29.309238841737439</v>
          </cell>
          <cell r="AR216">
            <v>31.5680008386392</v>
          </cell>
          <cell r="AS216">
            <v>24.388356246811021</v>
          </cell>
          <cell r="AT216">
            <v>24.092314081825258</v>
          </cell>
          <cell r="AU216">
            <v>34.595814250272426</v>
          </cell>
          <cell r="AV216">
            <v>33.226803016202481</v>
          </cell>
          <cell r="AW216">
            <v>30.071226487421825</v>
          </cell>
          <cell r="AX216">
            <v>27.624386916606102</v>
          </cell>
          <cell r="AY216">
            <v>28.903743748730616</v>
          </cell>
          <cell r="AZ216">
            <v>32.392902400516547</v>
          </cell>
        </row>
        <row r="217">
          <cell r="AL217">
            <v>1214</v>
          </cell>
          <cell r="AM217">
            <v>86.955052548768478</v>
          </cell>
          <cell r="AN217">
            <v>88.086969210198632</v>
          </cell>
          <cell r="AO217">
            <v>81.326316637346821</v>
          </cell>
          <cell r="AP217">
            <v>102.52829516592135</v>
          </cell>
          <cell r="AQ217">
            <v>108.1409846919278</v>
          </cell>
          <cell r="AR217">
            <v>112.46100298765214</v>
          </cell>
          <cell r="AS217">
            <v>103.65051404894685</v>
          </cell>
          <cell r="AT217">
            <v>112.43079904851787</v>
          </cell>
          <cell r="AU217">
            <v>103.75286076935957</v>
          </cell>
          <cell r="AV217">
            <v>150.26287925367973</v>
          </cell>
          <cell r="AW217">
            <v>103.6472214822244</v>
          </cell>
          <cell r="AX217">
            <v>109.42340931480953</v>
          </cell>
          <cell r="AY217">
            <v>121.71212193141629</v>
          </cell>
          <cell r="AZ217">
            <v>128.91275263246848</v>
          </cell>
        </row>
        <row r="218">
          <cell r="AL218">
            <v>1215</v>
          </cell>
          <cell r="AM218">
            <v>978.85745620989258</v>
          </cell>
          <cell r="AN218">
            <v>1181.4382643882461</v>
          </cell>
          <cell r="AO218">
            <v>1082.8624570870402</v>
          </cell>
          <cell r="AP218">
            <v>1593.8650719062548</v>
          </cell>
          <cell r="AQ218">
            <v>1896.0045540379115</v>
          </cell>
          <cell r="AR218">
            <v>1929.5940512618211</v>
          </cell>
          <cell r="AS218">
            <v>2130.9326270651131</v>
          </cell>
          <cell r="AT218">
            <v>1845.0697200997843</v>
          </cell>
          <cell r="AU218">
            <v>1671.6139391356567</v>
          </cell>
          <cell r="AV218">
            <v>1865.5379916465188</v>
          </cell>
          <cell r="AW218">
            <v>2026.5655988326225</v>
          </cell>
          <cell r="AX218">
            <v>1946.0129034159131</v>
          </cell>
          <cell r="AY218">
            <v>1933.8368893565726</v>
          </cell>
          <cell r="AZ218">
            <v>1881.931658487533</v>
          </cell>
        </row>
        <row r="219">
          <cell r="AL219">
            <v>1216</v>
          </cell>
          <cell r="AM219">
            <v>49.307884305091179</v>
          </cell>
          <cell r="AN219">
            <v>66.125085902977176</v>
          </cell>
          <cell r="AO219">
            <v>55.332695620600958</v>
          </cell>
          <cell r="AP219">
            <v>52.018256900352405</v>
          </cell>
          <cell r="AQ219">
            <v>62.661131316817972</v>
          </cell>
          <cell r="AR219">
            <v>54.257501441411122</v>
          </cell>
          <cell r="AS219">
            <v>55.88998306560859</v>
          </cell>
          <cell r="AT219">
            <v>78.300020765932089</v>
          </cell>
          <cell r="AU219">
            <v>70.624310589506251</v>
          </cell>
          <cell r="AV219">
            <v>79.946881957451311</v>
          </cell>
          <cell r="AW219">
            <v>68.919911232832732</v>
          </cell>
          <cell r="AX219">
            <v>76.458436619954071</v>
          </cell>
          <cell r="AY219">
            <v>25.343473679331112</v>
          </cell>
          <cell r="AZ219">
            <v>64.398685894182705</v>
          </cell>
        </row>
        <row r="220">
          <cell r="AL220">
            <v>1217</v>
          </cell>
          <cell r="AM220">
            <v>426.21972618734679</v>
          </cell>
          <cell r="AN220">
            <v>430.55887597922805</v>
          </cell>
          <cell r="AO220">
            <v>410.28747835986331</v>
          </cell>
          <cell r="AP220">
            <v>431.76630873927922</v>
          </cell>
          <cell r="AQ220">
            <v>524.53430892626659</v>
          </cell>
          <cell r="AR220">
            <v>518.89901378513173</v>
          </cell>
          <cell r="AS220">
            <v>533.49529289899112</v>
          </cell>
          <cell r="AT220">
            <v>493.89243867741777</v>
          </cell>
          <cell r="AU220">
            <v>583.39209885154071</v>
          </cell>
          <cell r="AV220">
            <v>570.10822234706063</v>
          </cell>
          <cell r="AW220">
            <v>602.95667745279491</v>
          </cell>
          <cell r="AX220">
            <v>631.12133199443531</v>
          </cell>
          <cell r="AY220">
            <v>683.45170211454752</v>
          </cell>
          <cell r="AZ220">
            <v>607.36045005581036</v>
          </cell>
        </row>
        <row r="221">
          <cell r="AL221">
            <v>1218</v>
          </cell>
          <cell r="AM221">
            <v>52.915387004056527</v>
          </cell>
          <cell r="AN221">
            <v>54.652536330288065</v>
          </cell>
          <cell r="AO221">
            <v>21.404525305580876</v>
          </cell>
          <cell r="AP221">
            <v>25.528638527000258</v>
          </cell>
          <cell r="AQ221">
            <v>41.437199741766726</v>
          </cell>
          <cell r="AR221">
            <v>68.068501808315773</v>
          </cell>
          <cell r="AS221">
            <v>75.197431761000658</v>
          </cell>
          <cell r="AT221">
            <v>74.284635085627869</v>
          </cell>
          <cell r="AU221">
            <v>98.829374666397683</v>
          </cell>
          <cell r="AV221">
            <v>77.247825276468674</v>
          </cell>
          <cell r="AW221">
            <v>81.436221204276393</v>
          </cell>
          <cell r="AX221">
            <v>94.139248485774985</v>
          </cell>
          <cell r="AY221">
            <v>85.641463892597869</v>
          </cell>
          <cell r="AZ221">
            <v>83.969218040220483</v>
          </cell>
        </row>
        <row r="222">
          <cell r="AL222">
            <v>1219</v>
          </cell>
          <cell r="AM222">
            <v>348.01672785182694</v>
          </cell>
          <cell r="AN222">
            <v>357.71633720478201</v>
          </cell>
          <cell r="AO222">
            <v>364.91517441156407</v>
          </cell>
          <cell r="AP222">
            <v>405.53655236043369</v>
          </cell>
          <cell r="AQ222">
            <v>425.48929490936075</v>
          </cell>
          <cell r="AR222">
            <v>516.92601373271691</v>
          </cell>
          <cell r="AS222">
            <v>486.75094342593667</v>
          </cell>
          <cell r="AT222">
            <v>451.73088903422354</v>
          </cell>
          <cell r="AU222">
            <v>469.4612669108767</v>
          </cell>
          <cell r="AV222">
            <v>474.42269823348892</v>
          </cell>
          <cell r="AW222">
            <v>508.69566016210337</v>
          </cell>
          <cell r="AX222">
            <v>665.39268917098468</v>
          </cell>
          <cell r="AY222">
            <v>745.33379117752054</v>
          </cell>
          <cell r="AZ222">
            <v>803.00215030308448</v>
          </cell>
        </row>
        <row r="223">
          <cell r="AL223">
            <v>1220</v>
          </cell>
          <cell r="AM223">
            <v>49.334955614949997</v>
          </cell>
          <cell r="AN223">
            <v>48.974337505368318</v>
          </cell>
          <cell r="AO223">
            <v>46.59718827259551</v>
          </cell>
          <cell r="AP223">
            <v>48.264015379715744</v>
          </cell>
          <cell r="AQ223">
            <v>62.661131316817972</v>
          </cell>
          <cell r="AR223">
            <v>91.744502437295168</v>
          </cell>
          <cell r="AS223">
            <v>83.326883843271006</v>
          </cell>
          <cell r="AT223">
            <v>78.300020765932089</v>
          </cell>
          <cell r="AU223">
            <v>71.666710316302328</v>
          </cell>
          <cell r="AV223">
            <v>78.438260837511962</v>
          </cell>
          <cell r="AW223">
            <v>79.545201319501089</v>
          </cell>
          <cell r="AX223">
            <v>82.998960736944369</v>
          </cell>
          <cell r="AY223">
            <v>74.1174872973302</v>
          </cell>
          <cell r="AZ223">
            <v>67.222820760592597</v>
          </cell>
        </row>
        <row r="224">
          <cell r="AL224">
            <v>1221</v>
          </cell>
          <cell r="AM224">
            <v>11.336862984213793</v>
          </cell>
          <cell r="AN224">
            <v>17.325995158399486</v>
          </cell>
          <cell r="AO224">
            <v>16.24613037171466</v>
          </cell>
          <cell r="AP224">
            <v>20.880675558589889</v>
          </cell>
          <cell r="AQ224">
            <v>14.149287716700833</v>
          </cell>
          <cell r="AR224">
            <v>32.554500864846673</v>
          </cell>
          <cell r="AS224">
            <v>29.469263798229985</v>
          </cell>
          <cell r="AT224">
            <v>34.13077828258578</v>
          </cell>
          <cell r="AU224">
            <v>33.759918355609415</v>
          </cell>
          <cell r="AV224">
            <v>36.639518789851039</v>
          </cell>
          <cell r="AW224">
            <v>36.46408707668121</v>
          </cell>
          <cell r="AX224">
            <v>42.485988814524895</v>
          </cell>
          <cell r="AY224">
            <v>41.309883176469391</v>
          </cell>
          <cell r="AZ224">
            <v>48.553768854462668</v>
          </cell>
        </row>
        <row r="225">
          <cell r="AL225">
            <v>1222</v>
          </cell>
          <cell r="AM225">
            <v>124.2873914851987</v>
          </cell>
          <cell r="AN225">
            <v>128.67187748097351</v>
          </cell>
          <cell r="AO225">
            <v>116.89954599127623</v>
          </cell>
          <cell r="AP225">
            <v>115.52037582460669</v>
          </cell>
          <cell r="AQ225">
            <v>129.36491626697904</v>
          </cell>
          <cell r="AR225">
            <v>166.71850442906327</v>
          </cell>
          <cell r="AS225">
            <v>153.4434080528527</v>
          </cell>
          <cell r="AT225">
            <v>145.55773091102759</v>
          </cell>
          <cell r="AU225">
            <v>156.69688632446889</v>
          </cell>
          <cell r="AV225">
            <v>153.53908639638234</v>
          </cell>
          <cell r="AW225">
            <v>125.90655125151793</v>
          </cell>
          <cell r="AX225">
            <v>126.9117579524632</v>
          </cell>
          <cell r="AY225">
            <v>190.20463546901138</v>
          </cell>
          <cell r="AZ225">
            <v>260.04793442097764</v>
          </cell>
        </row>
        <row r="226">
          <cell r="AL226">
            <v>1223</v>
          </cell>
          <cell r="AM226">
            <v>249.32074795317402</v>
          </cell>
          <cell r="AN226">
            <v>283.91197899901994</v>
          </cell>
          <cell r="AO226">
            <v>313.73170409776742</v>
          </cell>
          <cell r="AP226">
            <v>299.58725046683122</v>
          </cell>
          <cell r="AQ226">
            <v>350.70020269251347</v>
          </cell>
          <cell r="AR226">
            <v>298.9095079408649</v>
          </cell>
          <cell r="AS226">
            <v>271.32046324577266</v>
          </cell>
          <cell r="AT226">
            <v>424.62703569217013</v>
          </cell>
          <cell r="AU226">
            <v>382.82549890646027</v>
          </cell>
          <cell r="AV226">
            <v>284.24810800698924</v>
          </cell>
          <cell r="AW226">
            <v>354.00735438374448</v>
          </cell>
          <cell r="AX226">
            <v>251.08279652728245</v>
          </cell>
          <cell r="AY226">
            <v>342.60695993176108</v>
          </cell>
          <cell r="AZ226">
            <v>348.96235387294149</v>
          </cell>
        </row>
        <row r="227">
          <cell r="AL227">
            <v>1224</v>
          </cell>
          <cell r="AM227">
            <v>5.68998827588337</v>
          </cell>
          <cell r="AN227">
            <v>2.0214510081896258</v>
          </cell>
          <cell r="AO227">
            <v>3.0865959504279497</v>
          </cell>
          <cell r="AP227">
            <v>2.5160755468110505</v>
          </cell>
          <cell r="AQ227">
            <v>5.0533170416788691</v>
          </cell>
          <cell r="AR227">
            <v>2.9595000786224248</v>
          </cell>
          <cell r="AS227">
            <v>3.0485445308513777</v>
          </cell>
          <cell r="AT227">
            <v>3.0115392602281572</v>
          </cell>
          <cell r="AU227">
            <v>2.1569275863467383</v>
          </cell>
          <cell r="AV227">
            <v>3.1376910318898266</v>
          </cell>
          <cell r="AW227">
            <v>2.5069638276683901</v>
          </cell>
          <cell r="AX227">
            <v>2.1504271303601201</v>
          </cell>
          <cell r="AY227">
            <v>2.1079159676728865</v>
          </cell>
          <cell r="AZ227">
            <v>2.1566512916455758</v>
          </cell>
        </row>
        <row r="228">
          <cell r="AL228">
            <v>1225</v>
          </cell>
          <cell r="AM228">
            <v>32.719187208264678</v>
          </cell>
          <cell r="AN228">
            <v>25.07760769383632</v>
          </cell>
          <cell r="AO228">
            <v>34.178586941809584</v>
          </cell>
          <cell r="AP228">
            <v>48.645146304992103</v>
          </cell>
          <cell r="AQ228">
            <v>124.31159922530017</v>
          </cell>
          <cell r="AR228">
            <v>119.36650317110447</v>
          </cell>
          <cell r="AS228">
            <v>67.06797967873031</v>
          </cell>
          <cell r="AT228">
            <v>25.096160501901309</v>
          </cell>
          <cell r="AU228">
            <v>27.553934768873791</v>
          </cell>
          <cell r="AV228">
            <v>22.823038606241482</v>
          </cell>
          <cell r="AW228">
            <v>27.644469049646023</v>
          </cell>
          <cell r="AX228">
            <v>27.91899543346544</v>
          </cell>
          <cell r="AY228">
            <v>30.263349547879628</v>
          </cell>
          <cell r="AZ228">
            <v>29.573080836689954</v>
          </cell>
        </row>
        <row r="229">
          <cell r="AL229">
            <v>1226</v>
          </cell>
          <cell r="AM229">
            <v>7.0184877411777258</v>
          </cell>
          <cell r="AN229">
            <v>7.1321356135722676</v>
          </cell>
          <cell r="AO229">
            <v>6.5652299158297316</v>
          </cell>
          <cell r="AP229">
            <v>7.1334665158677018</v>
          </cell>
          <cell r="AQ229">
            <v>7.0746438583504165</v>
          </cell>
          <cell r="AR229">
            <v>17.75700047173455</v>
          </cell>
          <cell r="AS229">
            <v>14.226541143973096</v>
          </cell>
          <cell r="AT229">
            <v>14.053849881064734</v>
          </cell>
          <cell r="AU229">
            <v>13.2755286533004</v>
          </cell>
          <cell r="AV229">
            <v>16.634981916669897</v>
          </cell>
          <cell r="AW229">
            <v>14.537922311556892</v>
          </cell>
          <cell r="AX229">
            <v>14.292813921938539</v>
          </cell>
          <cell r="AY229">
            <v>12.358711318466133</v>
          </cell>
          <cell r="AZ229">
            <v>14.424762164171433</v>
          </cell>
        </row>
        <row r="230">
          <cell r="AL230">
            <v>1227</v>
          </cell>
          <cell r="AM230">
            <v>8.4703120624956334</v>
          </cell>
          <cell r="AN230">
            <v>9.4297021576587632</v>
          </cell>
          <cell r="AO230">
            <v>9.2466573914521888</v>
          </cell>
          <cell r="AP230">
            <v>8.817983680257603</v>
          </cell>
          <cell r="AQ230">
            <v>16.17061453337238</v>
          </cell>
          <cell r="AR230">
            <v>21.703000576564449</v>
          </cell>
          <cell r="AS230">
            <v>21.339811715959645</v>
          </cell>
          <cell r="AT230">
            <v>26.100006921977361</v>
          </cell>
          <cell r="AU230">
            <v>22.354780870863472</v>
          </cell>
          <cell r="AV230">
            <v>25.560237404694316</v>
          </cell>
          <cell r="AW230">
            <v>27.768891782684527</v>
          </cell>
          <cell r="AX230">
            <v>30.593051570068248</v>
          </cell>
          <cell r="AY230">
            <v>30.709173775042444</v>
          </cell>
          <cell r="AZ230">
            <v>31.941083954916795</v>
          </cell>
        </row>
        <row r="231">
          <cell r="AL231">
            <v>1228</v>
          </cell>
          <cell r="AM231">
            <v>30.279761397652472</v>
          </cell>
          <cell r="AN231">
            <v>43.397007455554807</v>
          </cell>
          <cell r="AO231">
            <v>34.068853813216435</v>
          </cell>
          <cell r="AP231">
            <v>46.55504061584287</v>
          </cell>
          <cell r="AQ231">
            <v>62.661131316817972</v>
          </cell>
          <cell r="AR231">
            <v>45.379001205543844</v>
          </cell>
          <cell r="AS231">
            <v>142.26541143973097</v>
          </cell>
          <cell r="AT231">
            <v>98.376949167453134</v>
          </cell>
          <cell r="AU231">
            <v>102.30041754813662</v>
          </cell>
          <cell r="AV231">
            <v>106.95350860621258</v>
          </cell>
          <cell r="AW231">
            <v>125.89215523281926</v>
          </cell>
          <cell r="AX231">
            <v>157.5230881531395</v>
          </cell>
          <cell r="AY231">
            <v>159.2772923913148</v>
          </cell>
          <cell r="AZ231">
            <v>69.794627425879938</v>
          </cell>
        </row>
        <row r="232">
          <cell r="AL232">
            <v>1229</v>
          </cell>
          <cell r="AM232">
            <v>4.0105644235301288</v>
          </cell>
          <cell r="AN232">
            <v>4.0755060648984385</v>
          </cell>
          <cell r="AO232">
            <v>3.7515599519027041</v>
          </cell>
          <cell r="AP232">
            <v>4.0762665804958296</v>
          </cell>
          <cell r="AQ232">
            <v>4.0426536333430949</v>
          </cell>
          <cell r="AR232">
            <v>3.9460001048299</v>
          </cell>
          <cell r="AS232">
            <v>12.194178123405511</v>
          </cell>
          <cell r="AT232">
            <v>15.057696301140785</v>
          </cell>
          <cell r="AU232">
            <v>8.4795018534254272</v>
          </cell>
          <cell r="AV232">
            <v>5.7393849393301446</v>
          </cell>
          <cell r="AW232">
            <v>5.8375855823106857</v>
          </cell>
          <cell r="AX232">
            <v>6.3738660143873958</v>
          </cell>
          <cell r="AY232">
            <v>5.638675213524972</v>
          </cell>
          <cell r="AZ232">
            <v>5.6989510381734334</v>
          </cell>
        </row>
        <row r="233">
          <cell r="AL233">
            <v>1230</v>
          </cell>
          <cell r="AM233">
            <v>3.7107747328712519</v>
          </cell>
          <cell r="AN233">
            <v>6.2650716982651247</v>
          </cell>
          <cell r="AO233">
            <v>11.451636753183006</v>
          </cell>
          <cell r="AP233">
            <v>10.220219383948168</v>
          </cell>
          <cell r="AQ233">
            <v>8.0853072666861898</v>
          </cell>
          <cell r="AR233">
            <v>12.824500340697174</v>
          </cell>
          <cell r="AS233">
            <v>10.161815102837927</v>
          </cell>
          <cell r="AT233">
            <v>8.0307713606084192</v>
          </cell>
          <cell r="AU233">
            <v>11.707482808347459</v>
          </cell>
          <cell r="AV233">
            <v>10.100634950066326</v>
          </cell>
          <cell r="AW233">
            <v>10.948172220338538</v>
          </cell>
          <cell r="AX233">
            <v>12.840200395380277</v>
          </cell>
          <cell r="AY233">
            <v>14.974635034348184</v>
          </cell>
          <cell r="AZ233">
            <v>18.422115333236508</v>
          </cell>
        </row>
        <row r="234">
          <cell r="AL234">
            <v>1231</v>
          </cell>
          <cell r="AM234">
            <v>3.360852986918248</v>
          </cell>
          <cell r="AN234">
            <v>3.6547100636976753</v>
          </cell>
          <cell r="AO234">
            <v>7.059497939492914</v>
          </cell>
          <cell r="AP234">
            <v>3.8999680508893846</v>
          </cell>
          <cell r="AQ234">
            <v>5.0533170416788691</v>
          </cell>
          <cell r="AR234">
            <v>4.9325001310373748</v>
          </cell>
          <cell r="AS234">
            <v>6.0970890617027553</v>
          </cell>
          <cell r="AT234">
            <v>6.0230785204563144</v>
          </cell>
          <cell r="AU234">
            <v>5.6348868643772088</v>
          </cell>
          <cell r="AV234">
            <v>7.1125011682569781</v>
          </cell>
          <cell r="AW234">
            <v>7.2946683320260712</v>
          </cell>
          <cell r="AX234">
            <v>6.8663138272398632</v>
          </cell>
          <cell r="AY234">
            <v>8.1945233243283457</v>
          </cell>
          <cell r="AZ234">
            <v>6.5001469930197642</v>
          </cell>
        </row>
        <row r="235">
          <cell r="AL235">
            <v>1232</v>
          </cell>
          <cell r="AM235">
            <v>7.0184877411777258</v>
          </cell>
          <cell r="AN235">
            <v>7.1321356135722676</v>
          </cell>
          <cell r="AO235">
            <v>6.5652299158297316</v>
          </cell>
          <cell r="AP235">
            <v>7.1334665158677018</v>
          </cell>
          <cell r="AQ235">
            <v>7.0746438583504165</v>
          </cell>
          <cell r="AR235">
            <v>6.9055001834523253</v>
          </cell>
          <cell r="AS235">
            <v>6.8795488246212768</v>
          </cell>
          <cell r="AT235">
            <v>7.9605021112030965</v>
          </cell>
          <cell r="AU235">
            <v>9.8608049985068469</v>
          </cell>
          <cell r="AV235">
            <v>10.611538576180184</v>
          </cell>
          <cell r="AW235">
            <v>10.047392764621758</v>
          </cell>
          <cell r="AX235">
            <v>9.4898349262792117</v>
          </cell>
          <cell r="AY235">
            <v>9.485621854527988</v>
          </cell>
          <cell r="AZ235">
            <v>9.7049308124050899</v>
          </cell>
        </row>
        <row r="236">
          <cell r="AL236">
            <v>1233</v>
          </cell>
          <cell r="AM236">
            <v>2.4223809118121977</v>
          </cell>
          <cell r="AN236">
            <v>2.5390402784317274</v>
          </cell>
          <cell r="AO236">
            <v>5.5044763394292424</v>
          </cell>
          <cell r="AP236">
            <v>4.3717959075817774</v>
          </cell>
          <cell r="AQ236">
            <v>9.0959706750219649</v>
          </cell>
          <cell r="AR236">
            <v>11.838000314489699</v>
          </cell>
          <cell r="AS236">
            <v>13.210359633689304</v>
          </cell>
          <cell r="AT236">
            <v>7.0269249405323668</v>
          </cell>
          <cell r="AU236">
            <v>8.1613476240146845</v>
          </cell>
          <cell r="AV236">
            <v>3.5090748072574649</v>
          </cell>
          <cell r="AW236">
            <v>5.4684305313947918</v>
          </cell>
          <cell r="AX236">
            <v>5.6814284784114371</v>
          </cell>
          <cell r="AY236">
            <v>4.7628361289568861</v>
          </cell>
          <cell r="AZ236">
            <v>6.8344279432248287</v>
          </cell>
        </row>
        <row r="237">
          <cell r="AL237">
            <v>1234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0.59382202445917986</v>
          </cell>
          <cell r="AV237">
            <v>0.70061047353138173</v>
          </cell>
          <cell r="AW237">
            <v>0.73831010183179002</v>
          </cell>
          <cell r="AX237">
            <v>1.0074751105737163</v>
          </cell>
          <cell r="AY237">
            <v>1.0539579838364432</v>
          </cell>
          <cell r="AZ237">
            <v>1.0783256458227879</v>
          </cell>
        </row>
        <row r="238">
          <cell r="AL238">
            <v>1235</v>
          </cell>
          <cell r="AM238">
            <v>3.3468160114358927</v>
          </cell>
          <cell r="AN238">
            <v>3.3286695785057998</v>
          </cell>
          <cell r="AO238">
            <v>2.0661716435104145</v>
          </cell>
          <cell r="AP238">
            <v>3.0592380686621201</v>
          </cell>
          <cell r="AQ238">
            <v>3.0319902250073212</v>
          </cell>
          <cell r="AR238">
            <v>3.9460001048299</v>
          </cell>
          <cell r="AS238">
            <v>4.0647260411351702</v>
          </cell>
          <cell r="AT238">
            <v>3.0115392602281572</v>
          </cell>
          <cell r="AU238">
            <v>2.3545389089621058</v>
          </cell>
          <cell r="AV238">
            <v>2.6308023655096724</v>
          </cell>
          <cell r="AW238">
            <v>2.9645515648761154</v>
          </cell>
          <cell r="AX238">
            <v>3.0450048165899299</v>
          </cell>
          <cell r="AY238">
            <v>3.8037343636657233</v>
          </cell>
          <cell r="AZ238">
            <v>7.1784138242422983</v>
          </cell>
        </row>
        <row r="239">
          <cell r="AL239">
            <v>1236</v>
          </cell>
          <cell r="AM239">
            <v>174.67512026132533</v>
          </cell>
          <cell r="AN239">
            <v>186.19560783398251</v>
          </cell>
          <cell r="AO239">
            <v>168.74704241655959</v>
          </cell>
          <cell r="AP239">
            <v>184.57029356491577</v>
          </cell>
          <cell r="AQ239">
            <v>200.1113548504832</v>
          </cell>
          <cell r="AR239">
            <v>210.12450558219217</v>
          </cell>
          <cell r="AS239">
            <v>162.58904164540684</v>
          </cell>
          <cell r="AT239">
            <v>157.60388795194021</v>
          </cell>
          <cell r="AU239">
            <v>147.39630942557662</v>
          </cell>
          <cell r="AV239">
            <v>185.54734913340559</v>
          </cell>
          <cell r="AW239">
            <v>207.84560482319787</v>
          </cell>
          <cell r="AX239">
            <v>167.29462903349591</v>
          </cell>
          <cell r="AY239">
            <v>201.04775520672072</v>
          </cell>
          <cell r="AZ239">
            <v>246.10518382048906</v>
          </cell>
        </row>
        <row r="240">
          <cell r="AL240">
            <v>1237</v>
          </cell>
          <cell r="AM240">
            <v>173.20625104120745</v>
          </cell>
          <cell r="AN240">
            <v>165.71211435180297</v>
          </cell>
          <cell r="AO240">
            <v>161.92764431398845</v>
          </cell>
          <cell r="AP240">
            <v>187.37272683900665</v>
          </cell>
          <cell r="AQ240">
            <v>190.00472076712546</v>
          </cell>
          <cell r="AR240">
            <v>161.78600429802589</v>
          </cell>
          <cell r="AS240">
            <v>181.89649034079889</v>
          </cell>
          <cell r="AT240">
            <v>181.69620203376547</v>
          </cell>
          <cell r="AU240">
            <v>176.04797509157879</v>
          </cell>
          <cell r="AV240">
            <v>181.43402288622565</v>
          </cell>
          <cell r="AW240">
            <v>182.80784344506102</v>
          </cell>
          <cell r="AX240">
            <v>201.85414344551339</v>
          </cell>
          <cell r="AY240">
            <v>210.80846009503</v>
          </cell>
          <cell r="AZ240">
            <v>230.26673673464393</v>
          </cell>
        </row>
        <row r="241">
          <cell r="AL241">
            <v>1238</v>
          </cell>
          <cell r="AM241">
            <v>2.2780005925651134</v>
          </cell>
          <cell r="AN241">
            <v>3.5191994870398022</v>
          </cell>
          <cell r="AO241">
            <v>2.8192973038548823</v>
          </cell>
          <cell r="AP241">
            <v>3.5738667244497186</v>
          </cell>
          <cell r="AQ241">
            <v>3.0319902250073212</v>
          </cell>
          <cell r="AR241">
            <v>3.9460001048299</v>
          </cell>
          <cell r="AS241">
            <v>4.0647260411351702</v>
          </cell>
          <cell r="AT241">
            <v>4.0153856803042096</v>
          </cell>
          <cell r="AU241">
            <v>3.3732252770443263</v>
          </cell>
          <cell r="AV241">
            <v>3.7158452335432308</v>
          </cell>
          <cell r="AW241">
            <v>3.5804955077692107</v>
          </cell>
          <cell r="AX241">
            <v>9.3511323763709822</v>
          </cell>
          <cell r="AY241">
            <v>26.246715671478945</v>
          </cell>
          <cell r="AZ241">
            <v>3.6425840315893772</v>
          </cell>
        </row>
        <row r="242">
          <cell r="AL242">
            <v>1239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L243">
            <v>1240</v>
          </cell>
          <cell r="AM243">
            <v>406.29323684903738</v>
          </cell>
          <cell r="AN243">
            <v>425.52358823604595</v>
          </cell>
          <cell r="AO243">
            <v>361.96644828936849</v>
          </cell>
          <cell r="AP243">
            <v>420.10920538570633</v>
          </cell>
          <cell r="AQ243">
            <v>449.74521670941931</v>
          </cell>
          <cell r="AR243">
            <v>476.47951265821041</v>
          </cell>
          <cell r="AS243">
            <v>474.55676530253118</v>
          </cell>
          <cell r="AT243">
            <v>395.51548950996465</v>
          </cell>
          <cell r="AU243">
            <v>316.02595546617448</v>
          </cell>
          <cell r="AV243">
            <v>440.71460191920858</v>
          </cell>
          <cell r="AW243">
            <v>451.49256571941316</v>
          </cell>
          <cell r="AX243">
            <v>497.48518840533609</v>
          </cell>
          <cell r="AY243">
            <v>460.6270670457983</v>
          </cell>
          <cell r="AZ243">
            <v>416.12802337430543</v>
          </cell>
        </row>
        <row r="244">
          <cell r="AL244">
            <v>1241</v>
          </cell>
          <cell r="AM244">
            <v>25.467084089416318</v>
          </cell>
          <cell r="AN244">
            <v>12.010516373255701</v>
          </cell>
          <cell r="AO244">
            <v>27.029989453458985</v>
          </cell>
          <cell r="AP244">
            <v>29.60796230743146</v>
          </cell>
          <cell r="AQ244">
            <v>27.287912025065889</v>
          </cell>
          <cell r="AR244">
            <v>88.785002358672756</v>
          </cell>
          <cell r="AS244">
            <v>51.825257024473423</v>
          </cell>
          <cell r="AT244">
            <v>53.203860264030773</v>
          </cell>
          <cell r="AU244">
            <v>52.277087341282446</v>
          </cell>
          <cell r="AV244">
            <v>53.624805943286631</v>
          </cell>
          <cell r="AW244">
            <v>63.273587041804376</v>
          </cell>
          <cell r="AX244">
            <v>76.067058882228523</v>
          </cell>
          <cell r="AY244">
            <v>69.756209160214993</v>
          </cell>
          <cell r="AZ244">
            <v>58.356827300637633</v>
          </cell>
        </row>
        <row r="245">
          <cell r="AL245">
            <v>1242</v>
          </cell>
          <cell r="AM245">
            <v>3.5704049780476974</v>
          </cell>
          <cell r="AN245">
            <v>1.1849533883692209</v>
          </cell>
          <cell r="AO245">
            <v>1.838264376432325</v>
          </cell>
          <cell r="AP245">
            <v>5.5213030832816008</v>
          </cell>
          <cell r="AQ245">
            <v>5.0533170416788691</v>
          </cell>
          <cell r="AR245">
            <v>4.9325001310373748</v>
          </cell>
          <cell r="AS245">
            <v>5.0809075514189637</v>
          </cell>
          <cell r="AT245">
            <v>5.019232100380262</v>
          </cell>
          <cell r="AU245">
            <v>10.303454361165272</v>
          </cell>
          <cell r="AV245">
            <v>11.455683860191488</v>
          </cell>
          <cell r="AW245">
            <v>14.733296851038844</v>
          </cell>
          <cell r="AX245">
            <v>18.04208362372141</v>
          </cell>
          <cell r="AY245">
            <v>17.338662792093324</v>
          </cell>
          <cell r="AZ245">
            <v>14.160572380944849</v>
          </cell>
        </row>
        <row r="246">
          <cell r="AL246">
            <v>1243</v>
          </cell>
          <cell r="AM246">
            <v>61.734618171399283</v>
          </cell>
          <cell r="AN246">
            <v>95.774392525113313</v>
          </cell>
          <cell r="AO246">
            <v>65.34467124224129</v>
          </cell>
          <cell r="AP246">
            <v>71.815664615175535</v>
          </cell>
          <cell r="AQ246">
            <v>48.511843600117139</v>
          </cell>
          <cell r="AR246">
            <v>142.0560037738764</v>
          </cell>
          <cell r="AS246">
            <v>119.90941821348753</v>
          </cell>
          <cell r="AT246">
            <v>128.49234176973471</v>
          </cell>
          <cell r="AU246">
            <v>91.706474542726752</v>
          </cell>
          <cell r="AV246">
            <v>91.058283020477688</v>
          </cell>
          <cell r="AW246">
            <v>98.898591885763096</v>
          </cell>
          <cell r="AX246">
            <v>92.874797333123226</v>
          </cell>
          <cell r="AY246">
            <v>69.140697697654502</v>
          </cell>
          <cell r="AZ246">
            <v>92.288500397743292</v>
          </cell>
        </row>
        <row r="247">
          <cell r="AL247">
            <v>1244</v>
          </cell>
          <cell r="AM247">
            <v>123.96654633131628</v>
          </cell>
          <cell r="AN247">
            <v>153.2431035462462</v>
          </cell>
          <cell r="AO247">
            <v>128.36431320429091</v>
          </cell>
          <cell r="AP247">
            <v>124.5859926996294</v>
          </cell>
          <cell r="AQ247">
            <v>129.36491626697904</v>
          </cell>
          <cell r="AR247">
            <v>113.44750301385962</v>
          </cell>
          <cell r="AS247">
            <v>220.511387731583</v>
          </cell>
          <cell r="AT247">
            <v>162.62312005232047</v>
          </cell>
          <cell r="AU247">
            <v>153.76038207040452</v>
          </cell>
          <cell r="AV247">
            <v>134.0705466476507</v>
          </cell>
          <cell r="AW247">
            <v>126.29421546933213</v>
          </cell>
          <cell r="AX247">
            <v>149.8138068907985</v>
          </cell>
          <cell r="AY247">
            <v>147.58257460266563</v>
          </cell>
          <cell r="AZ247">
            <v>177.81913397311516</v>
          </cell>
        </row>
        <row r="248">
          <cell r="AL248">
            <v>1245</v>
          </cell>
          <cell r="AM248">
            <v>4.7324660197655524</v>
          </cell>
          <cell r="AN248">
            <v>4.6521901730815678</v>
          </cell>
          <cell r="AO248">
            <v>4.6313007606238878</v>
          </cell>
          <cell r="AP248">
            <v>5.9523682741690349</v>
          </cell>
          <cell r="AQ248">
            <v>7.0746438583504165</v>
          </cell>
          <cell r="AR248">
            <v>13.811000366904651</v>
          </cell>
          <cell r="AS248">
            <v>19.307448695392061</v>
          </cell>
          <cell r="AT248">
            <v>30.11539260228157</v>
          </cell>
          <cell r="AU248">
            <v>35.503838277690036</v>
          </cell>
          <cell r="AV248">
            <v>36.774019940930131</v>
          </cell>
          <cell r="AW248">
            <v>34.779752888936819</v>
          </cell>
          <cell r="AX248">
            <v>37.781929466862131</v>
          </cell>
          <cell r="AY248">
            <v>36.96441440911174</v>
          </cell>
          <cell r="AZ248">
            <v>35.730320274338077</v>
          </cell>
        </row>
        <row r="249">
          <cell r="AL249">
            <v>1246</v>
          </cell>
          <cell r="AM249">
            <v>88.507140980674663</v>
          </cell>
          <cell r="AN249">
            <v>84.670676251297508</v>
          </cell>
          <cell r="AO249">
            <v>73.542767627136683</v>
          </cell>
          <cell r="AP249">
            <v>90.708141149128565</v>
          </cell>
          <cell r="AQ249">
            <v>96.013023791898519</v>
          </cell>
          <cell r="AR249">
            <v>81.879502175220424</v>
          </cell>
          <cell r="AS249">
            <v>81.294520822703419</v>
          </cell>
          <cell r="AT249">
            <v>88.338484966692604</v>
          </cell>
          <cell r="AU249">
            <v>80.996928913586899</v>
          </cell>
          <cell r="AV249">
            <v>69.03020644150962</v>
          </cell>
          <cell r="AW249">
            <v>76.891192443696283</v>
          </cell>
          <cell r="AX249">
            <v>71.359773893870212</v>
          </cell>
          <cell r="AY249">
            <v>57.609343396499987</v>
          </cell>
          <cell r="AZ249">
            <v>51.177335150749506</v>
          </cell>
        </row>
        <row r="250">
          <cell r="AL250">
            <v>1247</v>
          </cell>
          <cell r="AM250">
            <v>1.8679203802591575</v>
          </cell>
          <cell r="AN250">
            <v>2.6755697316058247</v>
          </cell>
          <cell r="AO250">
            <v>2.0127119141958008</v>
          </cell>
          <cell r="AP250">
            <v>3.3547673957480679</v>
          </cell>
          <cell r="AQ250">
            <v>1.0106634083357737</v>
          </cell>
          <cell r="AR250">
            <v>3.9460001048299</v>
          </cell>
          <cell r="AS250">
            <v>10.161815102837927</v>
          </cell>
          <cell r="AT250">
            <v>8.0307713606084192</v>
          </cell>
          <cell r="AU250">
            <v>10.27578877599912</v>
          </cell>
          <cell r="AV250">
            <v>13.446100148175343</v>
          </cell>
          <cell r="AW250">
            <v>14.825842685530294</v>
          </cell>
          <cell r="AX250">
            <v>14.337972891676101</v>
          </cell>
          <cell r="AY250">
            <v>12.019336847670798</v>
          </cell>
          <cell r="AZ250">
            <v>12.538770609627376</v>
          </cell>
        </row>
        <row r="251">
          <cell r="AL251">
            <v>1248</v>
          </cell>
          <cell r="AM251">
            <v>285.43487794595688</v>
          </cell>
          <cell r="AN251">
            <v>297.65458544985745</v>
          </cell>
          <cell r="AO251">
            <v>277.09959694741349</v>
          </cell>
          <cell r="AP251">
            <v>270.48474521538122</v>
          </cell>
          <cell r="AQ251">
            <v>257.71916912562233</v>
          </cell>
          <cell r="AR251">
            <v>286.08500760016773</v>
          </cell>
          <cell r="AS251">
            <v>287.5793674103133</v>
          </cell>
          <cell r="AT251">
            <v>296.13469392243547</v>
          </cell>
          <cell r="AU251">
            <v>302.57158856590712</v>
          </cell>
          <cell r="AV251">
            <v>342.75510498646014</v>
          </cell>
          <cell r="AW251">
            <v>350.92352152107935</v>
          </cell>
          <cell r="AX251">
            <v>376.28604012467457</v>
          </cell>
          <cell r="AY251">
            <v>374.95293045570151</v>
          </cell>
          <cell r="AZ251">
            <v>295.86128577004411</v>
          </cell>
        </row>
        <row r="252">
          <cell r="AL252">
            <v>1249</v>
          </cell>
          <cell r="AM252">
            <v>51.523721149091571</v>
          </cell>
          <cell r="AN252">
            <v>70.719200114633935</v>
          </cell>
          <cell r="AO252">
            <v>44.822700415345537</v>
          </cell>
          <cell r="AP252">
            <v>44.767597720295448</v>
          </cell>
          <cell r="AQ252">
            <v>90.959706750219638</v>
          </cell>
          <cell r="AR252">
            <v>88.785002358672756</v>
          </cell>
          <cell r="AS252">
            <v>103.65051404894685</v>
          </cell>
          <cell r="AT252">
            <v>82.315406446236295</v>
          </cell>
          <cell r="AU252">
            <v>76.561542777484973</v>
          </cell>
          <cell r="AV252">
            <v>67.649060293115383</v>
          </cell>
          <cell r="AW252">
            <v>77.010473741485256</v>
          </cell>
          <cell r="AX252">
            <v>82.621560775566167</v>
          </cell>
          <cell r="AY252">
            <v>72.22668667432761</v>
          </cell>
          <cell r="AZ252">
            <v>89.365159571917715</v>
          </cell>
        </row>
        <row r="253">
          <cell r="AL253">
            <v>1250</v>
          </cell>
          <cell r="AM253">
            <v>39.818888879018886</v>
          </cell>
          <cell r="AN253">
            <v>85.342115875489526</v>
          </cell>
          <cell r="AO253">
            <v>48.831242223953574</v>
          </cell>
          <cell r="AP253">
            <v>53.720098197709412</v>
          </cell>
          <cell r="AQ253">
            <v>52.554497233460239</v>
          </cell>
          <cell r="AR253">
            <v>52.284501388996176</v>
          </cell>
          <cell r="AS253">
            <v>53.85762004504101</v>
          </cell>
          <cell r="AT253">
            <v>52.200013843954721</v>
          </cell>
          <cell r="AU253">
            <v>56.309346379249021</v>
          </cell>
          <cell r="AV253">
            <v>31.696099617727754</v>
          </cell>
          <cell r="AW253">
            <v>21.08708253240184</v>
          </cell>
          <cell r="AX253">
            <v>25.250315364688532</v>
          </cell>
          <cell r="AY253">
            <v>25.296045570058475</v>
          </cell>
          <cell r="AZ253">
            <v>36.129300763292505</v>
          </cell>
        </row>
        <row r="254">
          <cell r="AL254">
            <v>1251</v>
          </cell>
          <cell r="AM254">
            <v>20.680475449933112</v>
          </cell>
          <cell r="AN254">
            <v>20.080018381754613</v>
          </cell>
          <cell r="AO254">
            <v>29.354080843662711</v>
          </cell>
          <cell r="AP254">
            <v>1.723241696904612</v>
          </cell>
          <cell r="AQ254">
            <v>23.245258391722796</v>
          </cell>
          <cell r="AR254">
            <v>21.703000576564449</v>
          </cell>
          <cell r="AS254">
            <v>24.388356246811021</v>
          </cell>
          <cell r="AT254">
            <v>24.092314081825258</v>
          </cell>
          <cell r="AU254">
            <v>21.776767752213516</v>
          </cell>
          <cell r="AV254">
            <v>24.999146781909158</v>
          </cell>
          <cell r="AW254">
            <v>26.017718936696312</v>
          </cell>
          <cell r="AX254">
            <v>26.385740889518672</v>
          </cell>
          <cell r="AY254">
            <v>28.41681516019818</v>
          </cell>
          <cell r="AZ254">
            <v>27.511322201876787</v>
          </cell>
        </row>
        <row r="255">
          <cell r="AL255">
            <v>1252</v>
          </cell>
          <cell r="AM255">
            <v>82.704856900932427</v>
          </cell>
          <cell r="AN255">
            <v>61.480027865509172</v>
          </cell>
          <cell r="AO255">
            <v>58.368645511678217</v>
          </cell>
          <cell r="AP255">
            <v>62.391336281069165</v>
          </cell>
          <cell r="AQ255">
            <v>65.693121541825292</v>
          </cell>
          <cell r="AR255">
            <v>67.082001782108307</v>
          </cell>
          <cell r="AS255">
            <v>85.359246863838578</v>
          </cell>
          <cell r="AT255">
            <v>133.51157387011497</v>
          </cell>
          <cell r="AU255">
            <v>82.013639168442964</v>
          </cell>
          <cell r="AV255">
            <v>91.114492456749531</v>
          </cell>
          <cell r="AW255">
            <v>94.54379622941542</v>
          </cell>
          <cell r="AX255">
            <v>93.362944291714982</v>
          </cell>
          <cell r="AY255">
            <v>101.6995677343299</v>
          </cell>
          <cell r="AZ255">
            <v>131.17831481434214</v>
          </cell>
        </row>
        <row r="256">
          <cell r="AL256">
            <v>1253</v>
          </cell>
          <cell r="AM256">
            <v>25.751834163486958</v>
          </cell>
          <cell r="AN256">
            <v>47.953423236111249</v>
          </cell>
          <cell r="AO256">
            <v>26.563858129435076</v>
          </cell>
          <cell r="AP256">
            <v>25.877159319632646</v>
          </cell>
          <cell r="AQ256">
            <v>82.874399483533452</v>
          </cell>
          <cell r="AR256">
            <v>72.014501913145679</v>
          </cell>
          <cell r="AS256">
            <v>161.57286013512302</v>
          </cell>
          <cell r="AT256">
            <v>66.253863725019457</v>
          </cell>
          <cell r="AU256">
            <v>72.304994888349967</v>
          </cell>
          <cell r="AV256">
            <v>71.263527793382579</v>
          </cell>
          <cell r="AW256">
            <v>74.196052085895289</v>
          </cell>
          <cell r="AX256">
            <v>72.85109510877497</v>
          </cell>
          <cell r="AY256">
            <v>64.090131039110275</v>
          </cell>
          <cell r="AZ256">
            <v>64.570139671868532</v>
          </cell>
        </row>
        <row r="257">
          <cell r="AL257">
            <v>1254</v>
          </cell>
          <cell r="AM257">
            <v>108.37246921152526</v>
          </cell>
          <cell r="AN257">
            <v>124.20104732777992</v>
          </cell>
          <cell r="AO257">
            <v>111.52918792012751</v>
          </cell>
          <cell r="AP257">
            <v>80.873128957037252</v>
          </cell>
          <cell r="AQ257">
            <v>149.5781844336945</v>
          </cell>
          <cell r="AR257">
            <v>150.93450400974368</v>
          </cell>
          <cell r="AS257">
            <v>116.86087368263615</v>
          </cell>
          <cell r="AT257">
            <v>111.42695262844181</v>
          </cell>
          <cell r="AU257">
            <v>108.5469114560084</v>
          </cell>
          <cell r="AV257">
            <v>139.94242525819308</v>
          </cell>
          <cell r="AW257">
            <v>145.42858089396435</v>
          </cell>
          <cell r="AX257">
            <v>152.99321340303592</v>
          </cell>
          <cell r="AY257">
            <v>143.6692286086809</v>
          </cell>
          <cell r="AZ257">
            <v>177.0772459287891</v>
          </cell>
        </row>
        <row r="258">
          <cell r="AL258">
            <v>1255</v>
          </cell>
          <cell r="AM258">
            <v>35.181673764312173</v>
          </cell>
          <cell r="AN258">
            <v>27.554496504778342</v>
          </cell>
          <cell r="AO258">
            <v>16.34648460042806</v>
          </cell>
          <cell r="AP258">
            <v>17.063251905955543</v>
          </cell>
          <cell r="AQ258">
            <v>15.159951125036605</v>
          </cell>
          <cell r="AR258">
            <v>21.703000576564449</v>
          </cell>
          <cell r="AS258">
            <v>20.323630205675855</v>
          </cell>
          <cell r="AT258">
            <v>19.073081981444997</v>
          </cell>
          <cell r="AU258">
            <v>20.817364780915909</v>
          </cell>
          <cell r="AV258">
            <v>23.842838378602352</v>
          </cell>
          <cell r="AW258">
            <v>39.758718784576828</v>
          </cell>
          <cell r="AX258">
            <v>42.276322169314781</v>
          </cell>
          <cell r="AY258">
            <v>52.931877864233847</v>
          </cell>
          <cell r="AZ258">
            <v>80.957454511437433</v>
          </cell>
        </row>
        <row r="259">
          <cell r="AL259">
            <v>1256</v>
          </cell>
          <cell r="AM259">
            <v>45.332412320266933</v>
          </cell>
          <cell r="AN259">
            <v>36.259777459401413</v>
          </cell>
          <cell r="AO259">
            <v>37.200468483067212</v>
          </cell>
          <cell r="AP259">
            <v>31.011217077767149</v>
          </cell>
          <cell r="AQ259">
            <v>67.714448358496838</v>
          </cell>
          <cell r="AR259">
            <v>43.406001153128898</v>
          </cell>
          <cell r="AS259">
            <v>45.728167962770669</v>
          </cell>
          <cell r="AT259">
            <v>35.134624702661831</v>
          </cell>
          <cell r="AU259">
            <v>39.984675017993496</v>
          </cell>
          <cell r="AV259">
            <v>37.405372359055107</v>
          </cell>
          <cell r="AW259">
            <v>42.242032010097404</v>
          </cell>
          <cell r="AX259">
            <v>44.256865556376454</v>
          </cell>
          <cell r="AY259">
            <v>43.103719664959016</v>
          </cell>
          <cell r="AZ259">
            <v>38.395941270812003</v>
          </cell>
        </row>
        <row r="260">
          <cell r="AL260">
            <v>1257</v>
          </cell>
          <cell r="AM260">
            <v>272.53890804209584</v>
          </cell>
          <cell r="AN260">
            <v>268.57992518287199</v>
          </cell>
          <cell r="AO260">
            <v>226.75366239287922</v>
          </cell>
          <cell r="AP260">
            <v>295.3479332231156</v>
          </cell>
          <cell r="AQ260">
            <v>385.06275857592982</v>
          </cell>
          <cell r="AR260">
            <v>327.51800870088169</v>
          </cell>
          <cell r="AS260">
            <v>404.44024109294946</v>
          </cell>
          <cell r="AT260">
            <v>380.45779320882383</v>
          </cell>
          <cell r="AU260">
            <v>346.74858779318566</v>
          </cell>
          <cell r="AV260">
            <v>390.7127952656233</v>
          </cell>
          <cell r="AW260">
            <v>368.37149618386746</v>
          </cell>
          <cell r="AX260">
            <v>408.69835304702747</v>
          </cell>
          <cell r="AY260">
            <v>393.35187497953427</v>
          </cell>
          <cell r="AZ260">
            <v>376.52974900840104</v>
          </cell>
        </row>
        <row r="261">
          <cell r="AL261">
            <v>1258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0.73774885106814536</v>
          </cell>
          <cell r="AW261">
            <v>1.7429465495889753</v>
          </cell>
          <cell r="AX261">
            <v>1.519276767599425</v>
          </cell>
          <cell r="AY261">
            <v>1.4744872193871841</v>
          </cell>
          <cell r="AZ261">
            <v>1.7242427076706377</v>
          </cell>
        </row>
        <row r="262">
          <cell r="AL262">
            <v>1259</v>
          </cell>
          <cell r="AM262">
            <v>69.177223100365325</v>
          </cell>
          <cell r="AN262">
            <v>79.779050096903163</v>
          </cell>
          <cell r="AO262">
            <v>73.881345912795908</v>
          </cell>
          <cell r="AP262">
            <v>85.989862582204651</v>
          </cell>
          <cell r="AQ262">
            <v>68.725111766832612</v>
          </cell>
          <cell r="AR262">
            <v>53.271001415203649</v>
          </cell>
          <cell r="AS262">
            <v>26.420719267378608</v>
          </cell>
          <cell r="AT262">
            <v>33.126931862509728</v>
          </cell>
          <cell r="AU262">
            <v>22.90512840434727</v>
          </cell>
          <cell r="AV262">
            <v>7.6966778095109376</v>
          </cell>
          <cell r="AW262">
            <v>3.6637867588115154</v>
          </cell>
          <cell r="AX262">
            <v>8.2522641127569596</v>
          </cell>
          <cell r="AY262">
            <v>26.909655243312066</v>
          </cell>
          <cell r="AZ262">
            <v>13.736790402136494</v>
          </cell>
        </row>
        <row r="263">
          <cell r="AL263">
            <v>1260</v>
          </cell>
          <cell r="AM263">
            <v>1656.374135970108</v>
          </cell>
          <cell r="AN263">
            <v>1796.575791170208</v>
          </cell>
          <cell r="AO263">
            <v>1388.5930216973873</v>
          </cell>
          <cell r="AP263">
            <v>1871.1255912450652</v>
          </cell>
          <cell r="AQ263">
            <v>1855.6962653232558</v>
          </cell>
          <cell r="AR263">
            <v>1816.1465482479614</v>
          </cell>
          <cell r="AS263">
            <v>2004.926119789923</v>
          </cell>
          <cell r="AT263">
            <v>1820.9774060179591</v>
          </cell>
          <cell r="AU263">
            <v>1979.1287749367875</v>
          </cell>
          <cell r="AV263">
            <v>1873.136302942554</v>
          </cell>
          <cell r="AW263">
            <v>1904.2580522557721</v>
          </cell>
          <cell r="AX263">
            <v>1987.2806752610891</v>
          </cell>
          <cell r="AY263">
            <v>1939.2405319397019</v>
          </cell>
          <cell r="AZ263">
            <v>1862.6522742658674</v>
          </cell>
        </row>
        <row r="264">
          <cell r="AL264">
            <v>1261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1.0161815102837926</v>
          </cell>
          <cell r="AT264">
            <v>1.0038464200760524</v>
          </cell>
          <cell r="AU264">
            <v>0.72226938415916886</v>
          </cell>
          <cell r="AV264">
            <v>0.7136590926659202</v>
          </cell>
          <cell r="AW264">
            <v>0.51928496020202508</v>
          </cell>
          <cell r="AX264">
            <v>0.71071616658401982</v>
          </cell>
          <cell r="AY264">
            <v>1.0539579838364432</v>
          </cell>
          <cell r="AZ264">
            <v>1.0783256458227879</v>
          </cell>
        </row>
        <row r="265">
          <cell r="AL265">
            <v>1262</v>
          </cell>
          <cell r="AM265">
            <v>25.508192374757503</v>
          </cell>
          <cell r="AN265">
            <v>26.9564159897545</v>
          </cell>
          <cell r="AO265">
            <v>34.167332261953874</v>
          </cell>
          <cell r="AP265">
            <v>61.227562172337606</v>
          </cell>
          <cell r="AQ265">
            <v>58.618477683474879</v>
          </cell>
          <cell r="AR265">
            <v>57.217001520033548</v>
          </cell>
          <cell r="AS265">
            <v>80.278339312419618</v>
          </cell>
          <cell r="AT265">
            <v>70.269249405323663</v>
          </cell>
          <cell r="AU265">
            <v>68.073148414541862</v>
          </cell>
          <cell r="AV265">
            <v>56.839784950050266</v>
          </cell>
          <cell r="AW265">
            <v>64.113697561576757</v>
          </cell>
          <cell r="AX265">
            <v>70.652283367981752</v>
          </cell>
          <cell r="AY265">
            <v>58.37135501881373</v>
          </cell>
          <cell r="AZ265">
            <v>49.863934514137355</v>
          </cell>
        </row>
        <row r="266">
          <cell r="AL266">
            <v>1263</v>
          </cell>
          <cell r="AM266">
            <v>4.0105644235301288</v>
          </cell>
          <cell r="AN266">
            <v>4.0755060648984385</v>
          </cell>
          <cell r="AO266">
            <v>3.7515599519027041</v>
          </cell>
          <cell r="AP266">
            <v>4.0762665804958296</v>
          </cell>
          <cell r="AQ266">
            <v>4.0426536333430949</v>
          </cell>
          <cell r="AR266">
            <v>8.8785002358672749</v>
          </cell>
          <cell r="AS266">
            <v>6.0970890617027553</v>
          </cell>
          <cell r="AT266">
            <v>4.0153856803042096</v>
          </cell>
          <cell r="AU266">
            <v>4.6656033269488315</v>
          </cell>
          <cell r="AV266">
            <v>4.3190929335322856</v>
          </cell>
          <cell r="AW266">
            <v>5.1280675178762358</v>
          </cell>
          <cell r="AX266">
            <v>7.9081957718993419</v>
          </cell>
          <cell r="AY266">
            <v>17.250130321451067</v>
          </cell>
          <cell r="AZ266">
            <v>15.497696181765107</v>
          </cell>
        </row>
        <row r="267">
          <cell r="AL267">
            <v>1264</v>
          </cell>
          <cell r="AM267">
            <v>17.451971088991357</v>
          </cell>
          <cell r="AN267">
            <v>18.163511654736119</v>
          </cell>
          <cell r="AO267">
            <v>17.007697041950909</v>
          </cell>
          <cell r="AP267">
            <v>20.412923968477987</v>
          </cell>
          <cell r="AQ267">
            <v>30.319902250073209</v>
          </cell>
          <cell r="AR267">
            <v>27.622000733809301</v>
          </cell>
          <cell r="AS267">
            <v>31.501626818797572</v>
          </cell>
          <cell r="AT267">
            <v>17.06538914129289</v>
          </cell>
          <cell r="AU267">
            <v>15.065887236195632</v>
          </cell>
          <cell r="AV267">
            <v>15.269895607210472</v>
          </cell>
          <cell r="AW267">
            <v>16.511205160324586</v>
          </cell>
          <cell r="AX267">
            <v>17.725970835558471</v>
          </cell>
          <cell r="AY267">
            <v>18.564415927295109</v>
          </cell>
          <cell r="AZ267">
            <v>18.626997205942835</v>
          </cell>
        </row>
        <row r="268">
          <cell r="AL268">
            <v>1265</v>
          </cell>
          <cell r="AM268">
            <v>479.80677409103401</v>
          </cell>
          <cell r="AN268">
            <v>471.52623009311509</v>
          </cell>
          <cell r="AO268">
            <v>445.25251711407287</v>
          </cell>
          <cell r="AP268">
            <v>448.6370875446363</v>
          </cell>
          <cell r="AQ268">
            <v>641.7712642932164</v>
          </cell>
          <cell r="AR268">
            <v>737.90201960319132</v>
          </cell>
          <cell r="AS268">
            <v>1188.9323670320375</v>
          </cell>
          <cell r="AT268">
            <v>1161.4503080279926</v>
          </cell>
          <cell r="AU268">
            <v>1093.3626988419546</v>
          </cell>
          <cell r="AV268">
            <v>1142.6786187508153</v>
          </cell>
          <cell r="AW268">
            <v>1246.8720846774058</v>
          </cell>
          <cell r="AX268">
            <v>1262.6254400180751</v>
          </cell>
          <cell r="AY268">
            <v>1417.6609667726746</v>
          </cell>
          <cell r="AZ268">
            <v>1550.0510611700704</v>
          </cell>
        </row>
        <row r="269">
          <cell r="AL269">
            <v>1266</v>
          </cell>
          <cell r="AM269">
            <v>44.195417306196141</v>
          </cell>
          <cell r="AN269">
            <v>31.870457427505791</v>
          </cell>
          <cell r="AO269">
            <v>21.727159461444511</v>
          </cell>
          <cell r="AP269">
            <v>49.361550156514248</v>
          </cell>
          <cell r="AQ269">
            <v>51.543833825124466</v>
          </cell>
          <cell r="AR269">
            <v>49.325001310373743</v>
          </cell>
          <cell r="AS269">
            <v>61.98707212731135</v>
          </cell>
          <cell r="AT269">
            <v>68.26155656517156</v>
          </cell>
          <cell r="AU269">
            <v>123.40431874684481</v>
          </cell>
          <cell r="AV269">
            <v>88.955447859950098</v>
          </cell>
          <cell r="AW269">
            <v>102.76495119340589</v>
          </cell>
          <cell r="AX269">
            <v>97.43262763592152</v>
          </cell>
          <cell r="AY269">
            <v>106.63314505666831</v>
          </cell>
          <cell r="AZ269">
            <v>123.48769630833401</v>
          </cell>
        </row>
        <row r="270">
          <cell r="AL270">
            <v>1267</v>
          </cell>
          <cell r="AM270">
            <v>6.542233215883523</v>
          </cell>
          <cell r="AN270">
            <v>4.9089470551701702</v>
          </cell>
          <cell r="AO270">
            <v>5.6779859872047433</v>
          </cell>
          <cell r="AP270">
            <v>5.6497054805672198</v>
          </cell>
          <cell r="AQ270">
            <v>7.0746438583504165</v>
          </cell>
          <cell r="AR270">
            <v>10.851500288282224</v>
          </cell>
          <cell r="AS270">
            <v>12.194178123405511</v>
          </cell>
          <cell r="AT270">
            <v>9.0346177806844707</v>
          </cell>
          <cell r="AU270">
            <v>15.568808052251741</v>
          </cell>
          <cell r="AV270">
            <v>15.57503254697199</v>
          </cell>
          <cell r="AW270">
            <v>18.460837406944464</v>
          </cell>
          <cell r="AX270">
            <v>20.3774474872925</v>
          </cell>
          <cell r="AY270">
            <v>14.367555235658394</v>
          </cell>
          <cell r="AZ270">
            <v>19.955494401596511</v>
          </cell>
        </row>
        <row r="271">
          <cell r="AL271">
            <v>1268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L272">
            <v>1269</v>
          </cell>
          <cell r="AM272">
            <v>56.967059712927835</v>
          </cell>
          <cell r="AN272">
            <v>111.56595965007854</v>
          </cell>
          <cell r="AO272">
            <v>46.88324471892809</v>
          </cell>
          <cell r="AP272">
            <v>53.743536730547262</v>
          </cell>
          <cell r="AQ272">
            <v>53.565160641796005</v>
          </cell>
          <cell r="AR272">
            <v>54.257501441411122</v>
          </cell>
          <cell r="AS272">
            <v>64.019435147878937</v>
          </cell>
          <cell r="AT272">
            <v>130.5000346098868</v>
          </cell>
          <cell r="AU272">
            <v>45.760853978040693</v>
          </cell>
          <cell r="AV272">
            <v>80.38451256842508</v>
          </cell>
          <cell r="AW272">
            <v>83.033150992778857</v>
          </cell>
          <cell r="AX272">
            <v>94.527400582804987</v>
          </cell>
          <cell r="AY272">
            <v>111.78594563964468</v>
          </cell>
          <cell r="AZ272">
            <v>102.38270676829042</v>
          </cell>
        </row>
        <row r="273">
          <cell r="AL273">
            <v>1270</v>
          </cell>
          <cell r="AM273">
            <v>70.83859941281267</v>
          </cell>
          <cell r="AN273">
            <v>93.499241264383755</v>
          </cell>
          <cell r="AO273">
            <v>112.82628977349788</v>
          </cell>
          <cell r="AP273">
            <v>105.99617895927818</v>
          </cell>
          <cell r="AQ273">
            <v>114.20496514194242</v>
          </cell>
          <cell r="AR273">
            <v>129.23150343317923</v>
          </cell>
          <cell r="AS273">
            <v>107.71524009008202</v>
          </cell>
          <cell r="AT273">
            <v>95.365409907224972</v>
          </cell>
          <cell r="AU273">
            <v>85.942152262036487</v>
          </cell>
          <cell r="AV273">
            <v>96.38111588743601</v>
          </cell>
          <cell r="AW273">
            <v>113.07147229460372</v>
          </cell>
          <cell r="AX273">
            <v>103.49468171640667</v>
          </cell>
          <cell r="AY273">
            <v>110.44847295815622</v>
          </cell>
          <cell r="AZ273">
            <v>111.61856592476258</v>
          </cell>
        </row>
        <row r="274">
          <cell r="AL274">
            <v>1271</v>
          </cell>
          <cell r="AM274">
            <v>4.8206984370832151</v>
          </cell>
          <cell r="AN274">
            <v>8.2641074230978102</v>
          </cell>
          <cell r="AO274">
            <v>10.238944998730455</v>
          </cell>
          <cell r="AP274">
            <v>10.789877638572461</v>
          </cell>
          <cell r="AQ274">
            <v>9.0959706750219649</v>
          </cell>
          <cell r="AR274">
            <v>7.8920002096598001</v>
          </cell>
          <cell r="AS274">
            <v>14.226541143973096</v>
          </cell>
          <cell r="AT274">
            <v>16.061542721216838</v>
          </cell>
          <cell r="AU274">
            <v>24.70240338353404</v>
          </cell>
          <cell r="AV274">
            <v>19.450472429929963</v>
          </cell>
          <cell r="AW274">
            <v>21.456237583317733</v>
          </cell>
          <cell r="AX274">
            <v>22.69883357451625</v>
          </cell>
          <cell r="AY274">
            <v>22.991039459408171</v>
          </cell>
          <cell r="AZ274">
            <v>20.053622035366388</v>
          </cell>
        </row>
        <row r="275">
          <cell r="AL275">
            <v>1272</v>
          </cell>
          <cell r="AM275">
            <v>474.84280661712017</v>
          </cell>
          <cell r="AN275">
            <v>448.2873273615362</v>
          </cell>
          <cell r="AO275">
            <v>428.41595393744512</v>
          </cell>
          <cell r="AP275">
            <v>597.35954323869669</v>
          </cell>
          <cell r="AQ275">
            <v>656.18332449608454</v>
          </cell>
          <cell r="AR275">
            <v>711.12150339173706</v>
          </cell>
          <cell r="AS275">
            <v>744.81227032552636</v>
          </cell>
          <cell r="AT275">
            <v>596.70739286802711</v>
          </cell>
          <cell r="AU275">
            <v>513.12250058612915</v>
          </cell>
          <cell r="AV275">
            <v>461.10507679679199</v>
          </cell>
          <cell r="AW275">
            <v>433.40036921985967</v>
          </cell>
          <cell r="AX275">
            <v>348.53477800737716</v>
          </cell>
          <cell r="AY275">
            <v>411.14795553661264</v>
          </cell>
          <cell r="AZ275">
            <v>768.80736574839818</v>
          </cell>
          <cell r="BA275">
            <v>623.49400000000003</v>
          </cell>
        </row>
        <row r="276">
          <cell r="AL276">
            <v>1273</v>
          </cell>
          <cell r="AM276">
            <v>36.062995296382923</v>
          </cell>
          <cell r="AN276">
            <v>36.988274168502002</v>
          </cell>
          <cell r="AO276">
            <v>33.449846421152486</v>
          </cell>
          <cell r="AP276">
            <v>16.232712590179517</v>
          </cell>
          <cell r="AQ276">
            <v>45.479853375109819</v>
          </cell>
          <cell r="AR276">
            <v>53.271001415203649</v>
          </cell>
          <cell r="AS276">
            <v>37.598715880500329</v>
          </cell>
          <cell r="AT276">
            <v>32.123085442433677</v>
          </cell>
          <cell r="AU276">
            <v>36.697410666286849</v>
          </cell>
          <cell r="AV276">
            <v>59.327052505080012</v>
          </cell>
          <cell r="AW276">
            <v>67.62426954995243</v>
          </cell>
          <cell r="AX276">
            <v>73.420958298320386</v>
          </cell>
          <cell r="AY276">
            <v>74.34935805377421</v>
          </cell>
          <cell r="AZ276">
            <v>79.679638621137428</v>
          </cell>
        </row>
        <row r="277">
          <cell r="AL277">
            <v>1274</v>
          </cell>
          <cell r="AM277">
            <v>7.0184877411777263E-3</v>
          </cell>
          <cell r="AN277">
            <v>0.11717079936583011</v>
          </cell>
          <cell r="AO277">
            <v>0</v>
          </cell>
          <cell r="AP277">
            <v>0.1528599967685936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0.21045605858536656</v>
          </cell>
          <cell r="AV277">
            <v>0.30714441962837075</v>
          </cell>
          <cell r="AW277">
            <v>0.17789365963356504</v>
          </cell>
          <cell r="AX277">
            <v>0</v>
          </cell>
          <cell r="AY277">
            <v>3.6888529434275515E-2</v>
          </cell>
          <cell r="AZ277">
            <v>0</v>
          </cell>
        </row>
        <row r="278">
          <cell r="AL278">
            <v>1275</v>
          </cell>
          <cell r="AM278">
            <v>4.3183752430360665</v>
          </cell>
          <cell r="AN278">
            <v>2.6317580414081672</v>
          </cell>
          <cell r="AO278">
            <v>2.3409734099872872</v>
          </cell>
          <cell r="AP278">
            <v>2.195069553597004</v>
          </cell>
          <cell r="AQ278">
            <v>4.0426536333430949</v>
          </cell>
          <cell r="AR278">
            <v>2.9595000786224248</v>
          </cell>
          <cell r="AS278">
            <v>10.161815102837927</v>
          </cell>
          <cell r="AT278">
            <v>16.061542721216838</v>
          </cell>
          <cell r="AU278">
            <v>16.099394453474005</v>
          </cell>
          <cell r="AV278">
            <v>16.28668415977106</v>
          </cell>
          <cell r="AW278">
            <v>16.666476504860245</v>
          </cell>
          <cell r="AX278">
            <v>20.537654308504326</v>
          </cell>
          <cell r="AY278">
            <v>30.902048086084513</v>
          </cell>
          <cell r="AZ278">
            <v>57.62895748970724</v>
          </cell>
        </row>
        <row r="279">
          <cell r="AL279">
            <v>1276</v>
          </cell>
          <cell r="AM279">
            <v>50.140076422973671</v>
          </cell>
          <cell r="AN279">
            <v>46.447523745131285</v>
          </cell>
          <cell r="AO279">
            <v>52.118546631808321</v>
          </cell>
          <cell r="AP279">
            <v>68.071613760990104</v>
          </cell>
          <cell r="AQ279">
            <v>81.863736075197664</v>
          </cell>
          <cell r="AR279">
            <v>113.44750301385962</v>
          </cell>
          <cell r="AS279">
            <v>161.57286013512302</v>
          </cell>
          <cell r="AT279">
            <v>168.6461985727768</v>
          </cell>
          <cell r="AU279">
            <v>166.55571520974959</v>
          </cell>
          <cell r="AV279">
            <v>158.83983698480529</v>
          </cell>
          <cell r="AW279">
            <v>159.61791389560346</v>
          </cell>
          <cell r="AX279">
            <v>157.25428476184447</v>
          </cell>
          <cell r="AY279">
            <v>178.9462562856705</v>
          </cell>
          <cell r="AZ279">
            <v>162.44868021755718</v>
          </cell>
        </row>
        <row r="280">
          <cell r="AL280">
            <v>1277</v>
          </cell>
          <cell r="AM280">
            <v>22.523329802545206</v>
          </cell>
          <cell r="AN280">
            <v>30.352331418331122</v>
          </cell>
          <cell r="AO280">
            <v>20.187144101188451</v>
          </cell>
          <cell r="AP280">
            <v>45.499287571494449</v>
          </cell>
          <cell r="AQ280">
            <v>44.469189966774039</v>
          </cell>
          <cell r="AR280">
            <v>37.487000995884053</v>
          </cell>
          <cell r="AS280">
            <v>1.0161815102837926</v>
          </cell>
          <cell r="AT280">
            <v>1.0038464200760524</v>
          </cell>
          <cell r="AU280">
            <v>0.5216938917045707</v>
          </cell>
          <cell r="AV280">
            <v>0.58718786105423826</v>
          </cell>
          <cell r="AW280">
            <v>0.67969773998720517</v>
          </cell>
          <cell r="AX280">
            <v>0.66340676971609713</v>
          </cell>
          <cell r="AY280">
            <v>0.76622745424909422</v>
          </cell>
          <cell r="AZ280">
            <v>0.86805214488734417</v>
          </cell>
        </row>
        <row r="281">
          <cell r="AL281">
            <v>1278</v>
          </cell>
          <cell r="AM281">
            <v>0.35694023369418149</v>
          </cell>
          <cell r="AN281">
            <v>0.33521037383789659</v>
          </cell>
          <cell r="AO281">
            <v>0.14631083812420545</v>
          </cell>
          <cell r="AP281">
            <v>0.25578572792611332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6.4223679849994497E-2</v>
          </cell>
          <cell r="AV281">
            <v>0.20375920648548781</v>
          </cell>
          <cell r="AW281">
            <v>1.4550261756155751</v>
          </cell>
          <cell r="AX281">
            <v>4.2159123890710157</v>
          </cell>
          <cell r="AY281">
            <v>9.7417336446002434</v>
          </cell>
          <cell r="AZ281">
            <v>9.5820016887812915</v>
          </cell>
        </row>
        <row r="282">
          <cell r="AL282">
            <v>1279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L283">
            <v>1280</v>
          </cell>
          <cell r="AM283">
            <v>170.86708934118349</v>
          </cell>
          <cell r="AN283">
            <v>178.85562141110043</v>
          </cell>
          <cell r="AO283">
            <v>148.15754351052956</v>
          </cell>
          <cell r="AP283">
            <v>149.26371057795114</v>
          </cell>
          <cell r="AQ283">
            <v>227.39926687554907</v>
          </cell>
          <cell r="AR283">
            <v>292.00400775741258</v>
          </cell>
          <cell r="AS283">
            <v>244.89974397839401</v>
          </cell>
          <cell r="AT283">
            <v>242.93083365840468</v>
          </cell>
          <cell r="AU283">
            <v>207.16583006382072</v>
          </cell>
          <cell r="AV283">
            <v>257.63595115206437</v>
          </cell>
          <cell r="AW283">
            <v>229.22472087777274</v>
          </cell>
          <cell r="AX283">
            <v>257.68030696322728</v>
          </cell>
          <cell r="AY283">
            <v>299.85526223340344</v>
          </cell>
          <cell r="AZ283">
            <v>266.08547971193951</v>
          </cell>
        </row>
        <row r="284">
          <cell r="AL284">
            <v>1281</v>
          </cell>
          <cell r="AM284">
            <v>10.829526584637232</v>
          </cell>
          <cell r="AN284">
            <v>15.341223704793949</v>
          </cell>
          <cell r="AO284">
            <v>14.999674577694988</v>
          </cell>
          <cell r="AP284">
            <v>19.123804662396182</v>
          </cell>
          <cell r="AQ284">
            <v>34.362555883416306</v>
          </cell>
          <cell r="AR284">
            <v>36.500500969676573</v>
          </cell>
          <cell r="AS284">
            <v>35.566352859932742</v>
          </cell>
          <cell r="AT284">
            <v>29.111546182205519</v>
          </cell>
          <cell r="AU284">
            <v>31.495292598437302</v>
          </cell>
          <cell r="AV284">
            <v>34.169314813689539</v>
          </cell>
          <cell r="AW284">
            <v>31.931397760699969</v>
          </cell>
          <cell r="AX284">
            <v>34.412210153587822</v>
          </cell>
          <cell r="AY284">
            <v>27.342831974668847</v>
          </cell>
          <cell r="AZ284">
            <v>37.714439462652003</v>
          </cell>
        </row>
        <row r="285">
          <cell r="AL285">
            <v>1282</v>
          </cell>
          <cell r="AM285">
            <v>1.0026411058825322</v>
          </cell>
          <cell r="AN285">
            <v>1.2358972141804518</v>
          </cell>
          <cell r="AO285">
            <v>0.93788998797567602</v>
          </cell>
          <cell r="AP285">
            <v>2.8116048738969983</v>
          </cell>
          <cell r="AQ285">
            <v>1.0106634083357737</v>
          </cell>
          <cell r="AR285">
            <v>1.97300005241495</v>
          </cell>
          <cell r="AS285">
            <v>1.0161815102837926</v>
          </cell>
          <cell r="AT285">
            <v>1.0038464200760524</v>
          </cell>
          <cell r="AU285">
            <v>1.2459393890898933</v>
          </cell>
          <cell r="AV285">
            <v>1.4694752625357346</v>
          </cell>
          <cell r="AW285">
            <v>1.4015552490205152</v>
          </cell>
          <cell r="AX285">
            <v>1.4719673707315022</v>
          </cell>
          <cell r="AY285">
            <v>1.63574279091416</v>
          </cell>
          <cell r="AZ285">
            <v>1.5225958119017762</v>
          </cell>
        </row>
        <row r="286">
          <cell r="AL286">
            <v>1283</v>
          </cell>
          <cell r="AM286">
            <v>35.072385883770984</v>
          </cell>
          <cell r="AN286">
            <v>36.499213440714193</v>
          </cell>
          <cell r="AO286">
            <v>39.366056465303046</v>
          </cell>
          <cell r="AP286">
            <v>44.382390528438592</v>
          </cell>
          <cell r="AQ286">
            <v>33.351892475080533</v>
          </cell>
          <cell r="AR286">
            <v>53.271001415203649</v>
          </cell>
          <cell r="AS286">
            <v>58.93852759645997</v>
          </cell>
          <cell r="AT286">
            <v>58.223092364411038</v>
          </cell>
          <cell r="AU286">
            <v>56.653190080599764</v>
          </cell>
          <cell r="AV286">
            <v>66.710563455362021</v>
          </cell>
          <cell r="AW286">
            <v>62.101339804912676</v>
          </cell>
          <cell r="AX286">
            <v>66.28476586622034</v>
          </cell>
          <cell r="AY286">
            <v>60.778595053896161</v>
          </cell>
          <cell r="AZ286">
            <v>63.320360248359918</v>
          </cell>
        </row>
        <row r="287">
          <cell r="AL287">
            <v>1284</v>
          </cell>
          <cell r="AM287">
            <v>45.809669486667012</v>
          </cell>
          <cell r="AN287">
            <v>50.53525632822442</v>
          </cell>
          <cell r="AO287">
            <v>39.8575108190023</v>
          </cell>
          <cell r="AP287">
            <v>48.391398710356242</v>
          </cell>
          <cell r="AQ287">
            <v>52.554497233460239</v>
          </cell>
          <cell r="AR287">
            <v>82.866002201427904</v>
          </cell>
          <cell r="AS287">
            <v>83.326883843271006</v>
          </cell>
          <cell r="AT287">
            <v>74.284635085627869</v>
          </cell>
          <cell r="AU287">
            <v>118.44427454919909</v>
          </cell>
          <cell r="AV287">
            <v>90.909729510330621</v>
          </cell>
          <cell r="AW287">
            <v>74.798628297139615</v>
          </cell>
          <cell r="AX287">
            <v>82.690374443737696</v>
          </cell>
          <cell r="AY287">
            <v>66.156942645413537</v>
          </cell>
          <cell r="AZ287">
            <v>68.608469215474869</v>
          </cell>
        </row>
        <row r="288">
          <cell r="AL288">
            <v>1285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L289">
            <v>1286</v>
          </cell>
          <cell r="AM289">
            <v>0.95551697390605328</v>
          </cell>
          <cell r="AN289">
            <v>1.6332590555080495</v>
          </cell>
          <cell r="AO289">
            <v>3.4082922163036069</v>
          </cell>
          <cell r="AP289">
            <v>1.5347143675566799</v>
          </cell>
          <cell r="AQ289">
            <v>1.0106634083357737</v>
          </cell>
          <cell r="AR289">
            <v>0.98650002620747501</v>
          </cell>
          <cell r="AS289">
            <v>1.0161815102837926</v>
          </cell>
          <cell r="AT289">
            <v>2.0076928401521048</v>
          </cell>
          <cell r="AU289">
            <v>1.4791207497760273</v>
          </cell>
          <cell r="AV289">
            <v>1.3148993127881232</v>
          </cell>
          <cell r="AW289">
            <v>1.3758480727728903</v>
          </cell>
          <cell r="AX289">
            <v>1.3902511397778177</v>
          </cell>
          <cell r="AY289">
            <v>1.4260051521307076</v>
          </cell>
          <cell r="AZ289">
            <v>1.0783256458227879</v>
          </cell>
        </row>
        <row r="290">
          <cell r="AL290">
            <v>1287</v>
          </cell>
          <cell r="AM290">
            <v>233.44593132373589</v>
          </cell>
          <cell r="AN290">
            <v>300.6847242091095</v>
          </cell>
          <cell r="AO290">
            <v>246.0047922860679</v>
          </cell>
          <cell r="AP290">
            <v>281.24099365466458</v>
          </cell>
          <cell r="AQ290">
            <v>271.8684568423231</v>
          </cell>
          <cell r="AR290">
            <v>302.85550804569476</v>
          </cell>
          <cell r="AS290">
            <v>308.91917912627298</v>
          </cell>
          <cell r="AT290">
            <v>310.18854380350018</v>
          </cell>
          <cell r="AU290">
            <v>182.85469709906508</v>
          </cell>
          <cell r="AV290">
            <v>219.11341624710607</v>
          </cell>
          <cell r="AW290">
            <v>222.82980371441354</v>
          </cell>
          <cell r="AX290">
            <v>256.46208999387829</v>
          </cell>
          <cell r="AY290">
            <v>222.57800890053156</v>
          </cell>
          <cell r="AZ290">
            <v>206.53171094443854</v>
          </cell>
        </row>
        <row r="291">
          <cell r="AL291">
            <v>1288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L292">
            <v>1289</v>
          </cell>
          <cell r="AM292">
            <v>18.535826124450377</v>
          </cell>
          <cell r="AN292">
            <v>30.908637996189761</v>
          </cell>
          <cell r="AO292">
            <v>19.423701650976252</v>
          </cell>
          <cell r="AP292">
            <v>21.397342347667735</v>
          </cell>
          <cell r="AQ292">
            <v>26.27724861673012</v>
          </cell>
          <cell r="AR292">
            <v>43.406001153128898</v>
          </cell>
          <cell r="AS292">
            <v>45.728167962770669</v>
          </cell>
          <cell r="AT292">
            <v>47.180781743574464</v>
          </cell>
          <cell r="AU292">
            <v>40.13189545334194</v>
          </cell>
          <cell r="AV292">
            <v>26.974506970891621</v>
          </cell>
          <cell r="AW292">
            <v>56.210283296006928</v>
          </cell>
          <cell r="AX292">
            <v>47.89216262025024</v>
          </cell>
          <cell r="AY292">
            <v>44.292584270726522</v>
          </cell>
          <cell r="AZ292">
            <v>53.654249159204454</v>
          </cell>
        </row>
        <row r="293">
          <cell r="AL293">
            <v>1290</v>
          </cell>
          <cell r="AM293">
            <v>6.0379047396246088</v>
          </cell>
          <cell r="AN293">
            <v>1.440691393941598</v>
          </cell>
          <cell r="AO293">
            <v>4.051684748054921</v>
          </cell>
          <cell r="AP293">
            <v>4.8864245633693759</v>
          </cell>
          <cell r="AQ293">
            <v>6.0639804500146424</v>
          </cell>
          <cell r="AR293">
            <v>7.8920002096598001</v>
          </cell>
          <cell r="AS293">
            <v>7.1132705719865479</v>
          </cell>
          <cell r="AT293">
            <v>8.0307713606084192</v>
          </cell>
          <cell r="AU293">
            <v>8.5783075147331118</v>
          </cell>
          <cell r="AV293">
            <v>4.2598722774601487</v>
          </cell>
          <cell r="AW293">
            <v>3.1445017986094905</v>
          </cell>
          <cell r="AX293">
            <v>3.1385483967605952</v>
          </cell>
          <cell r="AY293">
            <v>9.5773161991217588</v>
          </cell>
          <cell r="AZ293">
            <v>12.451426232315731</v>
          </cell>
        </row>
        <row r="294">
          <cell r="AL294">
            <v>1291</v>
          </cell>
          <cell r="AM294">
            <v>10.006358236707673</v>
          </cell>
          <cell r="AN294">
            <v>11.017111769936704</v>
          </cell>
          <cell r="AO294">
            <v>9.6283786165582903</v>
          </cell>
          <cell r="AP294">
            <v>15.697702601489437</v>
          </cell>
          <cell r="AQ294">
            <v>13.13862430836506</v>
          </cell>
          <cell r="AR294">
            <v>15.7840004193196</v>
          </cell>
          <cell r="AS294">
            <v>50.80907551418963</v>
          </cell>
          <cell r="AT294">
            <v>25.096160501901309</v>
          </cell>
          <cell r="AU294">
            <v>42.760126044126338</v>
          </cell>
          <cell r="AV294">
            <v>18.303197686023992</v>
          </cell>
          <cell r="AW294">
            <v>26.772481631326585</v>
          </cell>
          <cell r="AX294">
            <v>30.338225955120578</v>
          </cell>
          <cell r="AY294">
            <v>30.213813522639317</v>
          </cell>
          <cell r="AZ294">
            <v>28.852759305280337</v>
          </cell>
        </row>
        <row r="295">
          <cell r="AL295">
            <v>1292</v>
          </cell>
          <cell r="AM295">
            <v>745.20527574476682</v>
          </cell>
          <cell r="AN295">
            <v>546.4214466707607</v>
          </cell>
          <cell r="AO295">
            <v>466.55468723827011</v>
          </cell>
          <cell r="AP295">
            <v>300.23224816286847</v>
          </cell>
          <cell r="AQ295">
            <v>239.52722777557838</v>
          </cell>
          <cell r="AR295">
            <v>157.84000419319599</v>
          </cell>
          <cell r="AS295">
            <v>149.37868201171753</v>
          </cell>
          <cell r="AT295">
            <v>140.53849881064733</v>
          </cell>
          <cell r="AU295">
            <v>134.44387528475235</v>
          </cell>
          <cell r="AV295">
            <v>128.75373622029292</v>
          </cell>
          <cell r="AW295">
            <v>132.97191157141518</v>
          </cell>
          <cell r="AX295">
            <v>149.96111114922815</v>
          </cell>
          <cell r="AY295">
            <v>187.56868655143646</v>
          </cell>
          <cell r="AZ295">
            <v>187.63513232704</v>
          </cell>
        </row>
        <row r="296">
          <cell r="AL296">
            <v>1293</v>
          </cell>
          <cell r="AM296">
            <v>363.23581719801791</v>
          </cell>
          <cell r="AN296">
            <v>386.7879408422188</v>
          </cell>
          <cell r="AO296">
            <v>322.16427297965674</v>
          </cell>
          <cell r="AP296">
            <v>367.32970570144624</v>
          </cell>
          <cell r="AQ296">
            <v>436.60659240105423</v>
          </cell>
          <cell r="AR296">
            <v>396.57301053540493</v>
          </cell>
          <cell r="AS296">
            <v>409.5211486443684</v>
          </cell>
          <cell r="AT296">
            <v>319.22316158418465</v>
          </cell>
          <cell r="AU296">
            <v>281.07246472196823</v>
          </cell>
          <cell r="AV296">
            <v>260.88606105649791</v>
          </cell>
          <cell r="AW296">
            <v>262.22656545742382</v>
          </cell>
          <cell r="AX296">
            <v>386.52207326518868</v>
          </cell>
          <cell r="AY296">
            <v>385.67379106728583</v>
          </cell>
          <cell r="AZ296">
            <v>384.6624810291965</v>
          </cell>
        </row>
        <row r="297">
          <cell r="AL297">
            <v>1294</v>
          </cell>
          <cell r="AM297">
            <v>80.109019077802557</v>
          </cell>
          <cell r="AN297">
            <v>93.543052954581412</v>
          </cell>
          <cell r="AO297">
            <v>95.434995726464905</v>
          </cell>
          <cell r="AP297">
            <v>104.9974936470567</v>
          </cell>
          <cell r="AQ297">
            <v>88.938379933548077</v>
          </cell>
          <cell r="AR297">
            <v>77.933502070390531</v>
          </cell>
          <cell r="AS297">
            <v>75.197431761000658</v>
          </cell>
          <cell r="AT297">
            <v>71.273095825399722</v>
          </cell>
          <cell r="AU297">
            <v>68.96536353615025</v>
          </cell>
          <cell r="AV297">
            <v>88.15345965314269</v>
          </cell>
          <cell r="AW297">
            <v>78.342105471112248</v>
          </cell>
          <cell r="AX297">
            <v>67.430943526702279</v>
          </cell>
          <cell r="AY297">
            <v>94.195386889414436</v>
          </cell>
          <cell r="AZ297">
            <v>108.97558976685093</v>
          </cell>
        </row>
        <row r="298">
          <cell r="AL298">
            <v>1295</v>
          </cell>
          <cell r="AM298">
            <v>47.299594170008461</v>
          </cell>
          <cell r="AN298">
            <v>53.768151514205101</v>
          </cell>
          <cell r="AO298">
            <v>37.447133549904812</v>
          </cell>
          <cell r="AP298">
            <v>41.412830324547372</v>
          </cell>
          <cell r="AQ298">
            <v>49.522507008452912</v>
          </cell>
          <cell r="AR298">
            <v>39.460001048298999</v>
          </cell>
          <cell r="AS298">
            <v>38.614897390784122</v>
          </cell>
          <cell r="AT298">
            <v>37.142317542813934</v>
          </cell>
          <cell r="AU298">
            <v>43.475479031993963</v>
          </cell>
          <cell r="AV298">
            <v>50.402800756989016</v>
          </cell>
          <cell r="AW298">
            <v>43.484202766382644</v>
          </cell>
          <cell r="AX298">
            <v>51.625304118555405</v>
          </cell>
          <cell r="AY298">
            <v>56.656565379111839</v>
          </cell>
          <cell r="AZ298">
            <v>63.856288094333848</v>
          </cell>
        </row>
        <row r="299">
          <cell r="AL299">
            <v>1296</v>
          </cell>
          <cell r="AM299">
            <v>0.53039714501185953</v>
          </cell>
          <cell r="AN299">
            <v>0.5501933187612893</v>
          </cell>
          <cell r="AO299">
            <v>1.6103571093542359</v>
          </cell>
          <cell r="AP299">
            <v>1.9087118263171721</v>
          </cell>
          <cell r="AQ299">
            <v>3.0319902250073212</v>
          </cell>
          <cell r="AR299">
            <v>4.9325001310373748</v>
          </cell>
          <cell r="AS299">
            <v>4.0647260411351702</v>
          </cell>
          <cell r="AT299">
            <v>5.019232100380262</v>
          </cell>
          <cell r="AU299">
            <v>6.184246341247932</v>
          </cell>
          <cell r="AV299">
            <v>8.7797131976776441</v>
          </cell>
          <cell r="AW299">
            <v>6.0093095196448205</v>
          </cell>
          <cell r="AX299">
            <v>3.3815466624912891</v>
          </cell>
          <cell r="AY299">
            <v>3.1534422876386379</v>
          </cell>
          <cell r="AZ299">
            <v>2.5426918728501335</v>
          </cell>
        </row>
        <row r="300">
          <cell r="AL300">
            <v>1297</v>
          </cell>
          <cell r="AM300">
            <v>17.101046701932471</v>
          </cell>
          <cell r="AN300">
            <v>28.070048021988001</v>
          </cell>
          <cell r="AO300">
            <v>17.50008928563814</v>
          </cell>
          <cell r="AP300">
            <v>21.277092483543107</v>
          </cell>
          <cell r="AQ300">
            <v>28.298575433401666</v>
          </cell>
          <cell r="AR300">
            <v>18.743500497942026</v>
          </cell>
          <cell r="AS300">
            <v>11.177996613121719</v>
          </cell>
          <cell r="AT300">
            <v>12.046157040912629</v>
          </cell>
          <cell r="AU300">
            <v>28.578549476634471</v>
          </cell>
          <cell r="AV300">
            <v>13.847596121545763</v>
          </cell>
          <cell r="AW300">
            <v>14.186248140489383</v>
          </cell>
          <cell r="AX300">
            <v>22.321433613138048</v>
          </cell>
          <cell r="AY300">
            <v>16.978209161621262</v>
          </cell>
          <cell r="AZ300">
            <v>16.982550596063085</v>
          </cell>
        </row>
        <row r="301">
          <cell r="AL301">
            <v>1298</v>
          </cell>
          <cell r="AM301">
            <v>16.080358056144053</v>
          </cell>
          <cell r="AN301">
            <v>12.342670117544923</v>
          </cell>
          <cell r="AO301">
            <v>27.30197754997193</v>
          </cell>
          <cell r="AP301">
            <v>21.524725678308226</v>
          </cell>
          <cell r="AQ301">
            <v>45.479853375109819</v>
          </cell>
          <cell r="AR301">
            <v>42.419501126921425</v>
          </cell>
          <cell r="AS301">
            <v>41.663441921635503</v>
          </cell>
          <cell r="AT301">
            <v>23.088467661749206</v>
          </cell>
          <cell r="AU301">
            <v>37.400906974797564</v>
          </cell>
          <cell r="AV301">
            <v>28.012374062054153</v>
          </cell>
          <cell r="AW301">
            <v>23.364738347941415</v>
          </cell>
          <cell r="AX301">
            <v>18.218418648410935</v>
          </cell>
          <cell r="AY301">
            <v>14.364393361706883</v>
          </cell>
          <cell r="AZ301">
            <v>10.959023538496991</v>
          </cell>
        </row>
        <row r="302">
          <cell r="AL302">
            <v>1299</v>
          </cell>
          <cell r="AM302">
            <v>1568.6440418464922</v>
          </cell>
          <cell r="AN302">
            <v>1684.7388103668141</v>
          </cell>
          <cell r="AO302">
            <v>1304.9182285301492</v>
          </cell>
          <cell r="AP302">
            <v>1639.6955561374143</v>
          </cell>
          <cell r="AQ302">
            <v>1874.7806224628603</v>
          </cell>
          <cell r="AR302">
            <v>2044.028054301888</v>
          </cell>
          <cell r="AS302">
            <v>2143.1268051885186</v>
          </cell>
          <cell r="AT302">
            <v>1858.1197235607729</v>
          </cell>
          <cell r="AU302">
            <v>1722.0097666856409</v>
          </cell>
          <cell r="AV302">
            <v>1953.9112703450819</v>
          </cell>
          <cell r="AW302">
            <v>1953.7453948195002</v>
          </cell>
          <cell r="AX302">
            <v>2235.9539181888026</v>
          </cell>
          <cell r="AY302">
            <v>2474.2053635014522</v>
          </cell>
          <cell r="AZ302">
            <v>2577.726673082916</v>
          </cell>
        </row>
        <row r="303">
          <cell r="AL303">
            <v>1300</v>
          </cell>
          <cell r="AM303">
            <v>1796.0811450226743</v>
          </cell>
          <cell r="AN303">
            <v>1900.6142911184195</v>
          </cell>
          <cell r="AO303">
            <v>1703.0909819153305</v>
          </cell>
          <cell r="AP303">
            <v>1973.6956681434367</v>
          </cell>
          <cell r="AQ303">
            <v>2106.2225429717523</v>
          </cell>
          <cell r="AR303">
            <v>2511.6290667242311</v>
          </cell>
          <cell r="AS303">
            <v>2510.9845119112515</v>
          </cell>
          <cell r="AT303">
            <v>2320.892923215833</v>
          </cell>
          <cell r="AU303">
            <v>2174.1247116973409</v>
          </cell>
          <cell r="AV303">
            <v>2325.6252761508167</v>
          </cell>
          <cell r="AW303">
            <v>2326.6506086063987</v>
          </cell>
          <cell r="AX303">
            <v>2437.2994856179857</v>
          </cell>
          <cell r="AY303">
            <v>2554.0806232644809</v>
          </cell>
          <cell r="AZ303">
            <v>2455.6979513733804</v>
          </cell>
        </row>
        <row r="304">
          <cell r="AL304">
            <v>1301</v>
          </cell>
          <cell r="AM304">
            <v>22.492247928262849</v>
          </cell>
          <cell r="AN304">
            <v>22.488642466109585</v>
          </cell>
          <cell r="AO304">
            <v>18.403277344058715</v>
          </cell>
          <cell r="AP304">
            <v>20.563745831956336</v>
          </cell>
          <cell r="AQ304">
            <v>16.17061453337238</v>
          </cell>
          <cell r="AR304">
            <v>23.676000628979398</v>
          </cell>
          <cell r="AS304">
            <v>16.258904164540681</v>
          </cell>
          <cell r="AT304">
            <v>17.06538914129289</v>
          </cell>
          <cell r="AU304">
            <v>18.261262322886125</v>
          </cell>
          <cell r="AV304">
            <v>16.087943652952699</v>
          </cell>
          <cell r="AW304">
            <v>13.972364434109142</v>
          </cell>
          <cell r="AX304">
            <v>14.946543769568015</v>
          </cell>
          <cell r="AY304">
            <v>18.177613347227133</v>
          </cell>
          <cell r="AZ304">
            <v>18.94510327146056</v>
          </cell>
        </row>
        <row r="305">
          <cell r="AL305">
            <v>1302</v>
          </cell>
          <cell r="AM305">
            <v>60.17651389285782</v>
          </cell>
          <cell r="AN305">
            <v>65.169379730758493</v>
          </cell>
          <cell r="AO305">
            <v>76.958562963344107</v>
          </cell>
          <cell r="AP305">
            <v>105.93809216050612</v>
          </cell>
          <cell r="AQ305">
            <v>126.33292604197172</v>
          </cell>
          <cell r="AR305">
            <v>125.28550332834932</v>
          </cell>
          <cell r="AS305">
            <v>148.36250050143371</v>
          </cell>
          <cell r="AT305">
            <v>135.51926671026706</v>
          </cell>
          <cell r="AU305">
            <v>128.15983522558363</v>
          </cell>
          <cell r="AV305">
            <v>143.63317699340067</v>
          </cell>
          <cell r="AW305">
            <v>128.89269684444204</v>
          </cell>
          <cell r="AX305">
            <v>139.41111564768138</v>
          </cell>
          <cell r="AY305">
            <v>146.54126411463523</v>
          </cell>
          <cell r="AZ305">
            <v>136.37800107849964</v>
          </cell>
        </row>
        <row r="306">
          <cell r="AL306">
            <v>1303</v>
          </cell>
          <cell r="AM306">
            <v>11.124303069766697</v>
          </cell>
          <cell r="AN306">
            <v>16.938822082234136</v>
          </cell>
          <cell r="AO306">
            <v>15.855030246728804</v>
          </cell>
          <cell r="AP306">
            <v>17.149872570791079</v>
          </cell>
          <cell r="AQ306">
            <v>17.181277941708153</v>
          </cell>
          <cell r="AR306">
            <v>1.97300005241495</v>
          </cell>
          <cell r="AS306">
            <v>15.242722654256889</v>
          </cell>
          <cell r="AT306">
            <v>14.053849881064734</v>
          </cell>
          <cell r="AU306">
            <v>11.37845995619287</v>
          </cell>
          <cell r="AV306">
            <v>12.284773045201407</v>
          </cell>
          <cell r="AW306">
            <v>18.173945320020973</v>
          </cell>
          <cell r="AX306">
            <v>18.333466499885205</v>
          </cell>
          <cell r="AY306">
            <v>17.260669901289429</v>
          </cell>
          <cell r="AZ306">
            <v>18.122340803697771</v>
          </cell>
        </row>
        <row r="307">
          <cell r="AL307">
            <v>1304</v>
          </cell>
          <cell r="AM307">
            <v>179.056661894032</v>
          </cell>
          <cell r="AN307">
            <v>172.1972633775726</v>
          </cell>
          <cell r="AO307">
            <v>139.04312860738196</v>
          </cell>
          <cell r="AP307">
            <v>210.57381714854381</v>
          </cell>
          <cell r="AQ307">
            <v>192.02604758379704</v>
          </cell>
          <cell r="AR307">
            <v>179.54300476976044</v>
          </cell>
          <cell r="AS307">
            <v>179.86412732023132</v>
          </cell>
          <cell r="AT307">
            <v>184.70774129399365</v>
          </cell>
          <cell r="AU307">
            <v>142.51036947391165</v>
          </cell>
          <cell r="AV307">
            <v>180.51459710720738</v>
          </cell>
          <cell r="AW307">
            <v>141.97867784153311</v>
          </cell>
          <cell r="AX307">
            <v>184.45288710663931</v>
          </cell>
          <cell r="AY307">
            <v>151.27248150407701</v>
          </cell>
          <cell r="AZ307">
            <v>169.55484622352935</v>
          </cell>
        </row>
        <row r="308">
          <cell r="AL308">
            <v>1305</v>
          </cell>
          <cell r="AM308">
            <v>106.55067032213671</v>
          </cell>
          <cell r="AN308">
            <v>115.23900949106824</v>
          </cell>
          <cell r="AO308">
            <v>120.58545364402065</v>
          </cell>
          <cell r="AP308">
            <v>131.66646774995067</v>
          </cell>
          <cell r="AQ308">
            <v>106.11965787525624</v>
          </cell>
          <cell r="AR308">
            <v>110.4880029352372</v>
          </cell>
          <cell r="AS308">
            <v>122.9579627443389</v>
          </cell>
          <cell r="AT308">
            <v>122.46926324927838</v>
          </cell>
          <cell r="AU308">
            <v>132.22568818839483</v>
          </cell>
          <cell r="AV308">
            <v>129.72636021578276</v>
          </cell>
          <cell r="AW308">
            <v>148.95457718808862</v>
          </cell>
          <cell r="AX308">
            <v>150.11486668904891</v>
          </cell>
          <cell r="AY308">
            <v>117.22963862615991</v>
          </cell>
          <cell r="AZ308">
            <v>139.22370245782594</v>
          </cell>
        </row>
        <row r="309">
          <cell r="AL309">
            <v>1306</v>
          </cell>
          <cell r="AM309">
            <v>8.4031351084015036</v>
          </cell>
          <cell r="AN309">
            <v>10.934582772122512</v>
          </cell>
          <cell r="AO309">
            <v>13.99894596052494</v>
          </cell>
          <cell r="AP309">
            <v>15.876039264386131</v>
          </cell>
          <cell r="AQ309">
            <v>25.266585208394346</v>
          </cell>
          <cell r="AR309">
            <v>16.770500445527077</v>
          </cell>
          <cell r="AS309">
            <v>25.404537757094815</v>
          </cell>
          <cell r="AT309">
            <v>51.19616742387867</v>
          </cell>
          <cell r="AU309">
            <v>51.544937390992501</v>
          </cell>
          <cell r="AV309">
            <v>56.190365213123606</v>
          </cell>
          <cell r="AW309">
            <v>48.16702199165001</v>
          </cell>
          <cell r="AX309">
            <v>51.441442598909617</v>
          </cell>
          <cell r="AY309">
            <v>46.4553060535589</v>
          </cell>
          <cell r="AZ309">
            <v>44.117537147547708</v>
          </cell>
        </row>
        <row r="310">
          <cell r="AL310">
            <v>1307</v>
          </cell>
          <cell r="AM310">
            <v>6.0499364328951994</v>
          </cell>
          <cell r="AN310">
            <v>11.10473515033202</v>
          </cell>
          <cell r="AO310">
            <v>8.7392589079573497</v>
          </cell>
          <cell r="AP310">
            <v>9.0686740749580981</v>
          </cell>
          <cell r="AQ310">
            <v>10.106634083357738</v>
          </cell>
          <cell r="AR310">
            <v>8.8785002358672749</v>
          </cell>
          <cell r="AS310">
            <v>12.194178123405511</v>
          </cell>
          <cell r="AT310">
            <v>11.042310620836576</v>
          </cell>
          <cell r="AU310">
            <v>15.700219581790963</v>
          </cell>
          <cell r="AV310">
            <v>19.026894178024168</v>
          </cell>
          <cell r="AW310">
            <v>18.692201993173093</v>
          </cell>
          <cell r="AX310">
            <v>23.712759966481045</v>
          </cell>
          <cell r="AY310">
            <v>28.901635832762945</v>
          </cell>
          <cell r="AZ310">
            <v>25.929418479454753</v>
          </cell>
        </row>
        <row r="311">
          <cell r="AL311">
            <v>1308</v>
          </cell>
          <cell r="AM311">
            <v>672.99677365489686</v>
          </cell>
          <cell r="AN311">
            <v>683.80063408685476</v>
          </cell>
          <cell r="AO311">
            <v>521.43588294487267</v>
          </cell>
          <cell r="AP311">
            <v>605.36023546956494</v>
          </cell>
          <cell r="AQ311">
            <v>695.33642493501236</v>
          </cell>
          <cell r="AR311">
            <v>564.27801499067573</v>
          </cell>
          <cell r="AS311">
            <v>854.60865014866954</v>
          </cell>
          <cell r="AT311">
            <v>1233.7272502734684</v>
          </cell>
          <cell r="AU311">
            <v>923.06027295541787</v>
          </cell>
          <cell r="AV311">
            <v>985.67863706397998</v>
          </cell>
          <cell r="AW311">
            <v>878.40804265904694</v>
          </cell>
          <cell r="AX311">
            <v>1069.9181383715481</v>
          </cell>
          <cell r="AY311">
            <v>1102.5159360677558</v>
          </cell>
          <cell r="AZ311">
            <v>1151.239869342033</v>
          </cell>
        </row>
        <row r="312">
          <cell r="AL312">
            <v>1309</v>
          </cell>
          <cell r="AM312">
            <v>460.18920685464701</v>
          </cell>
          <cell r="AN312">
            <v>468.88595389004917</v>
          </cell>
          <cell r="AO312">
            <v>375.42423172683141</v>
          </cell>
          <cell r="AP312">
            <v>498.59568025986329</v>
          </cell>
          <cell r="AQ312">
            <v>600.3340645514495</v>
          </cell>
          <cell r="AR312">
            <v>476.47951265821041</v>
          </cell>
          <cell r="AS312">
            <v>538.57620045041006</v>
          </cell>
          <cell r="AT312">
            <v>499.91551719787407</v>
          </cell>
          <cell r="AU312">
            <v>499.89637476348258</v>
          </cell>
          <cell r="AV312">
            <v>586.49427676024084</v>
          </cell>
          <cell r="AW312">
            <v>508.07046163576115</v>
          </cell>
          <cell r="AX312">
            <v>558.98310347937479</v>
          </cell>
          <cell r="AY312">
            <v>597.72592158324278</v>
          </cell>
          <cell r="AZ312">
            <v>479.8344242038699</v>
          </cell>
        </row>
        <row r="313">
          <cell r="AL313">
            <v>1310</v>
          </cell>
          <cell r="AM313">
            <v>400.48092635823627</v>
          </cell>
          <cell r="AN313">
            <v>688.87667689068576</v>
          </cell>
          <cell r="AO313">
            <v>634.12055133018623</v>
          </cell>
          <cell r="AP313">
            <v>451.67785191835623</v>
          </cell>
          <cell r="AQ313">
            <v>519.48099188458764</v>
          </cell>
          <cell r="AR313">
            <v>389.66751035195261</v>
          </cell>
          <cell r="AS313">
            <v>582.27200539261321</v>
          </cell>
          <cell r="AT313">
            <v>497.90782435772195</v>
          </cell>
          <cell r="AU313">
            <v>395.02602196473305</v>
          </cell>
          <cell r="AV313">
            <v>369.53789763006733</v>
          </cell>
          <cell r="AW313">
            <v>376.18133632789596</v>
          </cell>
          <cell r="AX313">
            <v>369.48316389778034</v>
          </cell>
          <cell r="AY313">
            <v>395.39022972027396</v>
          </cell>
          <cell r="AZ313">
            <v>363.33966970869665</v>
          </cell>
        </row>
        <row r="314">
          <cell r="AL314">
            <v>1311</v>
          </cell>
          <cell r="AM314">
            <v>106.28497042907782</v>
          </cell>
          <cell r="AN314">
            <v>58.530380351038929</v>
          </cell>
          <cell r="AO314">
            <v>276.30707990757406</v>
          </cell>
          <cell r="AP314">
            <v>96.399628362145862</v>
          </cell>
          <cell r="AQ314">
            <v>133.40756990032213</v>
          </cell>
          <cell r="AR314">
            <v>145.01550385249882</v>
          </cell>
          <cell r="AS314">
            <v>116.86087368263615</v>
          </cell>
          <cell r="AT314">
            <v>97.373102747377075</v>
          </cell>
          <cell r="AU314">
            <v>125.79343963726461</v>
          </cell>
          <cell r="AV314">
            <v>147.48151589815615</v>
          </cell>
          <cell r="AW314">
            <v>253.75245187915667</v>
          </cell>
          <cell r="AX314">
            <v>278.54697662267671</v>
          </cell>
          <cell r="AY314">
            <v>184.93379159184533</v>
          </cell>
          <cell r="AZ314">
            <v>170.21693817006454</v>
          </cell>
        </row>
        <row r="315">
          <cell r="AL315">
            <v>1312</v>
          </cell>
          <cell r="AM315">
            <v>1.0026411058825322</v>
          </cell>
          <cell r="AN315">
            <v>1.0188765162246096</v>
          </cell>
          <cell r="AO315">
            <v>0.93788998797567602</v>
          </cell>
          <cell r="AP315">
            <v>1.2361278405353602</v>
          </cell>
          <cell r="AQ315">
            <v>2.0213268166715475</v>
          </cell>
          <cell r="AR315">
            <v>2.9595000786224248</v>
          </cell>
          <cell r="AS315">
            <v>11.177996613121719</v>
          </cell>
          <cell r="AT315">
            <v>2.0076928401521048</v>
          </cell>
          <cell r="AU315">
            <v>3.4957442970658543</v>
          </cell>
          <cell r="AV315">
            <v>5.0307445463313547</v>
          </cell>
          <cell r="AW315">
            <v>6.0113660937446305</v>
          </cell>
          <cell r="AX315">
            <v>3.9675380555144217</v>
          </cell>
          <cell r="AY315">
            <v>6.058150491091876</v>
          </cell>
          <cell r="AZ315">
            <v>6.7104204939552083</v>
          </cell>
        </row>
        <row r="316">
          <cell r="AL316">
            <v>1313</v>
          </cell>
          <cell r="AM316">
            <v>6.756798412542385</v>
          </cell>
          <cell r="AN316">
            <v>0.9098567289885765</v>
          </cell>
          <cell r="AO316">
            <v>0.93788998797567602</v>
          </cell>
          <cell r="AP316">
            <v>1.0465814445423041</v>
          </cell>
          <cell r="AQ316">
            <v>7.0746438583504165</v>
          </cell>
          <cell r="AR316">
            <v>19.730000524149499</v>
          </cell>
          <cell r="AS316">
            <v>25.404537757094815</v>
          </cell>
          <cell r="AT316">
            <v>32.123085442433677</v>
          </cell>
          <cell r="AU316">
            <v>31.910276375929573</v>
          </cell>
          <cell r="AV316">
            <v>31.332745761827525</v>
          </cell>
          <cell r="AW316">
            <v>31.416225948697562</v>
          </cell>
          <cell r="AX316">
            <v>32.441343688612776</v>
          </cell>
          <cell r="AY316">
            <v>68.317556512278259</v>
          </cell>
          <cell r="AZ316">
            <v>74.390451328376656</v>
          </cell>
        </row>
        <row r="317">
          <cell r="AL317">
            <v>1314</v>
          </cell>
          <cell r="AM317">
            <v>269.25525842033051</v>
          </cell>
          <cell r="AN317">
            <v>312.5882585481616</v>
          </cell>
          <cell r="AO317">
            <v>240.70665174399335</v>
          </cell>
          <cell r="AP317">
            <v>221.12013785893166</v>
          </cell>
          <cell r="AQ317">
            <v>307.24167613407519</v>
          </cell>
          <cell r="AR317">
            <v>350.20750930365364</v>
          </cell>
          <cell r="AS317">
            <v>320.09717573939469</v>
          </cell>
          <cell r="AT317">
            <v>329.26162578494518</v>
          </cell>
          <cell r="AU317">
            <v>343.41883700711674</v>
          </cell>
          <cell r="AV317">
            <v>349.24026869632581</v>
          </cell>
          <cell r="AW317">
            <v>359.79352561355995</v>
          </cell>
          <cell r="AX317">
            <v>365.34681731253261</v>
          </cell>
          <cell r="AY317">
            <v>385.17421498294732</v>
          </cell>
          <cell r="AZ317">
            <v>384.1297881601601</v>
          </cell>
        </row>
        <row r="318">
          <cell r="AL318">
            <v>1315</v>
          </cell>
          <cell r="AM318">
            <v>621.7467735277113</v>
          </cell>
          <cell r="AN318">
            <v>682.09503479869477</v>
          </cell>
          <cell r="AO318">
            <v>506.42026423738213</v>
          </cell>
          <cell r="AP318">
            <v>605.29093893769641</v>
          </cell>
          <cell r="AQ318">
            <v>848.9572630020499</v>
          </cell>
          <cell r="AR318">
            <v>880.94452340327507</v>
          </cell>
          <cell r="AS318">
            <v>765.18467724369589</v>
          </cell>
          <cell r="AT318">
            <v>702.6924940532366</v>
          </cell>
          <cell r="AU318">
            <v>602.53668378651764</v>
          </cell>
          <cell r="AV318">
            <v>632.2447429258001</v>
          </cell>
          <cell r="AW318">
            <v>630.76155928222613</v>
          </cell>
          <cell r="AX318">
            <v>729.51197491693233</v>
          </cell>
          <cell r="AY318">
            <v>696.24991391227354</v>
          </cell>
          <cell r="AZ318">
            <v>507.19478081533157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9"/>
  <sheetViews>
    <sheetView tabSelected="1" zoomScale="85" zoomScaleNormal="85" workbookViewId="0">
      <selection activeCell="C6" sqref="C6:F6"/>
    </sheetView>
  </sheetViews>
  <sheetFormatPr defaultColWidth="0" defaultRowHeight="15" zeroHeight="1" x14ac:dyDescent="0.25"/>
  <cols>
    <col min="1" max="1" width="2.7109375" style="1" customWidth="1"/>
    <col min="2" max="2" width="11.42578125" style="1" customWidth="1"/>
    <col min="3" max="3" width="19.7109375" style="1" customWidth="1"/>
    <col min="4" max="4" width="10.28515625" style="1" customWidth="1"/>
    <col min="5" max="5" width="10.140625" style="1" customWidth="1"/>
    <col min="6" max="6" width="11" style="1" customWidth="1"/>
    <col min="7" max="7" width="10" style="1" customWidth="1"/>
    <col min="8" max="8" width="10.42578125" style="1" customWidth="1"/>
    <col min="9" max="9" width="10" style="1" customWidth="1"/>
    <col min="10" max="10" width="10.28515625" style="1" customWidth="1"/>
    <col min="11" max="11" width="10.7109375" style="1" customWidth="1"/>
    <col min="12" max="12" width="10.42578125" style="1" customWidth="1"/>
    <col min="13" max="14" width="10.85546875" style="1" customWidth="1"/>
    <col min="15" max="15" width="11.140625" style="1" customWidth="1"/>
    <col min="16" max="16" width="11.42578125" style="1" customWidth="1"/>
    <col min="17" max="18" width="10.140625" style="1" customWidth="1"/>
    <col min="19" max="23" width="9.140625" style="1" customWidth="1"/>
    <col min="24" max="24" width="8.140625" style="1" customWidth="1"/>
    <col min="25" max="25" width="9.140625" style="1" customWidth="1"/>
    <col min="26" max="16384" width="9.140625" style="1" hidden="1"/>
  </cols>
  <sheetData>
    <row r="1" spans="2:24" ht="15.75" thickBot="1" x14ac:dyDescent="0.3"/>
    <row r="2" spans="2:24" ht="17.25" customHeight="1" x14ac:dyDescent="0.25">
      <c r="B2" s="136" t="s">
        <v>428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8"/>
    </row>
    <row r="3" spans="2:24" x14ac:dyDescent="0.25"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1"/>
    </row>
    <row r="4" spans="2:24" ht="18" customHeight="1" thickBot="1" x14ac:dyDescent="0.3">
      <c r="B4" s="142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4"/>
    </row>
    <row r="5" spans="2:24" ht="15.75" thickBot="1" x14ac:dyDescent="0.3"/>
    <row r="6" spans="2:24" ht="15.75" thickBot="1" x14ac:dyDescent="0.3">
      <c r="B6" s="2" t="s">
        <v>0</v>
      </c>
      <c r="C6" s="147" t="s">
        <v>2</v>
      </c>
      <c r="D6" s="148"/>
      <c r="E6" s="148"/>
      <c r="F6" s="149"/>
    </row>
    <row r="7" spans="2:24" hidden="1" x14ac:dyDescent="0.25">
      <c r="C7" s="3" t="s">
        <v>324</v>
      </c>
      <c r="D7" s="32">
        <f>1*LEFT(C6,4)</f>
        <v>1001</v>
      </c>
      <c r="E7" s="4" t="s">
        <v>342</v>
      </c>
      <c r="F7" s="32">
        <f>VLOOKUP(D7,[1]EMISSIONI!$A$2:$B$316,2,FALSE)</f>
        <v>7</v>
      </c>
    </row>
    <row r="8" spans="2:24" ht="15.75" thickBot="1" x14ac:dyDescent="0.3">
      <c r="B8" s="5"/>
      <c r="C8" s="6"/>
    </row>
    <row r="9" spans="2:24" x14ac:dyDescent="0.25">
      <c r="B9" s="125" t="s">
        <v>360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7"/>
      <c r="T9" s="11" t="s">
        <v>426</v>
      </c>
      <c r="U9" s="12"/>
      <c r="V9" s="12"/>
      <c r="W9" s="12"/>
      <c r="X9" s="104">
        <f>Q22/D22-1</f>
        <v>-5.837318395016744E-2</v>
      </c>
    </row>
    <row r="10" spans="2:24" ht="15.75" thickBot="1" x14ac:dyDescent="0.3">
      <c r="B10" s="128" t="s">
        <v>325</v>
      </c>
      <c r="C10" s="129"/>
      <c r="D10" s="91">
        <v>2000</v>
      </c>
      <c r="E10" s="91">
        <v>2001</v>
      </c>
      <c r="F10" s="91">
        <v>2002</v>
      </c>
      <c r="G10" s="91">
        <v>2003</v>
      </c>
      <c r="H10" s="91">
        <v>2004</v>
      </c>
      <c r="I10" s="91">
        <v>2005</v>
      </c>
      <c r="J10" s="91">
        <v>2006</v>
      </c>
      <c r="K10" s="91">
        <v>2007</v>
      </c>
      <c r="L10" s="91">
        <v>2008</v>
      </c>
      <c r="M10" s="91">
        <v>2009</v>
      </c>
      <c r="N10" s="91">
        <v>2010</v>
      </c>
      <c r="O10" s="91">
        <v>2011</v>
      </c>
      <c r="P10" s="91">
        <v>2012</v>
      </c>
      <c r="Q10" s="91">
        <v>2013</v>
      </c>
      <c r="R10" s="8">
        <v>2014</v>
      </c>
      <c r="T10" s="17" t="s">
        <v>427</v>
      </c>
      <c r="U10" s="18"/>
      <c r="V10" s="18"/>
      <c r="W10" s="18"/>
      <c r="X10" s="105">
        <f>Q23/D23-1</f>
        <v>-9.3300518078655137E-2</v>
      </c>
    </row>
    <row r="11" spans="2:24" x14ac:dyDescent="0.25">
      <c r="B11" s="150" t="s">
        <v>315</v>
      </c>
      <c r="C11" s="151"/>
      <c r="D11" s="49">
        <f>Residenza!D4+Terziario!D4+Agricoltura!C4+Trasporti!C8</f>
        <v>4205.1508307861559</v>
      </c>
      <c r="E11" s="49">
        <f>Residenza!E4+Terziario!E4+Agricoltura!D4+Trasporti!D8</f>
        <v>4249.1388663406997</v>
      </c>
      <c r="F11" s="49">
        <f>Residenza!F4+Terziario!F4+Agricoltura!E4+Trasporti!E8</f>
        <v>4417.5888762964423</v>
      </c>
      <c r="G11" s="49">
        <f>Residenza!G4+Terziario!G4+Agricoltura!F4+Trasporti!F8</f>
        <v>4566.8458106557136</v>
      </c>
      <c r="H11" s="49">
        <f>Residenza!H4+Terziario!H4+Agricoltura!G4+Trasporti!G8</f>
        <v>4718.8907344524368</v>
      </c>
      <c r="I11" s="49">
        <f>Residenza!I4+Terziario!I4+Agricoltura!H4+Trasporti!H8</f>
        <v>4692.0327240822025</v>
      </c>
      <c r="J11" s="49">
        <f>Residenza!J4+Terziario!J4+Agricoltura!I4+Trasporti!I8</f>
        <v>4793.6019695180958</v>
      </c>
      <c r="K11" s="49">
        <f>Residenza!K4+Terziario!K4+Agricoltura!J4+Trasporti!J8</f>
        <v>4523.3615634871485</v>
      </c>
      <c r="L11" s="49">
        <f>Residenza!L4+Terziario!L4+Agricoltura!K4+Trasporti!K8</f>
        <v>4742.9753689808394</v>
      </c>
      <c r="M11" s="49">
        <f>Residenza!M4+Terziario!M4+Agricoltura!L4+Trasporti!L8</f>
        <v>4987.601291442028</v>
      </c>
      <c r="N11" s="49">
        <f>Residenza!N4+Terziario!N4+Agricoltura!M4+Trasporti!M8</f>
        <v>5180.4594879130482</v>
      </c>
      <c r="O11" s="49">
        <f>Residenza!O4+Terziario!O4+Agricoltura!N4+Trasporti!N8</f>
        <v>6026.7703815665009</v>
      </c>
      <c r="P11" s="49">
        <f>Residenza!P4+Terziario!P4+Agricoltura!O4+Trasporti!O8</f>
        <v>5840.1005582685093</v>
      </c>
      <c r="Q11" s="49">
        <f>Residenza!Q4+Terziario!Q4+Agricoltura!P4+Trasporti!P8</f>
        <v>5066.4588669489403</v>
      </c>
      <c r="R11" s="50" t="str">
        <f>IF(Residenza!R4="n.d.","n.d.",(Residenza!R4+Terziario!R4+Agricoltura!Q4+Trasporti!Q8))</f>
        <v>n.d.</v>
      </c>
    </row>
    <row r="12" spans="2:24" ht="15" customHeight="1" x14ac:dyDescent="0.25">
      <c r="B12" s="152" t="s">
        <v>316</v>
      </c>
      <c r="C12" s="153"/>
      <c r="D12" s="51">
        <f>SUM(D13:D21)</f>
        <v>56631.275652119948</v>
      </c>
      <c r="E12" s="51">
        <f t="shared" ref="E12:Q12" si="0">SUM(E13:E21)</f>
        <v>57617.513483993942</v>
      </c>
      <c r="F12" s="51">
        <f t="shared" si="0"/>
        <v>55045.427381069574</v>
      </c>
      <c r="G12" s="51">
        <f t="shared" si="0"/>
        <v>53494.897962357187</v>
      </c>
      <c r="H12" s="51">
        <f t="shared" si="0"/>
        <v>56086.433608175219</v>
      </c>
      <c r="I12" s="51">
        <f t="shared" si="0"/>
        <v>57682.965582439094</v>
      </c>
      <c r="J12" s="51">
        <f t="shared" si="0"/>
        <v>56243.984699903958</v>
      </c>
      <c r="K12" s="51">
        <f t="shared" si="0"/>
        <v>54729.345628334355</v>
      </c>
      <c r="L12" s="51">
        <f t="shared" si="0"/>
        <v>52329.556311732209</v>
      </c>
      <c r="M12" s="51">
        <f t="shared" si="0"/>
        <v>51399.806807898342</v>
      </c>
      <c r="N12" s="51">
        <f t="shared" si="0"/>
        <v>57121.355865121324</v>
      </c>
      <c r="O12" s="51">
        <f t="shared" si="0"/>
        <v>53391.448576053692</v>
      </c>
      <c r="P12" s="51">
        <f t="shared" si="0"/>
        <v>51883.034722909208</v>
      </c>
      <c r="Q12" s="51">
        <f t="shared" si="0"/>
        <v>52218.751701999652</v>
      </c>
      <c r="R12" s="92"/>
      <c r="W12" s="9"/>
      <c r="X12" s="9"/>
    </row>
    <row r="13" spans="2:24" ht="15" customHeight="1" x14ac:dyDescent="0.25">
      <c r="B13" s="154" t="s">
        <v>405</v>
      </c>
      <c r="C13" s="10" t="s">
        <v>317</v>
      </c>
      <c r="D13" s="26">
        <f>Residenza!D6+Terziario!D6+Trasporti!C7</f>
        <v>7772.4403253261853</v>
      </c>
      <c r="E13" s="26">
        <f>Residenza!E6+Terziario!E6+Trasporti!D7</f>
        <v>8576.7038087205347</v>
      </c>
      <c r="F13" s="26">
        <f>Residenza!F6+Terziario!F6+Trasporti!E7</f>
        <v>8863.8191648914126</v>
      </c>
      <c r="G13" s="26">
        <f>Residenza!G6+Terziario!G6+Trasporti!F7</f>
        <v>8830.0730771202998</v>
      </c>
      <c r="H13" s="26">
        <f>Residenza!H6+Terziario!H6+Trasporti!G7</f>
        <v>9953.9907099644279</v>
      </c>
      <c r="I13" s="26">
        <f>Residenza!I6+Terziario!I6+Trasporti!H7</f>
        <v>9795.5857851548553</v>
      </c>
      <c r="J13" s="26">
        <f>Residenza!J6+Terziario!J6+Trasporti!I7</f>
        <v>9702.7612264401669</v>
      </c>
      <c r="K13" s="26">
        <f>Residenza!K6+Terziario!K6+Trasporti!J7</f>
        <v>8917.0207932780904</v>
      </c>
      <c r="L13" s="26">
        <f>Residenza!L6+Terziario!L6+Trasporti!K7</f>
        <v>9300.0545112108975</v>
      </c>
      <c r="M13" s="26">
        <f>Residenza!M6+Terziario!M6+Trasporti!L7</f>
        <v>10041.593107722403</v>
      </c>
      <c r="N13" s="26">
        <f>Residenza!N6+Terziario!N6+Trasporti!M7</f>
        <v>11619.316412160462</v>
      </c>
      <c r="O13" s="26">
        <f>Residenza!O6+Terziario!O6+Trasporti!N7</f>
        <v>10573.670157090512</v>
      </c>
      <c r="P13" s="26">
        <f>Residenza!P6+Terziario!P6+Trasporti!O7</f>
        <v>12118.190486509313</v>
      </c>
      <c r="Q13" s="26">
        <f>Residenza!Q6+Terziario!Q6+Trasporti!P7</f>
        <v>12276.583603525325</v>
      </c>
      <c r="R13" s="93"/>
      <c r="W13" s="9"/>
      <c r="X13" s="9"/>
    </row>
    <row r="14" spans="2:24" x14ac:dyDescent="0.25">
      <c r="B14" s="154"/>
      <c r="C14" s="10" t="s">
        <v>318</v>
      </c>
      <c r="D14" s="26">
        <f>Residenza!D7+Terziario!D7</f>
        <v>0</v>
      </c>
      <c r="E14" s="26">
        <f>Residenza!E7+Terziario!E7</f>
        <v>0</v>
      </c>
      <c r="F14" s="26">
        <f>Residenza!F7+Terziario!F7</f>
        <v>0</v>
      </c>
      <c r="G14" s="26">
        <f>Residenza!G7+Terziario!G7</f>
        <v>0</v>
      </c>
      <c r="H14" s="26">
        <f>Residenza!H7+Terziario!H7</f>
        <v>0</v>
      </c>
      <c r="I14" s="26">
        <f>Residenza!I7+Terziario!I7</f>
        <v>0</v>
      </c>
      <c r="J14" s="26">
        <f>Residenza!J7+Terziario!J7</f>
        <v>0</v>
      </c>
      <c r="K14" s="26">
        <f>Residenza!K7+Terziario!K7</f>
        <v>0</v>
      </c>
      <c r="L14" s="26">
        <f>Residenza!L7+Terziario!L7</f>
        <v>0</v>
      </c>
      <c r="M14" s="26">
        <f>Residenza!M7+Terziario!M7</f>
        <v>0</v>
      </c>
      <c r="N14" s="26">
        <f>Residenza!N7+Terziario!N7</f>
        <v>0</v>
      </c>
      <c r="O14" s="26">
        <f>Residenza!O7+Terziario!O7</f>
        <v>0</v>
      </c>
      <c r="P14" s="26">
        <f>Residenza!P7+Terziario!P7</f>
        <v>0</v>
      </c>
      <c r="Q14" s="26">
        <f>Residenza!Q7+Terziario!Q7</f>
        <v>0</v>
      </c>
      <c r="R14" s="27" t="str">
        <f>IF(Residenza!R7="n.d.","n.d.",Residenza!R7+Terziario!R7)</f>
        <v>n.d.</v>
      </c>
      <c r="W14" s="9"/>
      <c r="X14" s="9"/>
    </row>
    <row r="15" spans="2:24" x14ac:dyDescent="0.25">
      <c r="B15" s="154"/>
      <c r="C15" s="10" t="s">
        <v>319</v>
      </c>
      <c r="D15" s="26">
        <f>Residenza!D8+Terziario!D8</f>
        <v>1190.0741017348885</v>
      </c>
      <c r="E15" s="26">
        <f>Residenza!E8+Terziario!E8</f>
        <v>1072.7283667545869</v>
      </c>
      <c r="F15" s="26">
        <f>Residenza!F8+Terziario!F8</f>
        <v>1263.4699779486132</v>
      </c>
      <c r="G15" s="26">
        <f>Residenza!G8+Terziario!G8</f>
        <v>1315.5773904633731</v>
      </c>
      <c r="H15" s="26">
        <f>Residenza!H8+Terziario!H8</f>
        <v>1429.9392837852013</v>
      </c>
      <c r="I15" s="26">
        <f>Residenza!I8+Terziario!I8</f>
        <v>1510.3580945812907</v>
      </c>
      <c r="J15" s="26">
        <f>Residenza!J8+Terziario!J8</f>
        <v>989.44777373033457</v>
      </c>
      <c r="K15" s="26">
        <f>Residenza!K8+Terziario!K8</f>
        <v>1037.0217610258853</v>
      </c>
      <c r="L15" s="26">
        <f>Residenza!L8+Terziario!L8</f>
        <v>898.28322246942503</v>
      </c>
      <c r="M15" s="26">
        <f>Residenza!M8+Terziario!M8</f>
        <v>975.49655499548601</v>
      </c>
      <c r="N15" s="26">
        <f>Residenza!N8+Terziario!N8</f>
        <v>1203.8638319460069</v>
      </c>
      <c r="O15" s="26">
        <f>Residenza!O8+Terziario!O8</f>
        <v>938.77819551343782</v>
      </c>
      <c r="P15" s="26">
        <f>Residenza!P8+Terziario!P8</f>
        <v>662.6697366316223</v>
      </c>
      <c r="Q15" s="26">
        <f>Residenza!Q8+Terziario!Q8</f>
        <v>506.53609651517218</v>
      </c>
      <c r="R15" s="93"/>
      <c r="W15" s="9"/>
      <c r="X15" s="9"/>
    </row>
    <row r="16" spans="2:24" x14ac:dyDescent="0.25">
      <c r="B16" s="154"/>
      <c r="C16" s="10" t="s">
        <v>320</v>
      </c>
      <c r="D16" s="26">
        <f>Residenza!D9+Trasporti!C5+Terziario!D9+Agricoltura!C5</f>
        <v>23363.526116159195</v>
      </c>
      <c r="E16" s="26">
        <f>Residenza!E9+Trasporti!D5+Terziario!E9+Agricoltura!D5</f>
        <v>24125.324145242106</v>
      </c>
      <c r="F16" s="26">
        <f>Residenza!F9+Trasporti!E5+Terziario!F9+Agricoltura!E5</f>
        <v>20246.011772925318</v>
      </c>
      <c r="G16" s="26">
        <f>Residenza!G9+Trasporti!F5+Terziario!G9+Agricoltura!F5</f>
        <v>18548.236890350723</v>
      </c>
      <c r="H16" s="26">
        <f>Residenza!H9+Trasporti!G5+Terziario!H9+Agricoltura!G5</f>
        <v>19552.545945617596</v>
      </c>
      <c r="I16" s="26">
        <f>Residenza!I9+Trasporti!H5+Terziario!I9+Agricoltura!H5</f>
        <v>20805.5951101356</v>
      </c>
      <c r="J16" s="26">
        <f>Residenza!J9+Trasporti!I5+Terziario!J9+Agricoltura!I5</f>
        <v>19964.600283638822</v>
      </c>
      <c r="K16" s="26">
        <f>Residenza!K9+Trasporti!J5+Terziario!K9+Agricoltura!J5</f>
        <v>20042.968627385697</v>
      </c>
      <c r="L16" s="26">
        <f>Residenza!L9+Trasporti!K5+Terziario!L9+Agricoltura!K5</f>
        <v>15761.480647264791</v>
      </c>
      <c r="M16" s="26">
        <f>Residenza!M9+Trasporti!L5+Terziario!M9+Agricoltura!L5</f>
        <v>15253.245578987893</v>
      </c>
      <c r="N16" s="26">
        <f>Residenza!N9+Trasporti!M5+Terziario!N9+Agricoltura!M5</f>
        <v>17179.117538599032</v>
      </c>
      <c r="O16" s="26">
        <f>Residenza!O9+Trasporti!N5+Terziario!O9+Agricoltura!N5</f>
        <v>16033.517614025966</v>
      </c>
      <c r="P16" s="26">
        <f>Residenza!P9+Trasporti!O5+Terziario!P9+Agricoltura!O5</f>
        <v>14230.967962800871</v>
      </c>
      <c r="Q16" s="26">
        <f>Residenza!Q9+Trasporti!P5+Terziario!Q9+Agricoltura!P5</f>
        <v>14634.220443862707</v>
      </c>
      <c r="R16" s="93"/>
      <c r="W16" s="9"/>
      <c r="X16" s="9"/>
    </row>
    <row r="17" spans="2:24" x14ac:dyDescent="0.25">
      <c r="B17" s="154"/>
      <c r="C17" s="10" t="s">
        <v>321</v>
      </c>
      <c r="D17" s="26">
        <f>Residenza!D10+Trasporti!C6+Terziario!D10</f>
        <v>3156.4034042001604</v>
      </c>
      <c r="E17" s="26">
        <f>Residenza!E10+Trasporti!D6+Terziario!E10</f>
        <v>3223.8816118317131</v>
      </c>
      <c r="F17" s="26">
        <f>Residenza!F10+Trasporti!E6+Terziario!F10</f>
        <v>3772.9930663565297</v>
      </c>
      <c r="G17" s="26">
        <f>Residenza!G10+Trasporti!F6+Terziario!G10</f>
        <v>3740.6667280102811</v>
      </c>
      <c r="H17" s="26">
        <f>Residenza!H10+Trasporti!G6+Terziario!H10</f>
        <v>3717.4461811315955</v>
      </c>
      <c r="I17" s="26">
        <f>Residenza!I10+Trasporti!H6+Terziario!I10</f>
        <v>4188.4767692464638</v>
      </c>
      <c r="J17" s="26">
        <f>Residenza!J10+Trasporti!I6+Terziario!J10</f>
        <v>3811.3003785950605</v>
      </c>
      <c r="K17" s="26">
        <f>Residenza!K10+Trasporti!J6+Terziario!K10</f>
        <v>3394.7430249578001</v>
      </c>
      <c r="L17" s="26">
        <f>Residenza!L10+Trasporti!K6+Terziario!L10</f>
        <v>4079.9050375214524</v>
      </c>
      <c r="M17" s="26">
        <f>Residenza!M10+Trasporti!L6+Terziario!M10</f>
        <v>4077.6766871182285</v>
      </c>
      <c r="N17" s="26">
        <f>Residenza!N10+Trasporti!M6+Terziario!N10</f>
        <v>5150.5065244638527</v>
      </c>
      <c r="O17" s="26">
        <f>Residenza!O10+Trasporti!N6+Terziario!O10</f>
        <v>3745.1218102478301</v>
      </c>
      <c r="P17" s="26">
        <f>Residenza!P10+Trasporti!O6+Terziario!P10</f>
        <v>3464.531492753511</v>
      </c>
      <c r="Q17" s="26">
        <f>Residenza!Q10+Trasporti!P6+Terziario!Q10</f>
        <v>3607.2554500446013</v>
      </c>
      <c r="R17" s="93"/>
      <c r="W17" s="9"/>
      <c r="X17" s="9"/>
    </row>
    <row r="18" spans="2:24" x14ac:dyDescent="0.25">
      <c r="B18" s="154"/>
      <c r="C18" s="10" t="s">
        <v>343</v>
      </c>
      <c r="D18" s="26">
        <f>Trasporti!C4</f>
        <v>12406.615286073335</v>
      </c>
      <c r="E18" s="26">
        <f>Trasporti!D4</f>
        <v>12081.764451575775</v>
      </c>
      <c r="F18" s="26">
        <f>Trasporti!E4</f>
        <v>11256.607971946323</v>
      </c>
      <c r="G18" s="26">
        <f>Trasporti!F4</f>
        <v>10835.276179905313</v>
      </c>
      <c r="H18" s="26">
        <f>Trasporti!G4</f>
        <v>10518.903903308119</v>
      </c>
      <c r="I18" s="26">
        <f>Trasporti!H4</f>
        <v>9896.400020976851</v>
      </c>
      <c r="J18" s="26">
        <f>Trasporti!I4</f>
        <v>9095.8045487097152</v>
      </c>
      <c r="K18" s="26">
        <f>Trasporti!J4</f>
        <v>8538.4697186937119</v>
      </c>
      <c r="L18" s="26">
        <f>Trasporti!K4</f>
        <v>7825.3761902103406</v>
      </c>
      <c r="M18" s="26">
        <f>Trasporti!L4</f>
        <v>7282.0434620558999</v>
      </c>
      <c r="N18" s="26">
        <f>Trasporti!M4</f>
        <v>6923.3208546213782</v>
      </c>
      <c r="O18" s="26">
        <f>Trasporti!N4</f>
        <v>6515.0048338539591</v>
      </c>
      <c r="P18" s="26">
        <f>Trasporti!O4</f>
        <v>5723.7324466891478</v>
      </c>
      <c r="Q18" s="26">
        <f>Trasporti!P4</f>
        <v>5400.5625937337181</v>
      </c>
      <c r="R18" s="93"/>
      <c r="W18" s="9"/>
      <c r="X18" s="9"/>
    </row>
    <row r="19" spans="2:24" x14ac:dyDescent="0.25">
      <c r="B19" s="154"/>
      <c r="C19" s="10" t="s">
        <v>322</v>
      </c>
      <c r="D19" s="26">
        <f>Residenza!D11+Terziario!D11</f>
        <v>28.226105202253915</v>
      </c>
      <c r="E19" s="26">
        <f>Residenza!E11+Terziario!E11</f>
        <v>28.584339378210164</v>
      </c>
      <c r="F19" s="26">
        <f>Residenza!F11+Terziario!F11</f>
        <v>45.113129374044661</v>
      </c>
      <c r="G19" s="26">
        <f>Residenza!G11+Terziario!G11</f>
        <v>60.726016322104783</v>
      </c>
      <c r="H19" s="26">
        <f>Residenza!H11+Terziario!H11</f>
        <v>78.447872997245383</v>
      </c>
      <c r="I19" s="26">
        <f>Residenza!I11+Terziario!I11</f>
        <v>96.360612119923331</v>
      </c>
      <c r="J19" s="26">
        <f>Residenza!J11+Terziario!J11</f>
        <v>144.20501313326463</v>
      </c>
      <c r="K19" s="26">
        <f>Residenza!K11+Terziario!K11</f>
        <v>209.23552517883098</v>
      </c>
      <c r="L19" s="26">
        <f>Residenza!L11+Terziario!L11</f>
        <v>325.82286069955381</v>
      </c>
      <c r="M19" s="26">
        <f>Residenza!M11+Terziario!M11</f>
        <v>379.83550553902091</v>
      </c>
      <c r="N19" s="26">
        <f>Residenza!N11+Terziario!N11</f>
        <v>534.00751596608916</v>
      </c>
      <c r="O19" s="26">
        <f>Residenza!O11+Terziario!O11</f>
        <v>626.96139447653309</v>
      </c>
      <c r="P19" s="26">
        <f>Residenza!P11+Terziario!P11</f>
        <v>701.66701544100465</v>
      </c>
      <c r="Q19" s="26">
        <f>Residenza!Q11+Terziario!Q11</f>
        <v>764.09942986220631</v>
      </c>
      <c r="R19" s="93"/>
    </row>
    <row r="20" spans="2:24" x14ac:dyDescent="0.25">
      <c r="B20" s="154"/>
      <c r="C20" s="10" t="s">
        <v>323</v>
      </c>
      <c r="D20" s="26">
        <f>Residenza!D12+Terziario!D12</f>
        <v>8713.9903134239339</v>
      </c>
      <c r="E20" s="26">
        <f>Residenza!E12+Terziario!E12</f>
        <v>8508.5267604910205</v>
      </c>
      <c r="F20" s="26">
        <f>Residenza!F12+Terziario!F12</f>
        <v>9597.4122976273266</v>
      </c>
      <c r="G20" s="26">
        <f>Residenza!G12+Terziario!G12</f>
        <v>10164.341680185089</v>
      </c>
      <c r="H20" s="26">
        <f>Residenza!H12+Terziario!H12</f>
        <v>10835.159711371032</v>
      </c>
      <c r="I20" s="26">
        <f>Residenza!I12+Terziario!I12</f>
        <v>11390.1891902241</v>
      </c>
      <c r="J20" s="26">
        <f>Residenza!J12+Terziario!J12</f>
        <v>12299.307831590479</v>
      </c>
      <c r="K20" s="26">
        <f>Residenza!K12+Terziario!K12</f>
        <v>12356.062128461392</v>
      </c>
      <c r="L20" s="26">
        <f>Residenza!L12+Terziario!L12</f>
        <v>13667.972163064438</v>
      </c>
      <c r="M20" s="26">
        <f>Residenza!M12+Terziario!M12</f>
        <v>12775.232855009699</v>
      </c>
      <c r="N20" s="26">
        <f>Residenza!N12+Terziario!N12</f>
        <v>13829.726906133321</v>
      </c>
      <c r="O20" s="26">
        <f>Residenza!O12+Terziario!O12</f>
        <v>14162.092703479451</v>
      </c>
      <c r="P20" s="26">
        <f>Residenza!P12+Terziario!P12</f>
        <v>14119.969575073117</v>
      </c>
      <c r="Q20" s="26">
        <f>Residenza!Q12+Terziario!Q12</f>
        <v>14267.545694753788</v>
      </c>
      <c r="R20" s="93"/>
    </row>
    <row r="21" spans="2:24" x14ac:dyDescent="0.25">
      <c r="B21" s="154"/>
      <c r="C21" s="10" t="s">
        <v>345</v>
      </c>
      <c r="D21" s="26">
        <f>Trasporti!C9</f>
        <v>0</v>
      </c>
      <c r="E21" s="26">
        <f>Trasporti!D9</f>
        <v>0</v>
      </c>
      <c r="F21" s="26">
        <f>Trasporti!E9</f>
        <v>0</v>
      </c>
      <c r="G21" s="26">
        <f>Trasporti!F9</f>
        <v>0</v>
      </c>
      <c r="H21" s="26">
        <f>Trasporti!G9</f>
        <v>0</v>
      </c>
      <c r="I21" s="26">
        <f>Trasporti!H9</f>
        <v>0</v>
      </c>
      <c r="J21" s="26">
        <f>Trasporti!I9</f>
        <v>236.55764406611408</v>
      </c>
      <c r="K21" s="26">
        <f>Trasporti!J9</f>
        <v>233.82404935294443</v>
      </c>
      <c r="L21" s="26">
        <f>Trasporti!K9</f>
        <v>470.66167929130143</v>
      </c>
      <c r="M21" s="26">
        <f>Trasporti!L9</f>
        <v>614.68305646971021</v>
      </c>
      <c r="N21" s="26">
        <f>Trasporti!M9</f>
        <v>681.49628123117645</v>
      </c>
      <c r="O21" s="26">
        <f>Trasporti!N9</f>
        <v>796.30186736600763</v>
      </c>
      <c r="P21" s="26">
        <f>Trasporti!O9</f>
        <v>861.30600701062349</v>
      </c>
      <c r="Q21" s="26">
        <f>Trasporti!P9</f>
        <v>761.94838970213755</v>
      </c>
      <c r="R21" s="93"/>
    </row>
    <row r="22" spans="2:24" x14ac:dyDescent="0.25">
      <c r="B22" s="145" t="s">
        <v>337</v>
      </c>
      <c r="C22" s="146"/>
      <c r="D22" s="103">
        <f>D11+D12</f>
        <v>60836.426482906107</v>
      </c>
      <c r="E22" s="103">
        <f t="shared" ref="E22:Q22" si="1">E11+E12</f>
        <v>61866.65235033464</v>
      </c>
      <c r="F22" s="103">
        <f t="shared" si="1"/>
        <v>59463.01625736602</v>
      </c>
      <c r="G22" s="103">
        <f t="shared" si="1"/>
        <v>58061.743773012902</v>
      </c>
      <c r="H22" s="103">
        <f t="shared" si="1"/>
        <v>60805.324342627653</v>
      </c>
      <c r="I22" s="103">
        <f t="shared" si="1"/>
        <v>62374.998306521295</v>
      </c>
      <c r="J22" s="103">
        <f t="shared" si="1"/>
        <v>61037.586669422053</v>
      </c>
      <c r="K22" s="103">
        <f t="shared" si="1"/>
        <v>59252.707191821501</v>
      </c>
      <c r="L22" s="103">
        <f t="shared" si="1"/>
        <v>57072.531680713051</v>
      </c>
      <c r="M22" s="103">
        <f t="shared" si="1"/>
        <v>56387.40809934037</v>
      </c>
      <c r="N22" s="103">
        <f t="shared" si="1"/>
        <v>62301.81535303437</v>
      </c>
      <c r="O22" s="103">
        <f t="shared" si="1"/>
        <v>59418.218957620193</v>
      </c>
      <c r="P22" s="103">
        <f t="shared" si="1"/>
        <v>57723.135281177718</v>
      </c>
      <c r="Q22" s="103">
        <f t="shared" si="1"/>
        <v>57285.210568948591</v>
      </c>
      <c r="R22" s="102"/>
    </row>
    <row r="23" spans="2:24" ht="15.75" thickBot="1" x14ac:dyDescent="0.3">
      <c r="B23" s="123" t="s">
        <v>339</v>
      </c>
      <c r="C23" s="124"/>
      <c r="D23" s="30">
        <f>D22/VLOOKUP($D$7,'[2]popolazione residente'!$A$4:$O$318,'[2]popolazione residente'!B2,FALSE)</f>
        <v>23.671761277395373</v>
      </c>
      <c r="E23" s="30">
        <f>E22/VLOOKUP($D$7,'[2]popolazione residente'!$A$4:$O$318,'[2]popolazione residente'!C2,FALSE)</f>
        <v>24.242418632576271</v>
      </c>
      <c r="F23" s="30">
        <f>F22/VLOOKUP($D$7,'[2]popolazione residente'!$A$4:$O$318,'[2]popolazione residente'!D2,FALSE)</f>
        <v>23.2277407255336</v>
      </c>
      <c r="G23" s="30">
        <f>G22/VLOOKUP($D$7,'[2]popolazione residente'!$A$4:$O$318,'[2]popolazione residente'!E2,FALSE)</f>
        <v>22.760385642106193</v>
      </c>
      <c r="H23" s="30">
        <f>H22/VLOOKUP($D$7,'[2]popolazione residente'!$A$4:$O$318,'[2]popolazione residente'!F2,FALSE)</f>
        <v>23.449797278298362</v>
      </c>
      <c r="I23" s="30">
        <f>I22/VLOOKUP($D$7,'[2]popolazione residente'!$A$4:$O$318,'[2]popolazione residente'!G2,FALSE)</f>
        <v>23.265571915897535</v>
      </c>
      <c r="J23" s="30">
        <f>J22/VLOOKUP($D$7,'[2]popolazione residente'!$A$4:$O$318,'[2]popolazione residente'!H2,FALSE)</f>
        <v>22.775218906500765</v>
      </c>
      <c r="K23" s="30">
        <f>K22/VLOOKUP($D$7,'[2]popolazione residente'!$A$4:$O$318,'[2]popolazione residente'!I2,FALSE)</f>
        <v>22.250359441164665</v>
      </c>
      <c r="L23" s="30">
        <f>L22/VLOOKUP($D$7,'[2]popolazione residente'!$A$4:$O$318,'[2]popolazione residente'!J2,FALSE)</f>
        <v>21.455838977711675</v>
      </c>
      <c r="M23" s="30">
        <f>M22/VLOOKUP($D$7,'[2]popolazione residente'!$A$4:$O$318,'[2]popolazione residente'!K2,FALSE)</f>
        <v>21.334622814733397</v>
      </c>
      <c r="N23" s="30">
        <f>N22/VLOOKUP($D$7,'[2]popolazione residente'!$A$4:$O$318,'[2]popolazione residente'!L2,FALSE)</f>
        <v>23.752121751061519</v>
      </c>
      <c r="O23" s="30">
        <f>O22/VLOOKUP($D$7,'[2]popolazione residente'!$A$4:$O$318,'[2]popolazione residente'!M2,FALSE)</f>
        <v>22.696034743170433</v>
      </c>
      <c r="P23" s="30">
        <f>P22/VLOOKUP($D$7,'[2]popolazione residente'!$A$4:$O$318,'[2]popolazione residente'!N2,FALSE)</f>
        <v>22.006532703460817</v>
      </c>
      <c r="Q23" s="30">
        <f>Q22/VLOOKUP($D$7,'[2]popolazione residente'!$A$4:$O$318,'[2]popolazione residente'!O2,FALSE)</f>
        <v>21.463173686380138</v>
      </c>
      <c r="R23" s="95"/>
    </row>
    <row r="24" spans="2:24" ht="15.75" thickBot="1" x14ac:dyDescent="0.3"/>
    <row r="25" spans="2:24" x14ac:dyDescent="0.25">
      <c r="B25" s="1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3"/>
    </row>
    <row r="26" spans="2:24" x14ac:dyDescent="0.25">
      <c r="B26" s="14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6"/>
    </row>
    <row r="27" spans="2:24" x14ac:dyDescent="0.25"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6"/>
    </row>
    <row r="28" spans="2:24" x14ac:dyDescent="0.25"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6"/>
    </row>
    <row r="29" spans="2:24" x14ac:dyDescent="0.25"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6"/>
    </row>
    <row r="30" spans="2:24" x14ac:dyDescent="0.25">
      <c r="B30" s="14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6"/>
    </row>
    <row r="31" spans="2:24" x14ac:dyDescent="0.25">
      <c r="B31" s="14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6"/>
    </row>
    <row r="32" spans="2:24" x14ac:dyDescent="0.25">
      <c r="B32" s="14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6"/>
    </row>
    <row r="33" spans="2:24" x14ac:dyDescent="0.25">
      <c r="B33" s="14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6"/>
    </row>
    <row r="34" spans="2:24" x14ac:dyDescent="0.25">
      <c r="B34" s="14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6"/>
    </row>
    <row r="35" spans="2:24" x14ac:dyDescent="0.25">
      <c r="B35" s="14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6"/>
    </row>
    <row r="36" spans="2:24" x14ac:dyDescent="0.25"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6"/>
    </row>
    <row r="37" spans="2:24" x14ac:dyDescent="0.25">
      <c r="B37" s="14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6"/>
    </row>
    <row r="38" spans="2:24" x14ac:dyDescent="0.25">
      <c r="B38" s="14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6"/>
    </row>
    <row r="39" spans="2:24" ht="15.75" thickBot="1" x14ac:dyDescent="0.3">
      <c r="B39" s="17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9"/>
    </row>
    <row r="40" spans="2:24" ht="15.75" thickBot="1" x14ac:dyDescent="0.3"/>
    <row r="41" spans="2:24" x14ac:dyDescent="0.25">
      <c r="B41" s="125" t="s">
        <v>361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7"/>
    </row>
    <row r="42" spans="2:24" x14ac:dyDescent="0.25">
      <c r="B42" s="128" t="s">
        <v>325</v>
      </c>
      <c r="C42" s="129"/>
      <c r="D42" s="7">
        <v>2000</v>
      </c>
      <c r="E42" s="7">
        <v>2001</v>
      </c>
      <c r="F42" s="7">
        <v>2002</v>
      </c>
      <c r="G42" s="7">
        <v>2003</v>
      </c>
      <c r="H42" s="7">
        <v>2004</v>
      </c>
      <c r="I42" s="7">
        <v>2005</v>
      </c>
      <c r="J42" s="7">
        <v>2006</v>
      </c>
      <c r="K42" s="7">
        <v>2007</v>
      </c>
      <c r="L42" s="7">
        <v>2008</v>
      </c>
      <c r="M42" s="7">
        <v>2009</v>
      </c>
      <c r="N42" s="7">
        <v>2010</v>
      </c>
      <c r="O42" s="7">
        <v>2011</v>
      </c>
      <c r="P42" s="7">
        <v>2012</v>
      </c>
      <c r="Q42" s="8">
        <v>2013</v>
      </c>
    </row>
    <row r="43" spans="2:24" x14ac:dyDescent="0.25">
      <c r="B43" s="130" t="s">
        <v>364</v>
      </c>
      <c r="C43" s="131"/>
      <c r="D43" s="33">
        <f>Residenza!D13</f>
        <v>29878.845306388754</v>
      </c>
      <c r="E43" s="33">
        <f>Residenza!E13</f>
        <v>29852.089674484614</v>
      </c>
      <c r="F43" s="33">
        <f>Residenza!F13</f>
        <v>29527.027858429323</v>
      </c>
      <c r="G43" s="33">
        <f>Residenza!G13</f>
        <v>29043.509901234342</v>
      </c>
      <c r="H43" s="33">
        <f>Residenza!H13</f>
        <v>30375.792484047859</v>
      </c>
      <c r="I43" s="33">
        <f>Residenza!I13</f>
        <v>31382.621793695194</v>
      </c>
      <c r="J43" s="33">
        <f>Residenza!J13</f>
        <v>30092.838237137119</v>
      </c>
      <c r="K43" s="33">
        <f>Residenza!K13</f>
        <v>28611.66245599273</v>
      </c>
      <c r="L43" s="33">
        <f>Residenza!L13</f>
        <v>29168.246329451173</v>
      </c>
      <c r="M43" s="33">
        <f>Residenza!M13</f>
        <v>29023.20644470755</v>
      </c>
      <c r="N43" s="33">
        <f>Residenza!N13</f>
        <v>32676.317817404692</v>
      </c>
      <c r="O43" s="33">
        <f>Residenza!O13</f>
        <v>30266.798229365737</v>
      </c>
      <c r="P43" s="33">
        <f>Residenza!P13</f>
        <v>31053.238670868745</v>
      </c>
      <c r="Q43" s="34">
        <f>Residenza!Q13</f>
        <v>31739.423351276691</v>
      </c>
    </row>
    <row r="44" spans="2:24" ht="15" customHeight="1" x14ac:dyDescent="0.25">
      <c r="B44" s="132" t="s">
        <v>362</v>
      </c>
      <c r="C44" s="133"/>
      <c r="D44" s="33">
        <f>Terziario!D13</f>
        <v>4753.7660674405106</v>
      </c>
      <c r="E44" s="33">
        <f>Terziario!E13</f>
        <v>4860.3801093783404</v>
      </c>
      <c r="F44" s="33">
        <f>Terziario!F13</f>
        <v>4774.7323016358305</v>
      </c>
      <c r="G44" s="33">
        <f>Terziario!G13</f>
        <v>4685.2176340184851</v>
      </c>
      <c r="H44" s="33">
        <f>Terziario!H13</f>
        <v>4430.261016065092</v>
      </c>
      <c r="I44" s="33">
        <f>Terziario!I13</f>
        <v>4702.813669180865</v>
      </c>
      <c r="J44" s="33">
        <f>Terziario!J13</f>
        <v>4618.914661884035</v>
      </c>
      <c r="K44" s="33">
        <f>Terziario!K13</f>
        <v>4206.3806375500008</v>
      </c>
      <c r="L44" s="33">
        <f>Terziario!L13</f>
        <v>4307.5125908934897</v>
      </c>
      <c r="M44" s="33">
        <f>Terziario!M13</f>
        <v>4416.7025965980729</v>
      </c>
      <c r="N44" s="33">
        <f>Terziario!N13</f>
        <v>5362.519474309247</v>
      </c>
      <c r="O44" s="33">
        <f>Terziario!O13</f>
        <v>5682.7501173528808</v>
      </c>
      <c r="P44" s="33">
        <f>Terziario!P13</f>
        <v>5251.6508187871132</v>
      </c>
      <c r="Q44" s="34">
        <f>Terziario!Q13</f>
        <v>4657.0237278671302</v>
      </c>
    </row>
    <row r="45" spans="2:24" x14ac:dyDescent="0.25">
      <c r="B45" s="134" t="s">
        <v>363</v>
      </c>
      <c r="C45" s="135"/>
      <c r="D45" s="33">
        <f>Trasporti!C10</f>
        <v>24533.287340151459</v>
      </c>
      <c r="E45" s="33">
        <f>Trasporti!D10</f>
        <v>25487.125761991771</v>
      </c>
      <c r="F45" s="33">
        <f>Trasporti!E10</f>
        <v>23489.98964873391</v>
      </c>
      <c r="G45" s="33">
        <f>Trasporti!F10</f>
        <v>22704.859936905068</v>
      </c>
      <c r="H45" s="33">
        <f>Trasporti!G10</f>
        <v>23927.828045694892</v>
      </c>
      <c r="I45" s="33">
        <f>Trasporti!H10</f>
        <v>24192.583829970561</v>
      </c>
      <c r="J45" s="33">
        <f>Trasporti!I10</f>
        <v>24173.852488874811</v>
      </c>
      <c r="K45" s="33">
        <f>Trasporti!J10</f>
        <v>24339.424507860658</v>
      </c>
      <c r="L45" s="33">
        <f>Trasporti!K10</f>
        <v>21647.719725662908</v>
      </c>
      <c r="M45" s="33">
        <f>Trasporti!L10</f>
        <v>20935.987064220848</v>
      </c>
      <c r="N45" s="33">
        <f>Trasporti!M10</f>
        <v>21745.952933872497</v>
      </c>
      <c r="O45" s="33">
        <f>Trasporti!N10</f>
        <v>21250.424368869964</v>
      </c>
      <c r="P45" s="33">
        <f>Trasporti!O10</f>
        <v>19144.318140230094</v>
      </c>
      <c r="Q45" s="34">
        <f>Trasporti!P10</f>
        <v>18810.684041460481</v>
      </c>
    </row>
    <row r="46" spans="2:24" x14ac:dyDescent="0.25">
      <c r="B46" s="134" t="s">
        <v>365</v>
      </c>
      <c r="C46" s="135"/>
      <c r="D46" s="33">
        <f>Agricoltura!C6</f>
        <v>1670.5277689253815</v>
      </c>
      <c r="E46" s="33">
        <f>Agricoltura!D6</f>
        <v>1667.0568044799252</v>
      </c>
      <c r="F46" s="33">
        <f>Agricoltura!E6</f>
        <v>1671.2664485669443</v>
      </c>
      <c r="G46" s="33">
        <f>Agricoltura!F6</f>
        <v>1628.1563008550033</v>
      </c>
      <c r="H46" s="33">
        <f>Agricoltura!G6</f>
        <v>2071.4427968198038</v>
      </c>
      <c r="I46" s="33">
        <f>Agricoltura!H6</f>
        <v>2096.9790136746651</v>
      </c>
      <c r="J46" s="33">
        <f>Agricoltura!I6</f>
        <v>2151.981281526083</v>
      </c>
      <c r="K46" s="33">
        <f>Agricoltura!J6</f>
        <v>2095.239590418118</v>
      </c>
      <c r="L46" s="33">
        <f>Agricoltura!K6</f>
        <v>1949.0530347054714</v>
      </c>
      <c r="M46" s="33">
        <f>Agricoltura!L6</f>
        <v>2011.5119938138957</v>
      </c>
      <c r="N46" s="33">
        <f>Agricoltura!M6</f>
        <v>2517.0251274479319</v>
      </c>
      <c r="O46" s="33">
        <f>Agricoltura!N6</f>
        <v>2218.2462420316174</v>
      </c>
      <c r="P46" s="33">
        <f>Agricoltura!O6</f>
        <v>2273.9276512917659</v>
      </c>
      <c r="Q46" s="34">
        <f>Agricoltura!P6</f>
        <v>2078.0794483442892</v>
      </c>
    </row>
    <row r="47" spans="2:24" ht="15.75" customHeight="1" thickBot="1" x14ac:dyDescent="0.3">
      <c r="B47" s="123" t="s">
        <v>337</v>
      </c>
      <c r="C47" s="124"/>
      <c r="D47" s="28">
        <f t="shared" ref="D47:Q47" si="2">SUM(D43:D46)</f>
        <v>60836.426482906099</v>
      </c>
      <c r="E47" s="28">
        <f t="shared" si="2"/>
        <v>61866.652350334647</v>
      </c>
      <c r="F47" s="28">
        <f t="shared" si="2"/>
        <v>59463.016257366013</v>
      </c>
      <c r="G47" s="28">
        <f t="shared" si="2"/>
        <v>58061.743773012888</v>
      </c>
      <c r="H47" s="28">
        <f t="shared" si="2"/>
        <v>60805.324342627653</v>
      </c>
      <c r="I47" s="28">
        <f t="shared" si="2"/>
        <v>62374.998306521295</v>
      </c>
      <c r="J47" s="28">
        <f t="shared" si="2"/>
        <v>61037.586669422046</v>
      </c>
      <c r="K47" s="28">
        <f t="shared" si="2"/>
        <v>59252.707191821508</v>
      </c>
      <c r="L47" s="28">
        <f t="shared" si="2"/>
        <v>57072.531680713044</v>
      </c>
      <c r="M47" s="28">
        <f t="shared" si="2"/>
        <v>56387.40809934037</v>
      </c>
      <c r="N47" s="28">
        <f t="shared" si="2"/>
        <v>62301.815353034362</v>
      </c>
      <c r="O47" s="28">
        <f t="shared" si="2"/>
        <v>59418.2189576202</v>
      </c>
      <c r="P47" s="28">
        <f t="shared" si="2"/>
        <v>57723.135281177711</v>
      </c>
      <c r="Q47" s="29">
        <f t="shared" si="2"/>
        <v>57285.210568948591</v>
      </c>
    </row>
    <row r="48" spans="2:24" ht="15.75" thickBot="1" x14ac:dyDescent="0.3"/>
    <row r="49" spans="2:24" x14ac:dyDescent="0.25">
      <c r="B49" s="11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3"/>
      <c r="P49" s="6"/>
      <c r="Q49" s="6"/>
      <c r="R49" s="6"/>
      <c r="S49" s="6"/>
      <c r="T49" s="6"/>
      <c r="U49" s="6"/>
      <c r="V49" s="6"/>
      <c r="W49" s="6"/>
      <c r="X49" s="6"/>
    </row>
    <row r="50" spans="2:24" x14ac:dyDescent="0.25">
      <c r="B50" s="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6"/>
      <c r="P50" s="6"/>
      <c r="Q50" s="6"/>
      <c r="R50" s="6"/>
      <c r="S50" s="6"/>
      <c r="T50" s="6"/>
      <c r="U50" s="6"/>
      <c r="V50" s="6"/>
      <c r="W50" s="6"/>
      <c r="X50" s="6"/>
    </row>
    <row r="51" spans="2:24" x14ac:dyDescent="0.25">
      <c r="B51" s="14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6"/>
      <c r="P51" s="6"/>
      <c r="Q51" s="6"/>
      <c r="R51" s="6"/>
      <c r="S51" s="6"/>
      <c r="T51" s="6"/>
      <c r="U51" s="6"/>
      <c r="V51" s="6"/>
      <c r="W51" s="6"/>
      <c r="X51" s="6"/>
    </row>
    <row r="52" spans="2:24" x14ac:dyDescent="0.25">
      <c r="B52" s="14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6"/>
      <c r="P52" s="6"/>
      <c r="Q52" s="6"/>
      <c r="R52" s="6"/>
      <c r="S52" s="6"/>
      <c r="T52" s="6"/>
      <c r="U52" s="6"/>
      <c r="V52" s="6"/>
      <c r="W52" s="6"/>
      <c r="X52" s="6"/>
    </row>
    <row r="53" spans="2:24" x14ac:dyDescent="0.25">
      <c r="B53" s="14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6"/>
      <c r="P53" s="6"/>
      <c r="Q53" s="6"/>
      <c r="R53" s="6"/>
      <c r="S53" s="6"/>
      <c r="T53" s="6"/>
      <c r="U53" s="6"/>
      <c r="V53" s="6"/>
      <c r="W53" s="6"/>
      <c r="X53" s="6"/>
    </row>
    <row r="54" spans="2:24" x14ac:dyDescent="0.25">
      <c r="B54" s="14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6"/>
      <c r="P54" s="6"/>
      <c r="Q54" s="6"/>
      <c r="R54" s="6"/>
      <c r="S54" s="6"/>
      <c r="T54" s="6"/>
      <c r="U54" s="6"/>
      <c r="V54" s="6"/>
      <c r="W54" s="6"/>
      <c r="X54" s="6"/>
    </row>
    <row r="55" spans="2:24" x14ac:dyDescent="0.25">
      <c r="B55" s="14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6"/>
      <c r="P55" s="6"/>
      <c r="Q55" s="6"/>
      <c r="R55" s="6"/>
      <c r="S55" s="6"/>
      <c r="T55" s="6"/>
      <c r="U55" s="6"/>
      <c r="V55" s="6"/>
      <c r="W55" s="6"/>
      <c r="X55" s="6"/>
    </row>
    <row r="56" spans="2:24" x14ac:dyDescent="0.25">
      <c r="B56" s="14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6"/>
      <c r="P56" s="6"/>
      <c r="Q56" s="6"/>
      <c r="R56" s="6"/>
      <c r="S56" s="6"/>
      <c r="T56" s="6"/>
      <c r="U56" s="6"/>
      <c r="V56" s="6"/>
      <c r="W56" s="6"/>
      <c r="X56" s="6"/>
    </row>
    <row r="57" spans="2:24" x14ac:dyDescent="0.25">
      <c r="B57" s="1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6"/>
      <c r="P57" s="6"/>
      <c r="Q57" s="6"/>
      <c r="R57" s="6"/>
      <c r="S57" s="6"/>
      <c r="T57" s="6"/>
      <c r="U57" s="6"/>
      <c r="V57" s="6"/>
      <c r="W57" s="6"/>
      <c r="X57" s="6"/>
    </row>
    <row r="58" spans="2:24" x14ac:dyDescent="0.25">
      <c r="B58" s="1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6"/>
      <c r="P58" s="6"/>
      <c r="Q58" s="6"/>
      <c r="R58" s="6"/>
      <c r="S58" s="6"/>
      <c r="T58" s="6"/>
      <c r="U58" s="6"/>
      <c r="V58" s="6"/>
      <c r="W58" s="6"/>
      <c r="X58" s="6"/>
    </row>
    <row r="59" spans="2:24" x14ac:dyDescent="0.25">
      <c r="B59" s="1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6"/>
      <c r="P59" s="6"/>
      <c r="Q59" s="6"/>
      <c r="R59" s="6"/>
      <c r="S59" s="6"/>
      <c r="T59" s="6"/>
      <c r="U59" s="6"/>
      <c r="V59" s="6"/>
      <c r="W59" s="6"/>
      <c r="X59" s="6"/>
    </row>
    <row r="60" spans="2:24" x14ac:dyDescent="0.25">
      <c r="B60" s="1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6"/>
      <c r="P60" s="6"/>
      <c r="Q60" s="6"/>
      <c r="R60" s="6"/>
      <c r="S60" s="6"/>
      <c r="T60" s="6"/>
      <c r="U60" s="6"/>
      <c r="V60" s="6"/>
      <c r="W60" s="6"/>
      <c r="X60" s="6"/>
    </row>
    <row r="61" spans="2:24" x14ac:dyDescent="0.25">
      <c r="B61" s="1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6"/>
      <c r="P61" s="6"/>
      <c r="Q61" s="6"/>
      <c r="R61" s="6"/>
      <c r="S61" s="6"/>
      <c r="T61" s="6"/>
      <c r="U61" s="6"/>
      <c r="V61" s="6"/>
      <c r="W61" s="6"/>
      <c r="X61" s="6"/>
    </row>
    <row r="62" spans="2:24" x14ac:dyDescent="0.25">
      <c r="B62" s="1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6"/>
      <c r="P62" s="6"/>
      <c r="Q62" s="6"/>
      <c r="R62" s="6"/>
      <c r="S62" s="6"/>
      <c r="T62" s="6"/>
      <c r="U62" s="6"/>
      <c r="V62" s="6"/>
      <c r="W62" s="6"/>
      <c r="X62" s="6"/>
    </row>
    <row r="63" spans="2:24" ht="15.75" thickBot="1" x14ac:dyDescent="0.3">
      <c r="B63" s="17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9"/>
      <c r="P63" s="6"/>
      <c r="Q63" s="6"/>
      <c r="R63" s="6"/>
      <c r="S63" s="6"/>
      <c r="T63" s="6"/>
      <c r="U63" s="6"/>
      <c r="V63" s="6"/>
      <c r="W63" s="6"/>
      <c r="X63" s="6"/>
    </row>
    <row r="64" spans="2:24" ht="15.75" thickBot="1" x14ac:dyDescent="0.3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2:24" ht="15.75" x14ac:dyDescent="0.25">
      <c r="B65" s="115" t="s">
        <v>326</v>
      </c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7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2:24" x14ac:dyDescent="0.25">
      <c r="B66" s="111" t="s">
        <v>333</v>
      </c>
      <c r="C66" s="112"/>
      <c r="D66" s="112"/>
      <c r="E66" s="112"/>
      <c r="F66" s="118">
        <v>2000</v>
      </c>
      <c r="G66" s="118"/>
      <c r="H66" s="118"/>
      <c r="I66" s="118">
        <v>2013</v>
      </c>
      <c r="J66" s="118"/>
      <c r="K66" s="118"/>
      <c r="L66" s="119" t="s">
        <v>407</v>
      </c>
      <c r="M66" s="118"/>
      <c r="N66" s="120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2:24" x14ac:dyDescent="0.25">
      <c r="B67" s="111" t="s">
        <v>332</v>
      </c>
      <c r="C67" s="112"/>
      <c r="D67" s="112"/>
      <c r="E67" s="112"/>
      <c r="F67" s="20" t="s">
        <v>0</v>
      </c>
      <c r="G67" s="20" t="s">
        <v>330</v>
      </c>
      <c r="H67" s="21" t="s">
        <v>331</v>
      </c>
      <c r="I67" s="20" t="s">
        <v>0</v>
      </c>
      <c r="J67" s="20" t="s">
        <v>330</v>
      </c>
      <c r="K67" s="21" t="s">
        <v>331</v>
      </c>
      <c r="L67" s="20" t="s">
        <v>0</v>
      </c>
      <c r="M67" s="20" t="s">
        <v>330</v>
      </c>
      <c r="N67" s="22" t="s">
        <v>331</v>
      </c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2:24" x14ac:dyDescent="0.25">
      <c r="B68" s="113" t="s">
        <v>327</v>
      </c>
      <c r="C68" s="114"/>
      <c r="D68" s="114"/>
      <c r="E68" s="114"/>
      <c r="F68" s="35">
        <f>(D20+D19+D21)/D12</f>
        <v>0.15437081926829119</v>
      </c>
      <c r="G68" s="35">
        <f>VLOOKUP(F7,[1]Sheet4!$C$19:$N$28,12,FALSE)</f>
        <v>0.10758729932973227</v>
      </c>
      <c r="H68" s="36">
        <f>[1]Sheet4!$N$29</f>
        <v>4.6326738658541325E-2</v>
      </c>
      <c r="I68" s="35">
        <f>(Q20+Q19+Q21)/Q12</f>
        <v>0.30245061399492124</v>
      </c>
      <c r="J68" s="110">
        <f>VLOOKUP(F7,[1]Sheet4!$C$19:$O$28,13,FALSE)</f>
        <v>0.19415763175707643</v>
      </c>
      <c r="K68" s="36">
        <f>[1]Sheet4!$O$29</f>
        <v>7.3417157875179592E-2</v>
      </c>
      <c r="L68" s="37"/>
      <c r="M68" s="37"/>
      <c r="N68" s="38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2:24" x14ac:dyDescent="0.25">
      <c r="B69" s="113" t="s">
        <v>367</v>
      </c>
      <c r="C69" s="114"/>
      <c r="D69" s="114"/>
      <c r="E69" s="114"/>
      <c r="F69" s="35">
        <v>0</v>
      </c>
      <c r="G69" s="35">
        <v>0</v>
      </c>
      <c r="H69" s="36">
        <v>0</v>
      </c>
      <c r="I69" s="35">
        <f>VLOOKUP(D7,[3]fattore_elettrico!$A$4:$R$306,18,FALSE)/Q11</f>
        <v>0.15234916024786091</v>
      </c>
      <c r="J69" s="35">
        <f>VLOOKUP(F7,[1]Sheet4!$C$19:$R$28,16,FALSE)</f>
        <v>0.10908770372287836</v>
      </c>
      <c r="K69" s="36">
        <f>[1]Sheet4!$R$29</f>
        <v>4.648655599598147E-2</v>
      </c>
      <c r="L69" s="37"/>
      <c r="M69" s="37"/>
      <c r="N69" s="38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2:24" x14ac:dyDescent="0.25">
      <c r="B70" s="113" t="s">
        <v>368</v>
      </c>
      <c r="C70" s="114"/>
      <c r="D70" s="114"/>
      <c r="E70" s="114"/>
      <c r="F70" s="35">
        <f>(D20+D19+D21)/D22</f>
        <v>0.14370036052466997</v>
      </c>
      <c r="G70" s="35">
        <f>VLOOKUP(F7,[1]Sheet4!$C$19:$U$28,19,FALSE)</f>
        <v>9.6299499189678783E-2</v>
      </c>
      <c r="H70" s="36">
        <f>[1]Sheet4!$U$29</f>
        <v>3.8995968454487155E-2</v>
      </c>
      <c r="I70" s="35">
        <f>(Q20+Q19+Q21+VLOOKUP(D7,[3]fattore_elettrico!$A$4:$R$306,18,FALSE))/Q22</f>
        <v>0.28917523569525694</v>
      </c>
      <c r="J70" s="35">
        <f>VLOOKUP(F7,[1]Sheet4!$C$19:$V$28,20,FALSE)</f>
        <v>0.1836200724037905</v>
      </c>
      <c r="K70" s="36">
        <f>[1]Sheet4!$V$29</f>
        <v>6.8982499032734082E-2</v>
      </c>
      <c r="L70" s="37"/>
      <c r="M70" s="37"/>
      <c r="N70" s="38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2:24" x14ac:dyDescent="0.25">
      <c r="B71" s="113" t="s">
        <v>419</v>
      </c>
      <c r="C71" s="114"/>
      <c r="D71" s="114"/>
      <c r="E71" s="114"/>
      <c r="F71" s="39">
        <f>(D13*0.202+D14*VLOOKUP(D7,[3]fattori_emissione!$T$3:$AH$317,2,FALSE)+D15*0.279+D16*0.267+D17*0.227+D18*0.249)/D12</f>
        <v>0.21094131704682764</v>
      </c>
      <c r="G71" s="39">
        <f>VLOOKUP(F7,[1]Sheet4!$C$19:$Y$28,23,FALSE)</f>
        <v>0.21775615658725467</v>
      </c>
      <c r="H71" s="39">
        <f>[1]Sheet4!$Y$29</f>
        <v>0.22214306038675774</v>
      </c>
      <c r="I71" s="39">
        <f>(Q13*0.202+Q14*VLOOKUP(D7,[3]fattori_emissione!$T$3:$AH$317,15,FALSE)+Q15*0.279+Q16*0.267+Q17*0.227+Q18*0.249)/Q12</f>
        <v>0.16645586321088099</v>
      </c>
      <c r="J71" s="39">
        <f>VLOOKUP(F7,[1]Sheet4!$C$19:$Z$28,24,FALSE)</f>
        <v>0.18676288532008783</v>
      </c>
      <c r="K71" s="39">
        <f>[1]Sheet4!$Z$29</f>
        <v>0.20163416219624689</v>
      </c>
      <c r="L71" s="37"/>
      <c r="M71" s="37"/>
      <c r="N71" s="38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2:24" x14ac:dyDescent="0.25">
      <c r="B72" s="113" t="s">
        <v>420</v>
      </c>
      <c r="C72" s="114"/>
      <c r="D72" s="114"/>
      <c r="E72" s="114"/>
      <c r="F72" s="39">
        <f>VLOOKUP(D7,[3]fattore_elettrico!$T$4:$AH$318,2,FALSE)</f>
        <v>0.48300000000000004</v>
      </c>
      <c r="G72" s="39">
        <v>0.48299999999999998</v>
      </c>
      <c r="H72" s="39">
        <v>0.48299999999999998</v>
      </c>
      <c r="I72" s="39">
        <f>VLOOKUP(D7,[3]fattore_elettrico!$T$4:$AH$318,15,FALSE)</f>
        <v>0.45791581669120512</v>
      </c>
      <c r="J72" s="39">
        <f>VLOOKUP(F7,[3]Sheet1!$C$19:$F$28,4,FALSE)</f>
        <v>0.43285840515204949</v>
      </c>
      <c r="K72" s="39">
        <f>[3]Sheet1!$F$29</f>
        <v>0.46081844505471892</v>
      </c>
      <c r="L72" s="37"/>
      <c r="M72" s="37"/>
      <c r="N72" s="38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2:24" x14ac:dyDescent="0.25">
      <c r="B73" s="113" t="s">
        <v>370</v>
      </c>
      <c r="C73" s="114"/>
      <c r="D73" s="114"/>
      <c r="E73" s="114"/>
      <c r="F73" s="35">
        <f>(D82+D83)/D86</f>
        <v>0.51574947939992188</v>
      </c>
      <c r="G73" s="35">
        <f>VLOOKUP(F7,[1]Sheet4!$C$19:$AC$28,27,FALSE)</f>
        <v>0.52949971591617417</v>
      </c>
      <c r="H73" s="35">
        <f>[1]Sheet4!$AC$29</f>
        <v>0.59886853284242181</v>
      </c>
      <c r="I73" s="35">
        <f>(Q82+Q83)/Q86</f>
        <v>0.52498378111955368</v>
      </c>
      <c r="J73" s="35">
        <f>VLOOKUP(F7,[1]Sheet4!$C$19:$AD$28,28,FALSE)</f>
        <v>0.56604589442360864</v>
      </c>
      <c r="K73" s="35">
        <f>[1]Sheet4!$AD$29</f>
        <v>0.69979519135152635</v>
      </c>
      <c r="L73" s="37"/>
      <c r="M73" s="37"/>
      <c r="N73" s="38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2:24" x14ac:dyDescent="0.25">
      <c r="B74" s="113" t="s">
        <v>371</v>
      </c>
      <c r="C74" s="114"/>
      <c r="D74" s="114"/>
      <c r="E74" s="114"/>
      <c r="F74" s="35">
        <f>D84/D86</f>
        <v>0.45104309222442646</v>
      </c>
      <c r="G74" s="35">
        <f>VLOOKUP(F7,[1]Sheet4!$C$19:$AG$28,31,FALSE)</f>
        <v>0.44604314612156326</v>
      </c>
      <c r="H74" s="35">
        <f>[1]Sheet4!$AG$29</f>
        <v>0.38666612265552824</v>
      </c>
      <c r="I74" s="35">
        <f>Q84/Q86</f>
        <v>0.42264175129678272</v>
      </c>
      <c r="J74" s="35">
        <f>VLOOKUP(F7,[1]Sheet4!$C$19:$AH$28,32,FALSE)</f>
        <v>0.39606711458150329</v>
      </c>
      <c r="K74" s="35">
        <f>[1]Sheet4!$AH$29</f>
        <v>0.28188543938680966</v>
      </c>
      <c r="L74" s="37"/>
      <c r="M74" s="37"/>
      <c r="N74" s="38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2:24" x14ac:dyDescent="0.25">
      <c r="B75" s="113" t="s">
        <v>328</v>
      </c>
      <c r="C75" s="114"/>
      <c r="D75" s="114"/>
      <c r="E75" s="114"/>
      <c r="F75" s="37"/>
      <c r="G75" s="37"/>
      <c r="H75" s="37"/>
      <c r="I75" s="37"/>
      <c r="J75" s="37"/>
      <c r="K75" s="37"/>
      <c r="L75" s="35">
        <f>Q86/D86-1</f>
        <v>-0.21212294328776315</v>
      </c>
      <c r="M75" s="35">
        <f>VLOOKUP(F7,[1]Sheet4!$C$19:$F$28,4,FALSE)</f>
        <v>-0.26674129471842489</v>
      </c>
      <c r="N75" s="40">
        <f>[1]Sheet4!$F$29</f>
        <v>-0.11999775030467064</v>
      </c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2:24" x14ac:dyDescent="0.25">
      <c r="B76" s="113" t="s">
        <v>329</v>
      </c>
      <c r="C76" s="114"/>
      <c r="D76" s="114"/>
      <c r="E76" s="114"/>
      <c r="F76" s="37"/>
      <c r="G76" s="37"/>
      <c r="H76" s="37"/>
      <c r="I76" s="37"/>
      <c r="J76" s="37"/>
      <c r="K76" s="37"/>
      <c r="L76" s="35">
        <f>Q87/D87-1</f>
        <v>-0.24134730769934498</v>
      </c>
      <c r="M76" s="35">
        <f>VLOOKUP(F7,[1]Sheet4!$C$19:$K$28,9,FALSE)</f>
        <v>-0.27808453065971361</v>
      </c>
      <c r="N76" s="40">
        <f>[1]Sheet4!$K$29</f>
        <v>-0.15099719089343622</v>
      </c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2:24" x14ac:dyDescent="0.25">
      <c r="B77" s="113" t="s">
        <v>341</v>
      </c>
      <c r="C77" s="114"/>
      <c r="D77" s="114"/>
      <c r="E77" s="114"/>
      <c r="F77" s="41">
        <f>D87</f>
        <v>5.4385072853579137</v>
      </c>
      <c r="G77" s="42">
        <f>VLOOKUP(F7,[1]Sheet4!$C$19:$I$28,7,FALSE)</f>
        <v>6.2400418783087517</v>
      </c>
      <c r="H77" s="42">
        <f>[1]Sheet4!$I$29</f>
        <v>4.7902974821992839</v>
      </c>
      <c r="I77" s="41">
        <f>Q87</f>
        <v>4.125938194133508</v>
      </c>
      <c r="J77" s="42">
        <f>VLOOKUP(F7,[1]Sheet4!$C$19:$J$28,8,FALSE)</f>
        <v>4.5047827612823044</v>
      </c>
      <c r="K77" s="42">
        <f>[1]Sheet4!$J$29</f>
        <v>4.0669760188432917</v>
      </c>
      <c r="L77" s="43"/>
      <c r="M77" s="43"/>
      <c r="N77" s="44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2:24" ht="15.75" thickBot="1" x14ac:dyDescent="0.3">
      <c r="B78" s="121" t="s">
        <v>369</v>
      </c>
      <c r="C78" s="122"/>
      <c r="D78" s="122"/>
      <c r="E78" s="122"/>
      <c r="F78" s="45">
        <f>D86/VLOOKUP(D7,[4]Sheet1!$G$299:$I$613,3,FALSE)</f>
        <v>1063.1858553852883</v>
      </c>
      <c r="G78" s="45">
        <f>VLOOKUP(F7,[1]Sheet4!$C$19:$AJ$28,34,FALSE)</f>
        <v>1008.8852719643709</v>
      </c>
      <c r="H78" s="45">
        <f>[1]Sheet4!$AJ$29</f>
        <v>1526.3164351758426</v>
      </c>
      <c r="I78" s="45">
        <f>Q86/VLOOKUP(D7,[4]Sheet1!$G$299:$I$613,3,FALSE)</f>
        <v>837.65974247904273</v>
      </c>
      <c r="J78" s="45">
        <f>VLOOKUP(F7,[1]Sheet4!$C$19:$AK$28,35,FALSE)</f>
        <v>739.77390829824435</v>
      </c>
      <c r="K78" s="45">
        <f>[1]Sheet4!$AK$29</f>
        <v>1343.1618967016966</v>
      </c>
      <c r="L78" s="46"/>
      <c r="M78" s="47"/>
      <c r="N78" s="48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2:24" ht="15.75" thickBot="1" x14ac:dyDescent="0.3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2:24" x14ac:dyDescent="0.25">
      <c r="B80" s="125" t="s">
        <v>366</v>
      </c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7"/>
      <c r="W80" s="9"/>
    </row>
    <row r="81" spans="2:24" ht="18" x14ac:dyDescent="0.35">
      <c r="B81" s="128" t="s">
        <v>406</v>
      </c>
      <c r="C81" s="129"/>
      <c r="D81" s="7">
        <v>2000</v>
      </c>
      <c r="E81" s="7">
        <v>2001</v>
      </c>
      <c r="F81" s="7">
        <v>2002</v>
      </c>
      <c r="G81" s="7">
        <v>2003</v>
      </c>
      <c r="H81" s="7">
        <v>2004</v>
      </c>
      <c r="I81" s="7">
        <v>2005</v>
      </c>
      <c r="J81" s="7">
        <v>2006</v>
      </c>
      <c r="K81" s="7">
        <v>2007</v>
      </c>
      <c r="L81" s="7">
        <v>2008</v>
      </c>
      <c r="M81" s="7">
        <v>2009</v>
      </c>
      <c r="N81" s="7">
        <v>2010</v>
      </c>
      <c r="O81" s="7">
        <v>2011</v>
      </c>
      <c r="P81" s="7">
        <v>2012</v>
      </c>
      <c r="Q81" s="8">
        <v>2013</v>
      </c>
      <c r="W81" s="9"/>
    </row>
    <row r="82" spans="2:24" x14ac:dyDescent="0.25">
      <c r="B82" s="130" t="s">
        <v>364</v>
      </c>
      <c r="C82" s="131"/>
      <c r="D82" s="33">
        <f>Residenza!D52</f>
        <v>5813.6382078899578</v>
      </c>
      <c r="E82" s="33">
        <f>Residenza!E52</f>
        <v>5800.8859031660413</v>
      </c>
      <c r="F82" s="33">
        <f>Residenza!F52</f>
        <v>5402.5908909271584</v>
      </c>
      <c r="G82" s="33">
        <f>Residenza!G52</f>
        <v>5170.0788421542475</v>
      </c>
      <c r="H82" s="33">
        <f>Residenza!H52</f>
        <v>5302.4646893218996</v>
      </c>
      <c r="I82" s="33">
        <f>Residenza!I52</f>
        <v>5410.5832645091077</v>
      </c>
      <c r="J82" s="33">
        <f>Residenza!J52</f>
        <v>4821.7227607269542</v>
      </c>
      <c r="K82" s="33">
        <f>Residenza!K52</f>
        <v>4413.595505939611</v>
      </c>
      <c r="L82" s="33">
        <f>Residenza!L52</f>
        <v>4188.2044444740695</v>
      </c>
      <c r="M82" s="33">
        <f>Residenza!M52</f>
        <v>4341.3536249659091</v>
      </c>
      <c r="N82" s="33">
        <f>Residenza!N52</f>
        <v>4915.2633765408118</v>
      </c>
      <c r="O82" s="33">
        <f>Residenza!O52</f>
        <v>4202.2790728598766</v>
      </c>
      <c r="P82" s="33">
        <f>Residenza!P52</f>
        <v>4298.8633323268332</v>
      </c>
      <c r="Q82" s="34">
        <f>Residenza!Q52</f>
        <v>4417.3942443801052</v>
      </c>
      <c r="W82" s="9"/>
    </row>
    <row r="83" spans="2:24" x14ac:dyDescent="0.25">
      <c r="B83" s="132" t="s">
        <v>362</v>
      </c>
      <c r="C83" s="133"/>
      <c r="D83" s="33">
        <f>Terziario!D52</f>
        <v>1394.9735560296303</v>
      </c>
      <c r="E83" s="33">
        <f>Terziario!E52</f>
        <v>1437.8084006150027</v>
      </c>
      <c r="F83" s="33">
        <f>Terziario!F52</f>
        <v>1429.4639355134827</v>
      </c>
      <c r="G83" s="33">
        <f>Terziario!G52</f>
        <v>1386.5174769916057</v>
      </c>
      <c r="H83" s="33">
        <f>Terziario!H52</f>
        <v>1319.1692261034955</v>
      </c>
      <c r="I83" s="33">
        <f>Terziario!I52</f>
        <v>1388.8679482591801</v>
      </c>
      <c r="J83" s="33">
        <f>Terziario!J52</f>
        <v>1392.7228729867252</v>
      </c>
      <c r="K83" s="33">
        <f>Terziario!K52</f>
        <v>1274.4967215028987</v>
      </c>
      <c r="L83" s="33">
        <f>Terziario!L52</f>
        <v>1291.1758485086518</v>
      </c>
      <c r="M83" s="33">
        <f>Terziario!M52</f>
        <v>1355.1505093744152</v>
      </c>
      <c r="N83" s="33">
        <f>Terziario!N52</f>
        <v>1594.3620308124994</v>
      </c>
      <c r="O83" s="33">
        <f>Terziario!O52</f>
        <v>1868.6436352646842</v>
      </c>
      <c r="P83" s="33">
        <f>Terziario!P52</f>
        <v>1687.2255276137635</v>
      </c>
      <c r="Q83" s="34">
        <f>Terziario!Q52</f>
        <v>1363.7948972902582</v>
      </c>
      <c r="W83" s="9"/>
      <c r="X83" s="9"/>
    </row>
    <row r="84" spans="2:24" x14ac:dyDescent="0.25">
      <c r="B84" s="134" t="s">
        <v>363</v>
      </c>
      <c r="C84" s="135"/>
      <c r="D84" s="33">
        <f>Trasporti!C45</f>
        <v>6304.2129376973644</v>
      </c>
      <c r="E84" s="33">
        <f>Trasporti!D45</f>
        <v>6564.6046275296685</v>
      </c>
      <c r="F84" s="33">
        <f>Trasporti!E45</f>
        <v>6047.2281233674894</v>
      </c>
      <c r="G84" s="33">
        <f>Trasporti!F45</f>
        <v>5845.502615266917</v>
      </c>
      <c r="H84" s="33">
        <f>Trasporti!G45</f>
        <v>6176.3776656459704</v>
      </c>
      <c r="I84" s="33">
        <f>Trasporti!H45</f>
        <v>6255.7787589840491</v>
      </c>
      <c r="J84" s="33">
        <f>Trasporti!I45</f>
        <v>6200.2809820404173</v>
      </c>
      <c r="K84" s="33">
        <f>Trasporti!J45</f>
        <v>6254.5837122345692</v>
      </c>
      <c r="L84" s="33">
        <f>Trasporti!K45</f>
        <v>5479.8201755372311</v>
      </c>
      <c r="M84" s="33">
        <f>Trasporti!L45</f>
        <v>5253.3332376659109</v>
      </c>
      <c r="N84" s="33">
        <f>Trasporti!M45</f>
        <v>5444.9109743970384</v>
      </c>
      <c r="O84" s="33">
        <f>Trasporti!N45</f>
        <v>5282.9081223568382</v>
      </c>
      <c r="P84" s="33">
        <f>Trasporti!O45</f>
        <v>4715.9299527541098</v>
      </c>
      <c r="Q84" s="34">
        <f>Trasporti!P45</f>
        <v>4654.1855030319148</v>
      </c>
      <c r="W84" s="9"/>
      <c r="X84" s="9"/>
    </row>
    <row r="85" spans="2:24" x14ac:dyDescent="0.25">
      <c r="B85" s="134" t="s">
        <v>365</v>
      </c>
      <c r="C85" s="135"/>
      <c r="D85" s="33">
        <f>Agricoltura!C36</f>
        <v>464.13902175288661</v>
      </c>
      <c r="E85" s="33">
        <f>Agricoltura!D36</f>
        <v>462.46254592573121</v>
      </c>
      <c r="F85" s="33">
        <f>Agricoltura!E36</f>
        <v>462.4620270474058</v>
      </c>
      <c r="G85" s="33">
        <f>Agricoltura!F36</f>
        <v>453.90281142992012</v>
      </c>
      <c r="H85" s="33">
        <f>Agricoltura!G36</f>
        <v>574.46894977853924</v>
      </c>
      <c r="I85" s="33">
        <f>Agricoltura!H36</f>
        <v>581.20179721721706</v>
      </c>
      <c r="J85" s="33">
        <f>Agricoltura!I36</f>
        <v>596.29066501536101</v>
      </c>
      <c r="K85" s="33">
        <f>Agricoltura!J36</f>
        <v>579.78929107737531</v>
      </c>
      <c r="L85" s="33">
        <f>Agricoltura!K36</f>
        <v>539.79076839274762</v>
      </c>
      <c r="M85" s="33">
        <f>Agricoltura!L36</f>
        <v>563.44977748080373</v>
      </c>
      <c r="N85" s="33">
        <f>Agricoltura!M36</f>
        <v>698.06126572675225</v>
      </c>
      <c r="O85" s="33">
        <f>Agricoltura!N36</f>
        <v>614.99408575092343</v>
      </c>
      <c r="P85" s="33">
        <f>Agricoltura!O36</f>
        <v>628.27004606525361</v>
      </c>
      <c r="Q85" s="34">
        <f>Agricoltura!P36</f>
        <v>576.75439544005599</v>
      </c>
      <c r="W85" s="9"/>
      <c r="X85" s="9"/>
    </row>
    <row r="86" spans="2:24" ht="15.75" thickBot="1" x14ac:dyDescent="0.3">
      <c r="B86" s="123" t="s">
        <v>338</v>
      </c>
      <c r="C86" s="124"/>
      <c r="D86" s="28">
        <f t="shared" ref="D86:Q86" si="3">SUM(D82:D85)</f>
        <v>13976.963723369838</v>
      </c>
      <c r="E86" s="28">
        <f t="shared" si="3"/>
        <v>14265.761477236445</v>
      </c>
      <c r="F86" s="28">
        <f t="shared" si="3"/>
        <v>13341.744976855536</v>
      </c>
      <c r="G86" s="28">
        <f t="shared" si="3"/>
        <v>12856.00174584269</v>
      </c>
      <c r="H86" s="28">
        <f t="shared" si="3"/>
        <v>13372.480530849904</v>
      </c>
      <c r="I86" s="28">
        <f t="shared" si="3"/>
        <v>13636.431768969556</v>
      </c>
      <c r="J86" s="28">
        <f t="shared" si="3"/>
        <v>13011.01728076946</v>
      </c>
      <c r="K86" s="28">
        <f t="shared" si="3"/>
        <v>12522.465230754455</v>
      </c>
      <c r="L86" s="28">
        <f t="shared" si="3"/>
        <v>11498.991236912701</v>
      </c>
      <c r="M86" s="28">
        <f t="shared" si="3"/>
        <v>11513.28714948704</v>
      </c>
      <c r="N86" s="28">
        <f t="shared" si="3"/>
        <v>12652.597647477101</v>
      </c>
      <c r="O86" s="28">
        <f t="shared" si="3"/>
        <v>11968.824916232321</v>
      </c>
      <c r="P86" s="28">
        <f t="shared" si="3"/>
        <v>11330.288858759961</v>
      </c>
      <c r="Q86" s="29">
        <f t="shared" si="3"/>
        <v>11012.129040142334</v>
      </c>
      <c r="W86" s="9"/>
      <c r="X86" s="9"/>
    </row>
    <row r="87" spans="2:24" ht="15.75" thickBot="1" x14ac:dyDescent="0.3">
      <c r="B87" s="123" t="s">
        <v>340</v>
      </c>
      <c r="C87" s="124"/>
      <c r="D87" s="30">
        <f>D86/VLOOKUP($D$7,'[2]popolazione residente'!$A$4:$O$318,'[2]popolazione residente'!B2,FALSE)</f>
        <v>5.4385072853579137</v>
      </c>
      <c r="E87" s="30">
        <f>E86/VLOOKUP($D$7,'[2]popolazione residente'!$A$4:$O$318,'[2]popolazione residente'!C2,FALSE)</f>
        <v>5.5900319268167884</v>
      </c>
      <c r="F87" s="30">
        <f>F86/VLOOKUP($D$7,'[2]popolazione residente'!$A$4:$O$318,'[2]popolazione residente'!D2,FALSE)</f>
        <v>5.211619131584194</v>
      </c>
      <c r="G87" s="30">
        <f>G86/VLOOKUP($D$7,'[2]popolazione residente'!$A$4:$O$318,'[2]popolazione residente'!E2,FALSE)</f>
        <v>5.0395930011143433</v>
      </c>
      <c r="H87" s="30">
        <f>H86/VLOOKUP($D$7,'[2]popolazione residente'!$A$4:$O$318,'[2]popolazione residente'!F2,FALSE)</f>
        <v>5.1571463674700748</v>
      </c>
      <c r="I87" s="30">
        <f>I86/VLOOKUP($D$7,'[2]popolazione residente'!$A$4:$O$318,'[2]popolazione residente'!G2,FALSE)</f>
        <v>5.0863229276275854</v>
      </c>
      <c r="J87" s="30">
        <f>J86/VLOOKUP($D$7,'[2]popolazione residente'!$A$4:$O$318,'[2]popolazione residente'!H2,FALSE)</f>
        <v>4.8548571943169625</v>
      </c>
      <c r="K87" s="30">
        <f>K86/VLOOKUP($D$7,'[2]popolazione residente'!$A$4:$O$318,'[2]popolazione residente'!I2,FALSE)</f>
        <v>4.7023902481240913</v>
      </c>
      <c r="L87" s="30">
        <f>L86/VLOOKUP($D$7,'[2]popolazione residente'!$A$4:$O$318,'[2]popolazione residente'!J2,FALSE)</f>
        <v>4.3229290364333464</v>
      </c>
      <c r="M87" s="30">
        <f>M86/VLOOKUP($D$7,'[2]popolazione residente'!$A$4:$O$318,'[2]popolazione residente'!K2,FALSE)</f>
        <v>4.3561434542137869</v>
      </c>
      <c r="N87" s="30">
        <f>N86/VLOOKUP($D$7,'[2]popolazione residente'!$A$4:$O$318,'[2]popolazione residente'!L2,FALSE)</f>
        <v>4.8237124084929857</v>
      </c>
      <c r="O87" s="30">
        <f>O86/VLOOKUP($D$7,'[2]popolazione residente'!$A$4:$O$318,'[2]popolazione residente'!M2,FALSE)</f>
        <v>4.5717436654821704</v>
      </c>
      <c r="P87" s="30">
        <f>P86/VLOOKUP($D$7,'[2]popolazione residente'!$A$4:$O$318,'[2]popolazione residente'!N2,FALSE)</f>
        <v>4.3195916350590782</v>
      </c>
      <c r="Q87" s="31">
        <f>Q86/VLOOKUP($D$7,'[2]popolazione residente'!$A$4:$O$318,'[2]popolazione residente'!O2,FALSE)</f>
        <v>4.125938194133508</v>
      </c>
      <c r="W87" s="9"/>
      <c r="X87" s="9"/>
    </row>
    <row r="88" spans="2:24" ht="15.75" thickBot="1" x14ac:dyDescent="0.3"/>
    <row r="89" spans="2:24" x14ac:dyDescent="0.25">
      <c r="B89" s="11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3"/>
    </row>
    <row r="90" spans="2:24" x14ac:dyDescent="0.25">
      <c r="B90" s="14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6"/>
    </row>
    <row r="91" spans="2:24" x14ac:dyDescent="0.25">
      <c r="B91" s="14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6"/>
    </row>
    <row r="92" spans="2:24" x14ac:dyDescent="0.25">
      <c r="B92" s="14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6"/>
    </row>
    <row r="93" spans="2:24" x14ac:dyDescent="0.25">
      <c r="B93" s="14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6"/>
    </row>
    <row r="94" spans="2:24" x14ac:dyDescent="0.25">
      <c r="B94" s="14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6"/>
    </row>
    <row r="95" spans="2:24" x14ac:dyDescent="0.25">
      <c r="B95" s="14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6"/>
    </row>
    <row r="96" spans="2:24" x14ac:dyDescent="0.25">
      <c r="B96" s="14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6"/>
    </row>
    <row r="97" spans="2:24" x14ac:dyDescent="0.25">
      <c r="B97" s="14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6"/>
    </row>
    <row r="98" spans="2:24" x14ac:dyDescent="0.25">
      <c r="B98" s="14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6"/>
    </row>
    <row r="99" spans="2:24" x14ac:dyDescent="0.25">
      <c r="B99" s="14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6"/>
    </row>
    <row r="100" spans="2:24" x14ac:dyDescent="0.25">
      <c r="B100" s="14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6"/>
    </row>
    <row r="101" spans="2:24" x14ac:dyDescent="0.25">
      <c r="B101" s="14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6"/>
    </row>
    <row r="102" spans="2:24" x14ac:dyDescent="0.25">
      <c r="B102" s="14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6"/>
    </row>
    <row r="103" spans="2:24" ht="15.75" thickBot="1" x14ac:dyDescent="0.3">
      <c r="B103" s="17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9"/>
    </row>
    <row r="104" spans="2:24" x14ac:dyDescent="0.25"/>
    <row r="105" spans="2:24" hidden="1" x14ac:dyDescent="0.25"/>
    <row r="106" spans="2:24" hidden="1" x14ac:dyDescent="0.25"/>
    <row r="107" spans="2:24" hidden="1" x14ac:dyDescent="0.25"/>
    <row r="108" spans="2:24" hidden="1" x14ac:dyDescent="0.25"/>
    <row r="109" spans="2:24" hidden="1" x14ac:dyDescent="0.25"/>
    <row r="110" spans="2:24" hidden="1" x14ac:dyDescent="0.25"/>
    <row r="111" spans="2:24" hidden="1" x14ac:dyDescent="0.25"/>
    <row r="112" spans="2:24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spans="3:3" hidden="1" x14ac:dyDescent="0.25"/>
    <row r="482" spans="3:3" hidden="1" x14ac:dyDescent="0.25"/>
    <row r="483" spans="3:3" hidden="1" x14ac:dyDescent="0.25">
      <c r="C483" s="23" t="s">
        <v>2</v>
      </c>
    </row>
    <row r="484" spans="3:3" hidden="1" x14ac:dyDescent="0.25">
      <c r="C484" s="23" t="s">
        <v>3</v>
      </c>
    </row>
    <row r="485" spans="3:3" hidden="1" x14ac:dyDescent="0.25">
      <c r="C485" s="23" t="s">
        <v>4</v>
      </c>
    </row>
    <row r="486" spans="3:3" hidden="1" x14ac:dyDescent="0.25">
      <c r="C486" s="23" t="s">
        <v>5</v>
      </c>
    </row>
    <row r="487" spans="3:3" hidden="1" x14ac:dyDescent="0.25">
      <c r="C487" s="23" t="s">
        <v>6</v>
      </c>
    </row>
    <row r="488" spans="3:3" hidden="1" x14ac:dyDescent="0.25">
      <c r="C488" s="23" t="s">
        <v>7</v>
      </c>
    </row>
    <row r="489" spans="3:3" hidden="1" x14ac:dyDescent="0.25">
      <c r="C489" s="23" t="s">
        <v>8</v>
      </c>
    </row>
    <row r="490" spans="3:3" hidden="1" x14ac:dyDescent="0.25">
      <c r="C490" s="23" t="s">
        <v>9</v>
      </c>
    </row>
    <row r="491" spans="3:3" hidden="1" x14ac:dyDescent="0.25">
      <c r="C491" s="23" t="s">
        <v>10</v>
      </c>
    </row>
    <row r="492" spans="3:3" hidden="1" x14ac:dyDescent="0.25">
      <c r="C492" s="23" t="s">
        <v>11</v>
      </c>
    </row>
    <row r="493" spans="3:3" hidden="1" x14ac:dyDescent="0.25">
      <c r="C493" s="23" t="s">
        <v>12</v>
      </c>
    </row>
    <row r="494" spans="3:3" hidden="1" x14ac:dyDescent="0.25">
      <c r="C494" s="23" t="s">
        <v>13</v>
      </c>
    </row>
    <row r="495" spans="3:3" hidden="1" x14ac:dyDescent="0.25">
      <c r="C495" s="23" t="s">
        <v>14</v>
      </c>
    </row>
    <row r="496" spans="3:3" hidden="1" x14ac:dyDescent="0.25">
      <c r="C496" s="23" t="s">
        <v>15</v>
      </c>
    </row>
    <row r="497" spans="3:3" hidden="1" x14ac:dyDescent="0.25">
      <c r="C497" s="23" t="s">
        <v>16</v>
      </c>
    </row>
    <row r="498" spans="3:3" hidden="1" x14ac:dyDescent="0.25">
      <c r="C498" s="23" t="s">
        <v>17</v>
      </c>
    </row>
    <row r="499" spans="3:3" hidden="1" x14ac:dyDescent="0.25">
      <c r="C499" s="23" t="s">
        <v>18</v>
      </c>
    </row>
    <row r="500" spans="3:3" hidden="1" x14ac:dyDescent="0.25">
      <c r="C500" s="23" t="s">
        <v>19</v>
      </c>
    </row>
    <row r="501" spans="3:3" hidden="1" x14ac:dyDescent="0.25">
      <c r="C501" s="23" t="s">
        <v>20</v>
      </c>
    </row>
    <row r="502" spans="3:3" hidden="1" x14ac:dyDescent="0.25">
      <c r="C502" s="23" t="s">
        <v>21</v>
      </c>
    </row>
    <row r="503" spans="3:3" hidden="1" x14ac:dyDescent="0.25">
      <c r="C503" s="23" t="s">
        <v>22</v>
      </c>
    </row>
    <row r="504" spans="3:3" hidden="1" x14ac:dyDescent="0.25">
      <c r="C504" s="23" t="s">
        <v>23</v>
      </c>
    </row>
    <row r="505" spans="3:3" hidden="1" x14ac:dyDescent="0.25">
      <c r="C505" s="23" t="s">
        <v>24</v>
      </c>
    </row>
    <row r="506" spans="3:3" hidden="1" x14ac:dyDescent="0.25">
      <c r="C506" s="23" t="s">
        <v>25</v>
      </c>
    </row>
    <row r="507" spans="3:3" hidden="1" x14ac:dyDescent="0.25">
      <c r="C507" s="23" t="s">
        <v>26</v>
      </c>
    </row>
    <row r="508" spans="3:3" hidden="1" x14ac:dyDescent="0.25">
      <c r="C508" s="23" t="s">
        <v>27</v>
      </c>
    </row>
    <row r="509" spans="3:3" hidden="1" x14ac:dyDescent="0.25">
      <c r="C509" s="23" t="s">
        <v>28</v>
      </c>
    </row>
    <row r="510" spans="3:3" hidden="1" x14ac:dyDescent="0.25">
      <c r="C510" s="23" t="s">
        <v>29</v>
      </c>
    </row>
    <row r="511" spans="3:3" hidden="1" x14ac:dyDescent="0.25">
      <c r="C511" s="23" t="s">
        <v>30</v>
      </c>
    </row>
    <row r="512" spans="3:3" hidden="1" x14ac:dyDescent="0.25">
      <c r="C512" s="23" t="s">
        <v>31</v>
      </c>
    </row>
    <row r="513" spans="3:3" hidden="1" x14ac:dyDescent="0.25">
      <c r="C513" s="23" t="s">
        <v>32</v>
      </c>
    </row>
    <row r="514" spans="3:3" hidden="1" x14ac:dyDescent="0.25">
      <c r="C514" s="23" t="s">
        <v>33</v>
      </c>
    </row>
    <row r="515" spans="3:3" hidden="1" x14ac:dyDescent="0.25">
      <c r="C515" s="23" t="s">
        <v>34</v>
      </c>
    </row>
    <row r="516" spans="3:3" hidden="1" x14ac:dyDescent="0.25">
      <c r="C516" s="23" t="s">
        <v>35</v>
      </c>
    </row>
    <row r="517" spans="3:3" hidden="1" x14ac:dyDescent="0.25">
      <c r="C517" s="23" t="s">
        <v>36</v>
      </c>
    </row>
    <row r="518" spans="3:3" hidden="1" x14ac:dyDescent="0.25">
      <c r="C518" s="23" t="s">
        <v>37</v>
      </c>
    </row>
    <row r="519" spans="3:3" hidden="1" x14ac:dyDescent="0.25">
      <c r="C519" s="23" t="s">
        <v>38</v>
      </c>
    </row>
    <row r="520" spans="3:3" hidden="1" x14ac:dyDescent="0.25">
      <c r="C520" s="23" t="s">
        <v>39</v>
      </c>
    </row>
    <row r="521" spans="3:3" hidden="1" x14ac:dyDescent="0.25">
      <c r="C521" s="23" t="s">
        <v>40</v>
      </c>
    </row>
    <row r="522" spans="3:3" hidden="1" x14ac:dyDescent="0.25">
      <c r="C522" s="23" t="s">
        <v>41</v>
      </c>
    </row>
    <row r="523" spans="3:3" hidden="1" x14ac:dyDescent="0.25">
      <c r="C523" s="23" t="s">
        <v>42</v>
      </c>
    </row>
    <row r="524" spans="3:3" hidden="1" x14ac:dyDescent="0.25">
      <c r="C524" s="23" t="s">
        <v>43</v>
      </c>
    </row>
    <row r="525" spans="3:3" hidden="1" x14ac:dyDescent="0.25">
      <c r="C525" s="23" t="s">
        <v>44</v>
      </c>
    </row>
    <row r="526" spans="3:3" hidden="1" x14ac:dyDescent="0.25">
      <c r="C526" s="23" t="s">
        <v>45</v>
      </c>
    </row>
    <row r="527" spans="3:3" hidden="1" x14ac:dyDescent="0.25">
      <c r="C527" s="23" t="s">
        <v>1</v>
      </c>
    </row>
    <row r="528" spans="3:3" hidden="1" x14ac:dyDescent="0.25">
      <c r="C528" s="23" t="s">
        <v>46</v>
      </c>
    </row>
    <row r="529" spans="3:3" hidden="1" x14ac:dyDescent="0.25">
      <c r="C529" s="23" t="s">
        <v>47</v>
      </c>
    </row>
    <row r="530" spans="3:3" hidden="1" x14ac:dyDescent="0.25">
      <c r="C530" s="23" t="s">
        <v>48</v>
      </c>
    </row>
    <row r="531" spans="3:3" hidden="1" x14ac:dyDescent="0.25">
      <c r="C531" s="23" t="s">
        <v>49</v>
      </c>
    </row>
    <row r="532" spans="3:3" hidden="1" x14ac:dyDescent="0.25">
      <c r="C532" s="23" t="s">
        <v>50</v>
      </c>
    </row>
    <row r="533" spans="3:3" hidden="1" x14ac:dyDescent="0.25">
      <c r="C533" s="23" t="s">
        <v>51</v>
      </c>
    </row>
    <row r="534" spans="3:3" hidden="1" x14ac:dyDescent="0.25">
      <c r="C534" s="23" t="s">
        <v>52</v>
      </c>
    </row>
    <row r="535" spans="3:3" hidden="1" x14ac:dyDescent="0.25">
      <c r="C535" s="23" t="s">
        <v>53</v>
      </c>
    </row>
    <row r="536" spans="3:3" hidden="1" x14ac:dyDescent="0.25">
      <c r="C536" s="23" t="s">
        <v>54</v>
      </c>
    </row>
    <row r="537" spans="3:3" hidden="1" x14ac:dyDescent="0.25">
      <c r="C537" s="23" t="s">
        <v>55</v>
      </c>
    </row>
    <row r="538" spans="3:3" hidden="1" x14ac:dyDescent="0.25">
      <c r="C538" s="23" t="s">
        <v>56</v>
      </c>
    </row>
    <row r="539" spans="3:3" hidden="1" x14ac:dyDescent="0.25">
      <c r="C539" s="23" t="s">
        <v>57</v>
      </c>
    </row>
    <row r="540" spans="3:3" hidden="1" x14ac:dyDescent="0.25">
      <c r="C540" s="23" t="s">
        <v>58</v>
      </c>
    </row>
    <row r="541" spans="3:3" hidden="1" x14ac:dyDescent="0.25">
      <c r="C541" s="23" t="s">
        <v>59</v>
      </c>
    </row>
    <row r="542" spans="3:3" hidden="1" x14ac:dyDescent="0.25">
      <c r="C542" s="23" t="s">
        <v>60</v>
      </c>
    </row>
    <row r="543" spans="3:3" hidden="1" x14ac:dyDescent="0.25">
      <c r="C543" s="23" t="s">
        <v>61</v>
      </c>
    </row>
    <row r="544" spans="3:3" hidden="1" x14ac:dyDescent="0.25">
      <c r="C544" s="23" t="s">
        <v>62</v>
      </c>
    </row>
    <row r="545" spans="3:3" hidden="1" x14ac:dyDescent="0.25">
      <c r="C545" s="23" t="s">
        <v>63</v>
      </c>
    </row>
    <row r="546" spans="3:3" hidden="1" x14ac:dyDescent="0.25">
      <c r="C546" s="23" t="s">
        <v>64</v>
      </c>
    </row>
    <row r="547" spans="3:3" hidden="1" x14ac:dyDescent="0.25">
      <c r="C547" s="23" t="s">
        <v>65</v>
      </c>
    </row>
    <row r="548" spans="3:3" hidden="1" x14ac:dyDescent="0.25">
      <c r="C548" s="23" t="s">
        <v>66</v>
      </c>
    </row>
    <row r="549" spans="3:3" hidden="1" x14ac:dyDescent="0.25">
      <c r="C549" s="23" t="s">
        <v>67</v>
      </c>
    </row>
    <row r="550" spans="3:3" hidden="1" x14ac:dyDescent="0.25">
      <c r="C550" s="23" t="s">
        <v>68</v>
      </c>
    </row>
    <row r="551" spans="3:3" hidden="1" x14ac:dyDescent="0.25">
      <c r="C551" s="23" t="s">
        <v>69</v>
      </c>
    </row>
    <row r="552" spans="3:3" hidden="1" x14ac:dyDescent="0.25">
      <c r="C552" s="23" t="s">
        <v>70</v>
      </c>
    </row>
    <row r="553" spans="3:3" hidden="1" x14ac:dyDescent="0.25">
      <c r="C553" s="23" t="s">
        <v>71</v>
      </c>
    </row>
    <row r="554" spans="3:3" hidden="1" x14ac:dyDescent="0.25">
      <c r="C554" s="23" t="s">
        <v>72</v>
      </c>
    </row>
    <row r="555" spans="3:3" hidden="1" x14ac:dyDescent="0.25">
      <c r="C555" s="23" t="s">
        <v>73</v>
      </c>
    </row>
    <row r="556" spans="3:3" hidden="1" x14ac:dyDescent="0.25">
      <c r="C556" s="23" t="s">
        <v>74</v>
      </c>
    </row>
    <row r="557" spans="3:3" hidden="1" x14ac:dyDescent="0.25">
      <c r="C557" s="23" t="s">
        <v>75</v>
      </c>
    </row>
    <row r="558" spans="3:3" hidden="1" x14ac:dyDescent="0.25">
      <c r="C558" s="23" t="s">
        <v>76</v>
      </c>
    </row>
    <row r="559" spans="3:3" hidden="1" x14ac:dyDescent="0.25">
      <c r="C559" s="23" t="s">
        <v>77</v>
      </c>
    </row>
    <row r="560" spans="3:3" hidden="1" x14ac:dyDescent="0.25">
      <c r="C560" s="23" t="s">
        <v>78</v>
      </c>
    </row>
    <row r="561" spans="3:3" hidden="1" x14ac:dyDescent="0.25">
      <c r="C561" s="23" t="s">
        <v>79</v>
      </c>
    </row>
    <row r="562" spans="3:3" hidden="1" x14ac:dyDescent="0.25">
      <c r="C562" s="23" t="s">
        <v>80</v>
      </c>
    </row>
    <row r="563" spans="3:3" hidden="1" x14ac:dyDescent="0.25">
      <c r="C563" s="23" t="s">
        <v>81</v>
      </c>
    </row>
    <row r="564" spans="3:3" hidden="1" x14ac:dyDescent="0.25">
      <c r="C564" s="23" t="s">
        <v>82</v>
      </c>
    </row>
    <row r="565" spans="3:3" hidden="1" x14ac:dyDescent="0.25">
      <c r="C565" s="23" t="s">
        <v>83</v>
      </c>
    </row>
    <row r="566" spans="3:3" hidden="1" x14ac:dyDescent="0.25">
      <c r="C566" s="23" t="s">
        <v>84</v>
      </c>
    </row>
    <row r="567" spans="3:3" hidden="1" x14ac:dyDescent="0.25">
      <c r="C567" s="23" t="s">
        <v>85</v>
      </c>
    </row>
    <row r="568" spans="3:3" hidden="1" x14ac:dyDescent="0.25">
      <c r="C568" s="23" t="s">
        <v>86</v>
      </c>
    </row>
    <row r="569" spans="3:3" hidden="1" x14ac:dyDescent="0.25">
      <c r="C569" s="23" t="s">
        <v>87</v>
      </c>
    </row>
    <row r="570" spans="3:3" hidden="1" x14ac:dyDescent="0.25">
      <c r="C570" s="23" t="s">
        <v>88</v>
      </c>
    </row>
    <row r="571" spans="3:3" hidden="1" x14ac:dyDescent="0.25">
      <c r="C571" s="23" t="s">
        <v>89</v>
      </c>
    </row>
    <row r="572" spans="3:3" hidden="1" x14ac:dyDescent="0.25">
      <c r="C572" s="23" t="s">
        <v>90</v>
      </c>
    </row>
    <row r="573" spans="3:3" hidden="1" x14ac:dyDescent="0.25">
      <c r="C573" s="23" t="s">
        <v>91</v>
      </c>
    </row>
    <row r="574" spans="3:3" hidden="1" x14ac:dyDescent="0.25">
      <c r="C574" s="23" t="s">
        <v>92</v>
      </c>
    </row>
    <row r="575" spans="3:3" hidden="1" x14ac:dyDescent="0.25">
      <c r="C575" s="23" t="s">
        <v>93</v>
      </c>
    </row>
    <row r="576" spans="3:3" hidden="1" x14ac:dyDescent="0.25">
      <c r="C576" s="23" t="s">
        <v>94</v>
      </c>
    </row>
    <row r="577" spans="3:3" hidden="1" x14ac:dyDescent="0.25">
      <c r="C577" s="23" t="s">
        <v>95</v>
      </c>
    </row>
    <row r="578" spans="3:3" hidden="1" x14ac:dyDescent="0.25">
      <c r="C578" s="23" t="s">
        <v>96</v>
      </c>
    </row>
    <row r="579" spans="3:3" hidden="1" x14ac:dyDescent="0.25">
      <c r="C579" s="23" t="s">
        <v>97</v>
      </c>
    </row>
    <row r="580" spans="3:3" hidden="1" x14ac:dyDescent="0.25">
      <c r="C580" s="23" t="s">
        <v>98</v>
      </c>
    </row>
    <row r="581" spans="3:3" hidden="1" x14ac:dyDescent="0.25">
      <c r="C581" s="23" t="s">
        <v>99</v>
      </c>
    </row>
    <row r="582" spans="3:3" hidden="1" x14ac:dyDescent="0.25">
      <c r="C582" s="23" t="s">
        <v>100</v>
      </c>
    </row>
    <row r="583" spans="3:3" hidden="1" x14ac:dyDescent="0.25">
      <c r="C583" s="23" t="s">
        <v>101</v>
      </c>
    </row>
    <row r="584" spans="3:3" hidden="1" x14ac:dyDescent="0.25">
      <c r="C584" s="23" t="s">
        <v>102</v>
      </c>
    </row>
    <row r="585" spans="3:3" hidden="1" x14ac:dyDescent="0.25">
      <c r="C585" s="23" t="s">
        <v>103</v>
      </c>
    </row>
    <row r="586" spans="3:3" hidden="1" x14ac:dyDescent="0.25">
      <c r="C586" s="23" t="s">
        <v>104</v>
      </c>
    </row>
    <row r="587" spans="3:3" hidden="1" x14ac:dyDescent="0.25">
      <c r="C587" s="23" t="s">
        <v>105</v>
      </c>
    </row>
    <row r="588" spans="3:3" hidden="1" x14ac:dyDescent="0.25">
      <c r="C588" s="23" t="s">
        <v>106</v>
      </c>
    </row>
    <row r="589" spans="3:3" hidden="1" x14ac:dyDescent="0.25">
      <c r="C589" s="23" t="s">
        <v>107</v>
      </c>
    </row>
    <row r="590" spans="3:3" hidden="1" x14ac:dyDescent="0.25">
      <c r="C590" s="23" t="s">
        <v>108</v>
      </c>
    </row>
    <row r="591" spans="3:3" hidden="1" x14ac:dyDescent="0.25">
      <c r="C591" s="23" t="s">
        <v>109</v>
      </c>
    </row>
    <row r="592" spans="3:3" hidden="1" x14ac:dyDescent="0.25">
      <c r="C592" s="23" t="s">
        <v>110</v>
      </c>
    </row>
    <row r="593" spans="3:3" hidden="1" x14ac:dyDescent="0.25">
      <c r="C593" s="23" t="s">
        <v>111</v>
      </c>
    </row>
    <row r="594" spans="3:3" hidden="1" x14ac:dyDescent="0.25">
      <c r="C594" s="23" t="s">
        <v>112</v>
      </c>
    </row>
    <row r="595" spans="3:3" hidden="1" x14ac:dyDescent="0.25">
      <c r="C595" s="23" t="s">
        <v>113</v>
      </c>
    </row>
    <row r="596" spans="3:3" hidden="1" x14ac:dyDescent="0.25">
      <c r="C596" s="23" t="s">
        <v>114</v>
      </c>
    </row>
    <row r="597" spans="3:3" hidden="1" x14ac:dyDescent="0.25">
      <c r="C597" s="23" t="s">
        <v>115</v>
      </c>
    </row>
    <row r="598" spans="3:3" hidden="1" x14ac:dyDescent="0.25">
      <c r="C598" s="23" t="s">
        <v>116</v>
      </c>
    </row>
    <row r="599" spans="3:3" hidden="1" x14ac:dyDescent="0.25">
      <c r="C599" s="23" t="s">
        <v>117</v>
      </c>
    </row>
    <row r="600" spans="3:3" hidden="1" x14ac:dyDescent="0.25">
      <c r="C600" s="23" t="s">
        <v>118</v>
      </c>
    </row>
    <row r="601" spans="3:3" hidden="1" x14ac:dyDescent="0.25">
      <c r="C601" s="23" t="s">
        <v>119</v>
      </c>
    </row>
    <row r="602" spans="3:3" hidden="1" x14ac:dyDescent="0.25">
      <c r="C602" s="23" t="s">
        <v>120</v>
      </c>
    </row>
    <row r="603" spans="3:3" hidden="1" x14ac:dyDescent="0.25">
      <c r="C603" s="23" t="s">
        <v>121</v>
      </c>
    </row>
    <row r="604" spans="3:3" hidden="1" x14ac:dyDescent="0.25">
      <c r="C604" s="23" t="s">
        <v>122</v>
      </c>
    </row>
    <row r="605" spans="3:3" hidden="1" x14ac:dyDescent="0.25">
      <c r="C605" s="23" t="s">
        <v>123</v>
      </c>
    </row>
    <row r="606" spans="3:3" hidden="1" x14ac:dyDescent="0.25">
      <c r="C606" s="23" t="s">
        <v>124</v>
      </c>
    </row>
    <row r="607" spans="3:3" hidden="1" x14ac:dyDescent="0.25">
      <c r="C607" s="23" t="s">
        <v>125</v>
      </c>
    </row>
    <row r="608" spans="3:3" hidden="1" x14ac:dyDescent="0.25">
      <c r="C608" s="23" t="s">
        <v>126</v>
      </c>
    </row>
    <row r="609" spans="3:3" hidden="1" x14ac:dyDescent="0.25">
      <c r="C609" s="23" t="s">
        <v>127</v>
      </c>
    </row>
    <row r="610" spans="3:3" hidden="1" x14ac:dyDescent="0.25">
      <c r="C610" s="23" t="s">
        <v>128</v>
      </c>
    </row>
    <row r="611" spans="3:3" hidden="1" x14ac:dyDescent="0.25">
      <c r="C611" s="23" t="s">
        <v>129</v>
      </c>
    </row>
    <row r="612" spans="3:3" hidden="1" x14ac:dyDescent="0.25">
      <c r="C612" s="23" t="s">
        <v>130</v>
      </c>
    </row>
    <row r="613" spans="3:3" hidden="1" x14ac:dyDescent="0.25">
      <c r="C613" s="23" t="s">
        <v>131</v>
      </c>
    </row>
    <row r="614" spans="3:3" hidden="1" x14ac:dyDescent="0.25">
      <c r="C614" s="23" t="s">
        <v>132</v>
      </c>
    </row>
    <row r="615" spans="3:3" hidden="1" x14ac:dyDescent="0.25">
      <c r="C615" s="23" t="s">
        <v>133</v>
      </c>
    </row>
    <row r="616" spans="3:3" hidden="1" x14ac:dyDescent="0.25">
      <c r="C616" s="23" t="s">
        <v>134</v>
      </c>
    </row>
    <row r="617" spans="3:3" hidden="1" x14ac:dyDescent="0.25">
      <c r="C617" s="23" t="s">
        <v>135</v>
      </c>
    </row>
    <row r="618" spans="3:3" hidden="1" x14ac:dyDescent="0.25">
      <c r="C618" s="23" t="s">
        <v>136</v>
      </c>
    </row>
    <row r="619" spans="3:3" hidden="1" x14ac:dyDescent="0.25">
      <c r="C619" s="23" t="s">
        <v>137</v>
      </c>
    </row>
    <row r="620" spans="3:3" hidden="1" x14ac:dyDescent="0.25">
      <c r="C620" s="23" t="s">
        <v>138</v>
      </c>
    </row>
    <row r="621" spans="3:3" hidden="1" x14ac:dyDescent="0.25">
      <c r="C621" s="23" t="s">
        <v>139</v>
      </c>
    </row>
    <row r="622" spans="3:3" hidden="1" x14ac:dyDescent="0.25">
      <c r="C622" s="23" t="s">
        <v>140</v>
      </c>
    </row>
    <row r="623" spans="3:3" hidden="1" x14ac:dyDescent="0.25">
      <c r="C623" s="23" t="s">
        <v>141</v>
      </c>
    </row>
    <row r="624" spans="3:3" hidden="1" x14ac:dyDescent="0.25">
      <c r="C624" s="23" t="s">
        <v>142</v>
      </c>
    </row>
    <row r="625" spans="3:3" hidden="1" x14ac:dyDescent="0.25">
      <c r="C625" s="23" t="s">
        <v>143</v>
      </c>
    </row>
    <row r="626" spans="3:3" hidden="1" x14ac:dyDescent="0.25">
      <c r="C626" s="23" t="s">
        <v>144</v>
      </c>
    </row>
    <row r="627" spans="3:3" hidden="1" x14ac:dyDescent="0.25">
      <c r="C627" s="23" t="s">
        <v>145</v>
      </c>
    </row>
    <row r="628" spans="3:3" hidden="1" x14ac:dyDescent="0.25">
      <c r="C628" s="23" t="s">
        <v>146</v>
      </c>
    </row>
    <row r="629" spans="3:3" hidden="1" x14ac:dyDescent="0.25">
      <c r="C629" s="23" t="s">
        <v>147</v>
      </c>
    </row>
    <row r="630" spans="3:3" hidden="1" x14ac:dyDescent="0.25">
      <c r="C630" s="23" t="s">
        <v>148</v>
      </c>
    </row>
    <row r="631" spans="3:3" hidden="1" x14ac:dyDescent="0.25">
      <c r="C631" s="23" t="s">
        <v>149</v>
      </c>
    </row>
    <row r="632" spans="3:3" hidden="1" x14ac:dyDescent="0.25">
      <c r="C632" s="23" t="s">
        <v>150</v>
      </c>
    </row>
    <row r="633" spans="3:3" hidden="1" x14ac:dyDescent="0.25">
      <c r="C633" s="23" t="s">
        <v>151</v>
      </c>
    </row>
    <row r="634" spans="3:3" hidden="1" x14ac:dyDescent="0.25">
      <c r="C634" s="23" t="s">
        <v>152</v>
      </c>
    </row>
    <row r="635" spans="3:3" hidden="1" x14ac:dyDescent="0.25">
      <c r="C635" s="23" t="s">
        <v>153</v>
      </c>
    </row>
    <row r="636" spans="3:3" hidden="1" x14ac:dyDescent="0.25">
      <c r="C636" s="23" t="s">
        <v>154</v>
      </c>
    </row>
    <row r="637" spans="3:3" hidden="1" x14ac:dyDescent="0.25">
      <c r="C637" s="23" t="s">
        <v>155</v>
      </c>
    </row>
    <row r="638" spans="3:3" hidden="1" x14ac:dyDescent="0.25">
      <c r="C638" s="23" t="s">
        <v>156</v>
      </c>
    </row>
    <row r="639" spans="3:3" hidden="1" x14ac:dyDescent="0.25">
      <c r="C639" s="23" t="s">
        <v>157</v>
      </c>
    </row>
    <row r="640" spans="3:3" hidden="1" x14ac:dyDescent="0.25">
      <c r="C640" s="23" t="s">
        <v>158</v>
      </c>
    </row>
    <row r="641" spans="3:3" hidden="1" x14ac:dyDescent="0.25">
      <c r="C641" s="23" t="s">
        <v>159</v>
      </c>
    </row>
    <row r="642" spans="3:3" hidden="1" x14ac:dyDescent="0.25">
      <c r="C642" s="23" t="s">
        <v>160</v>
      </c>
    </row>
    <row r="643" spans="3:3" hidden="1" x14ac:dyDescent="0.25">
      <c r="C643" s="23" t="s">
        <v>161</v>
      </c>
    </row>
    <row r="644" spans="3:3" hidden="1" x14ac:dyDescent="0.25">
      <c r="C644" s="23" t="s">
        <v>162</v>
      </c>
    </row>
    <row r="645" spans="3:3" hidden="1" x14ac:dyDescent="0.25">
      <c r="C645" s="23" t="s">
        <v>163</v>
      </c>
    </row>
    <row r="646" spans="3:3" hidden="1" x14ac:dyDescent="0.25">
      <c r="C646" s="23" t="s">
        <v>164</v>
      </c>
    </row>
    <row r="647" spans="3:3" hidden="1" x14ac:dyDescent="0.25">
      <c r="C647" s="23" t="s">
        <v>165</v>
      </c>
    </row>
    <row r="648" spans="3:3" hidden="1" x14ac:dyDescent="0.25">
      <c r="C648" s="23" t="s">
        <v>166</v>
      </c>
    </row>
    <row r="649" spans="3:3" hidden="1" x14ac:dyDescent="0.25">
      <c r="C649" s="23" t="s">
        <v>167</v>
      </c>
    </row>
    <row r="650" spans="3:3" hidden="1" x14ac:dyDescent="0.25">
      <c r="C650" s="23" t="s">
        <v>168</v>
      </c>
    </row>
    <row r="651" spans="3:3" hidden="1" x14ac:dyDescent="0.25">
      <c r="C651" s="23" t="s">
        <v>169</v>
      </c>
    </row>
    <row r="652" spans="3:3" hidden="1" x14ac:dyDescent="0.25">
      <c r="C652" s="23" t="s">
        <v>170</v>
      </c>
    </row>
    <row r="653" spans="3:3" hidden="1" x14ac:dyDescent="0.25">
      <c r="C653" s="23" t="s">
        <v>171</v>
      </c>
    </row>
    <row r="654" spans="3:3" hidden="1" x14ac:dyDescent="0.25">
      <c r="C654" s="23" t="s">
        <v>172</v>
      </c>
    </row>
    <row r="655" spans="3:3" hidden="1" x14ac:dyDescent="0.25">
      <c r="C655" s="23" t="s">
        <v>173</v>
      </c>
    </row>
    <row r="656" spans="3:3" hidden="1" x14ac:dyDescent="0.25">
      <c r="C656" s="23" t="s">
        <v>174</v>
      </c>
    </row>
    <row r="657" spans="3:3" hidden="1" x14ac:dyDescent="0.25">
      <c r="C657" s="23" t="s">
        <v>175</v>
      </c>
    </row>
    <row r="658" spans="3:3" hidden="1" x14ac:dyDescent="0.25">
      <c r="C658" s="23" t="s">
        <v>176</v>
      </c>
    </row>
    <row r="659" spans="3:3" hidden="1" x14ac:dyDescent="0.25">
      <c r="C659" s="23" t="s">
        <v>177</v>
      </c>
    </row>
    <row r="660" spans="3:3" hidden="1" x14ac:dyDescent="0.25">
      <c r="C660" s="23" t="s">
        <v>178</v>
      </c>
    </row>
    <row r="661" spans="3:3" hidden="1" x14ac:dyDescent="0.25">
      <c r="C661" s="23" t="s">
        <v>179</v>
      </c>
    </row>
    <row r="662" spans="3:3" hidden="1" x14ac:dyDescent="0.25">
      <c r="C662" s="23" t="s">
        <v>180</v>
      </c>
    </row>
    <row r="663" spans="3:3" hidden="1" x14ac:dyDescent="0.25">
      <c r="C663" s="23" t="s">
        <v>181</v>
      </c>
    </row>
    <row r="664" spans="3:3" hidden="1" x14ac:dyDescent="0.25">
      <c r="C664" s="23" t="s">
        <v>182</v>
      </c>
    </row>
    <row r="665" spans="3:3" hidden="1" x14ac:dyDescent="0.25">
      <c r="C665" s="23" t="s">
        <v>183</v>
      </c>
    </row>
    <row r="666" spans="3:3" hidden="1" x14ac:dyDescent="0.25">
      <c r="C666" s="23" t="s">
        <v>184</v>
      </c>
    </row>
    <row r="667" spans="3:3" hidden="1" x14ac:dyDescent="0.25">
      <c r="C667" s="23" t="s">
        <v>185</v>
      </c>
    </row>
    <row r="668" spans="3:3" hidden="1" x14ac:dyDescent="0.25">
      <c r="C668" s="23" t="s">
        <v>186</v>
      </c>
    </row>
    <row r="669" spans="3:3" hidden="1" x14ac:dyDescent="0.25">
      <c r="C669" s="23" t="s">
        <v>187</v>
      </c>
    </row>
    <row r="670" spans="3:3" hidden="1" x14ac:dyDescent="0.25">
      <c r="C670" s="23" t="s">
        <v>188</v>
      </c>
    </row>
    <row r="671" spans="3:3" hidden="1" x14ac:dyDescent="0.25">
      <c r="C671" s="23" t="s">
        <v>189</v>
      </c>
    </row>
    <row r="672" spans="3:3" hidden="1" x14ac:dyDescent="0.25">
      <c r="C672" s="23" t="s">
        <v>190</v>
      </c>
    </row>
    <row r="673" spans="3:3" hidden="1" x14ac:dyDescent="0.25">
      <c r="C673" s="23" t="s">
        <v>191</v>
      </c>
    </row>
    <row r="674" spans="3:3" hidden="1" x14ac:dyDescent="0.25">
      <c r="C674" s="23" t="s">
        <v>192</v>
      </c>
    </row>
    <row r="675" spans="3:3" hidden="1" x14ac:dyDescent="0.25">
      <c r="C675" s="23" t="s">
        <v>193</v>
      </c>
    </row>
    <row r="676" spans="3:3" hidden="1" x14ac:dyDescent="0.25">
      <c r="C676" s="23" t="s">
        <v>194</v>
      </c>
    </row>
    <row r="677" spans="3:3" hidden="1" x14ac:dyDescent="0.25">
      <c r="C677" s="23" t="s">
        <v>195</v>
      </c>
    </row>
    <row r="678" spans="3:3" hidden="1" x14ac:dyDescent="0.25">
      <c r="C678" s="23" t="s">
        <v>196</v>
      </c>
    </row>
    <row r="679" spans="3:3" hidden="1" x14ac:dyDescent="0.25">
      <c r="C679" s="23" t="s">
        <v>197</v>
      </c>
    </row>
    <row r="680" spans="3:3" hidden="1" x14ac:dyDescent="0.25">
      <c r="C680" s="23" t="s">
        <v>198</v>
      </c>
    </row>
    <row r="681" spans="3:3" hidden="1" x14ac:dyDescent="0.25">
      <c r="C681" s="23" t="s">
        <v>199</v>
      </c>
    </row>
    <row r="682" spans="3:3" hidden="1" x14ac:dyDescent="0.25">
      <c r="C682" s="23" t="s">
        <v>200</v>
      </c>
    </row>
    <row r="683" spans="3:3" hidden="1" x14ac:dyDescent="0.25">
      <c r="C683" s="23" t="s">
        <v>201</v>
      </c>
    </row>
    <row r="684" spans="3:3" hidden="1" x14ac:dyDescent="0.25">
      <c r="C684" s="23" t="s">
        <v>202</v>
      </c>
    </row>
    <row r="685" spans="3:3" hidden="1" x14ac:dyDescent="0.25">
      <c r="C685" s="23" t="s">
        <v>203</v>
      </c>
    </row>
    <row r="686" spans="3:3" hidden="1" x14ac:dyDescent="0.25">
      <c r="C686" s="23" t="s">
        <v>204</v>
      </c>
    </row>
    <row r="687" spans="3:3" hidden="1" x14ac:dyDescent="0.25">
      <c r="C687" s="23" t="s">
        <v>205</v>
      </c>
    </row>
    <row r="688" spans="3:3" hidden="1" x14ac:dyDescent="0.25">
      <c r="C688" s="23" t="s">
        <v>206</v>
      </c>
    </row>
    <row r="689" spans="3:3" hidden="1" x14ac:dyDescent="0.25">
      <c r="C689" s="23" t="s">
        <v>207</v>
      </c>
    </row>
    <row r="690" spans="3:3" hidden="1" x14ac:dyDescent="0.25">
      <c r="C690" s="23" t="s">
        <v>208</v>
      </c>
    </row>
    <row r="691" spans="3:3" hidden="1" x14ac:dyDescent="0.25">
      <c r="C691" s="23" t="s">
        <v>209</v>
      </c>
    </row>
    <row r="692" spans="3:3" hidden="1" x14ac:dyDescent="0.25">
      <c r="C692" s="23" t="s">
        <v>210</v>
      </c>
    </row>
    <row r="693" spans="3:3" hidden="1" x14ac:dyDescent="0.25">
      <c r="C693" s="23" t="s">
        <v>211</v>
      </c>
    </row>
    <row r="694" spans="3:3" hidden="1" x14ac:dyDescent="0.25">
      <c r="C694" s="23" t="s">
        <v>212</v>
      </c>
    </row>
    <row r="695" spans="3:3" hidden="1" x14ac:dyDescent="0.25">
      <c r="C695" s="23" t="s">
        <v>213</v>
      </c>
    </row>
    <row r="696" spans="3:3" hidden="1" x14ac:dyDescent="0.25">
      <c r="C696" s="23" t="s">
        <v>214</v>
      </c>
    </row>
    <row r="697" spans="3:3" hidden="1" x14ac:dyDescent="0.25">
      <c r="C697" s="23" t="s">
        <v>215</v>
      </c>
    </row>
    <row r="698" spans="3:3" hidden="1" x14ac:dyDescent="0.25">
      <c r="C698" s="23" t="s">
        <v>216</v>
      </c>
    </row>
    <row r="699" spans="3:3" hidden="1" x14ac:dyDescent="0.25">
      <c r="C699" s="23" t="s">
        <v>217</v>
      </c>
    </row>
    <row r="700" spans="3:3" hidden="1" x14ac:dyDescent="0.25">
      <c r="C700" s="23" t="s">
        <v>218</v>
      </c>
    </row>
    <row r="701" spans="3:3" hidden="1" x14ac:dyDescent="0.25">
      <c r="C701" s="23" t="s">
        <v>219</v>
      </c>
    </row>
    <row r="702" spans="3:3" hidden="1" x14ac:dyDescent="0.25">
      <c r="C702" s="23" t="s">
        <v>220</v>
      </c>
    </row>
    <row r="703" spans="3:3" hidden="1" x14ac:dyDescent="0.25">
      <c r="C703" s="23" t="s">
        <v>221</v>
      </c>
    </row>
    <row r="704" spans="3:3" hidden="1" x14ac:dyDescent="0.25">
      <c r="C704" s="23" t="s">
        <v>222</v>
      </c>
    </row>
    <row r="705" spans="3:3" hidden="1" x14ac:dyDescent="0.25">
      <c r="C705" s="23" t="s">
        <v>223</v>
      </c>
    </row>
    <row r="706" spans="3:3" hidden="1" x14ac:dyDescent="0.25">
      <c r="C706" s="23" t="s">
        <v>224</v>
      </c>
    </row>
    <row r="707" spans="3:3" hidden="1" x14ac:dyDescent="0.25">
      <c r="C707" s="23" t="s">
        <v>225</v>
      </c>
    </row>
    <row r="708" spans="3:3" hidden="1" x14ac:dyDescent="0.25">
      <c r="C708" s="23" t="s">
        <v>226</v>
      </c>
    </row>
    <row r="709" spans="3:3" hidden="1" x14ac:dyDescent="0.25">
      <c r="C709" s="23" t="s">
        <v>227</v>
      </c>
    </row>
    <row r="710" spans="3:3" hidden="1" x14ac:dyDescent="0.25">
      <c r="C710" s="23" t="s">
        <v>228</v>
      </c>
    </row>
    <row r="711" spans="3:3" hidden="1" x14ac:dyDescent="0.25">
      <c r="C711" s="23" t="s">
        <v>229</v>
      </c>
    </row>
    <row r="712" spans="3:3" hidden="1" x14ac:dyDescent="0.25">
      <c r="C712" s="23" t="s">
        <v>230</v>
      </c>
    </row>
    <row r="713" spans="3:3" hidden="1" x14ac:dyDescent="0.25">
      <c r="C713" s="23" t="s">
        <v>231</v>
      </c>
    </row>
    <row r="714" spans="3:3" hidden="1" x14ac:dyDescent="0.25">
      <c r="C714" s="23" t="s">
        <v>232</v>
      </c>
    </row>
    <row r="715" spans="3:3" hidden="1" x14ac:dyDescent="0.25">
      <c r="C715" s="23" t="s">
        <v>233</v>
      </c>
    </row>
    <row r="716" spans="3:3" hidden="1" x14ac:dyDescent="0.25">
      <c r="C716" s="23" t="s">
        <v>234</v>
      </c>
    </row>
    <row r="717" spans="3:3" hidden="1" x14ac:dyDescent="0.25">
      <c r="C717" s="23" t="s">
        <v>235</v>
      </c>
    </row>
    <row r="718" spans="3:3" hidden="1" x14ac:dyDescent="0.25">
      <c r="C718" s="23" t="s">
        <v>236</v>
      </c>
    </row>
    <row r="719" spans="3:3" hidden="1" x14ac:dyDescent="0.25">
      <c r="C719" s="23" t="s">
        <v>237</v>
      </c>
    </row>
    <row r="720" spans="3:3" hidden="1" x14ac:dyDescent="0.25">
      <c r="C720" s="23" t="s">
        <v>238</v>
      </c>
    </row>
    <row r="721" spans="3:3" hidden="1" x14ac:dyDescent="0.25">
      <c r="C721" s="23" t="s">
        <v>239</v>
      </c>
    </row>
    <row r="722" spans="3:3" hidden="1" x14ac:dyDescent="0.25">
      <c r="C722" s="23" t="s">
        <v>240</v>
      </c>
    </row>
    <row r="723" spans="3:3" hidden="1" x14ac:dyDescent="0.25">
      <c r="C723" s="23" t="s">
        <v>241</v>
      </c>
    </row>
    <row r="724" spans="3:3" hidden="1" x14ac:dyDescent="0.25">
      <c r="C724" s="23" t="s">
        <v>242</v>
      </c>
    </row>
    <row r="725" spans="3:3" hidden="1" x14ac:dyDescent="0.25">
      <c r="C725" s="23" t="s">
        <v>243</v>
      </c>
    </row>
    <row r="726" spans="3:3" hidden="1" x14ac:dyDescent="0.25">
      <c r="C726" s="23" t="s">
        <v>244</v>
      </c>
    </row>
    <row r="727" spans="3:3" hidden="1" x14ac:dyDescent="0.25">
      <c r="C727" s="23" t="s">
        <v>245</v>
      </c>
    </row>
    <row r="728" spans="3:3" hidden="1" x14ac:dyDescent="0.25">
      <c r="C728" s="23" t="s">
        <v>246</v>
      </c>
    </row>
    <row r="729" spans="3:3" hidden="1" x14ac:dyDescent="0.25">
      <c r="C729" s="23" t="s">
        <v>247</v>
      </c>
    </row>
    <row r="730" spans="3:3" hidden="1" x14ac:dyDescent="0.25">
      <c r="C730" s="23" t="s">
        <v>248</v>
      </c>
    </row>
    <row r="731" spans="3:3" hidden="1" x14ac:dyDescent="0.25">
      <c r="C731" s="23" t="s">
        <v>249</v>
      </c>
    </row>
    <row r="732" spans="3:3" hidden="1" x14ac:dyDescent="0.25">
      <c r="C732" s="23" t="s">
        <v>250</v>
      </c>
    </row>
    <row r="733" spans="3:3" hidden="1" x14ac:dyDescent="0.25">
      <c r="C733" s="23" t="s">
        <v>251</v>
      </c>
    </row>
    <row r="734" spans="3:3" hidden="1" x14ac:dyDescent="0.25">
      <c r="C734" s="23" t="s">
        <v>252</v>
      </c>
    </row>
    <row r="735" spans="3:3" hidden="1" x14ac:dyDescent="0.25">
      <c r="C735" s="23" t="s">
        <v>253</v>
      </c>
    </row>
    <row r="736" spans="3:3" hidden="1" x14ac:dyDescent="0.25">
      <c r="C736" s="23" t="s">
        <v>254</v>
      </c>
    </row>
    <row r="737" spans="3:3" hidden="1" x14ac:dyDescent="0.25">
      <c r="C737" s="23" t="s">
        <v>255</v>
      </c>
    </row>
    <row r="738" spans="3:3" hidden="1" x14ac:dyDescent="0.25">
      <c r="C738" s="23" t="s">
        <v>256</v>
      </c>
    </row>
    <row r="739" spans="3:3" hidden="1" x14ac:dyDescent="0.25">
      <c r="C739" s="23" t="s">
        <v>257</v>
      </c>
    </row>
    <row r="740" spans="3:3" hidden="1" x14ac:dyDescent="0.25">
      <c r="C740" s="23" t="s">
        <v>258</v>
      </c>
    </row>
    <row r="741" spans="3:3" hidden="1" x14ac:dyDescent="0.25">
      <c r="C741" s="23" t="s">
        <v>259</v>
      </c>
    </row>
    <row r="742" spans="3:3" hidden="1" x14ac:dyDescent="0.25">
      <c r="C742" s="23" t="s">
        <v>260</v>
      </c>
    </row>
    <row r="743" spans="3:3" hidden="1" x14ac:dyDescent="0.25">
      <c r="C743" s="23" t="s">
        <v>261</v>
      </c>
    </row>
    <row r="744" spans="3:3" hidden="1" x14ac:dyDescent="0.25">
      <c r="C744" s="23" t="s">
        <v>262</v>
      </c>
    </row>
    <row r="745" spans="3:3" hidden="1" x14ac:dyDescent="0.25">
      <c r="C745" s="23" t="s">
        <v>263</v>
      </c>
    </row>
    <row r="746" spans="3:3" hidden="1" x14ac:dyDescent="0.25">
      <c r="C746" s="23" t="s">
        <v>264</v>
      </c>
    </row>
    <row r="747" spans="3:3" hidden="1" x14ac:dyDescent="0.25">
      <c r="C747" s="23" t="s">
        <v>265</v>
      </c>
    </row>
    <row r="748" spans="3:3" hidden="1" x14ac:dyDescent="0.25">
      <c r="C748" s="23" t="s">
        <v>266</v>
      </c>
    </row>
    <row r="749" spans="3:3" hidden="1" x14ac:dyDescent="0.25">
      <c r="C749" s="23" t="s">
        <v>267</v>
      </c>
    </row>
    <row r="750" spans="3:3" hidden="1" x14ac:dyDescent="0.25">
      <c r="C750" s="23" t="s">
        <v>268</v>
      </c>
    </row>
    <row r="751" spans="3:3" hidden="1" x14ac:dyDescent="0.25">
      <c r="C751" s="23" t="s">
        <v>269</v>
      </c>
    </row>
    <row r="752" spans="3:3" hidden="1" x14ac:dyDescent="0.25">
      <c r="C752" s="23" t="s">
        <v>270</v>
      </c>
    </row>
    <row r="753" spans="3:3" hidden="1" x14ac:dyDescent="0.25">
      <c r="C753" s="23" t="s">
        <v>271</v>
      </c>
    </row>
    <row r="754" spans="3:3" hidden="1" x14ac:dyDescent="0.25">
      <c r="C754" s="23" t="s">
        <v>272</v>
      </c>
    </row>
    <row r="755" spans="3:3" hidden="1" x14ac:dyDescent="0.25">
      <c r="C755" s="23" t="s">
        <v>273</v>
      </c>
    </row>
    <row r="756" spans="3:3" hidden="1" x14ac:dyDescent="0.25">
      <c r="C756" s="23" t="s">
        <v>274</v>
      </c>
    </row>
    <row r="757" spans="3:3" hidden="1" x14ac:dyDescent="0.25">
      <c r="C757" s="23" t="s">
        <v>275</v>
      </c>
    </row>
    <row r="758" spans="3:3" hidden="1" x14ac:dyDescent="0.25">
      <c r="C758" s="23" t="s">
        <v>276</v>
      </c>
    </row>
    <row r="759" spans="3:3" hidden="1" x14ac:dyDescent="0.25">
      <c r="C759" s="23" t="s">
        <v>277</v>
      </c>
    </row>
    <row r="760" spans="3:3" hidden="1" x14ac:dyDescent="0.25">
      <c r="C760" s="23" t="s">
        <v>278</v>
      </c>
    </row>
    <row r="761" spans="3:3" hidden="1" x14ac:dyDescent="0.25">
      <c r="C761" s="23" t="s">
        <v>279</v>
      </c>
    </row>
    <row r="762" spans="3:3" hidden="1" x14ac:dyDescent="0.25">
      <c r="C762" s="23" t="s">
        <v>280</v>
      </c>
    </row>
    <row r="763" spans="3:3" hidden="1" x14ac:dyDescent="0.25">
      <c r="C763" s="23" t="s">
        <v>281</v>
      </c>
    </row>
    <row r="764" spans="3:3" hidden="1" x14ac:dyDescent="0.25">
      <c r="C764" s="23" t="s">
        <v>282</v>
      </c>
    </row>
    <row r="765" spans="3:3" hidden="1" x14ac:dyDescent="0.25">
      <c r="C765" s="23" t="s">
        <v>283</v>
      </c>
    </row>
    <row r="766" spans="3:3" hidden="1" x14ac:dyDescent="0.25">
      <c r="C766" s="23" t="s">
        <v>284</v>
      </c>
    </row>
    <row r="767" spans="3:3" hidden="1" x14ac:dyDescent="0.25">
      <c r="C767" s="23" t="s">
        <v>285</v>
      </c>
    </row>
    <row r="768" spans="3:3" hidden="1" x14ac:dyDescent="0.25">
      <c r="C768" s="23" t="s">
        <v>286</v>
      </c>
    </row>
    <row r="769" spans="3:3" hidden="1" x14ac:dyDescent="0.25">
      <c r="C769" s="23" t="s">
        <v>287</v>
      </c>
    </row>
    <row r="770" spans="3:3" hidden="1" x14ac:dyDescent="0.25">
      <c r="C770" s="23" t="s">
        <v>288</v>
      </c>
    </row>
    <row r="771" spans="3:3" hidden="1" x14ac:dyDescent="0.25">
      <c r="C771" s="23" t="s">
        <v>289</v>
      </c>
    </row>
    <row r="772" spans="3:3" hidden="1" x14ac:dyDescent="0.25">
      <c r="C772" s="23" t="s">
        <v>290</v>
      </c>
    </row>
    <row r="773" spans="3:3" hidden="1" x14ac:dyDescent="0.25">
      <c r="C773" s="23" t="s">
        <v>291</v>
      </c>
    </row>
    <row r="774" spans="3:3" hidden="1" x14ac:dyDescent="0.25">
      <c r="C774" s="23" t="s">
        <v>292</v>
      </c>
    </row>
    <row r="775" spans="3:3" hidden="1" x14ac:dyDescent="0.25">
      <c r="C775" s="23" t="s">
        <v>293</v>
      </c>
    </row>
    <row r="776" spans="3:3" hidden="1" x14ac:dyDescent="0.25">
      <c r="C776" s="23" t="s">
        <v>294</v>
      </c>
    </row>
    <row r="777" spans="3:3" hidden="1" x14ac:dyDescent="0.25">
      <c r="C777" s="23" t="s">
        <v>295</v>
      </c>
    </row>
    <row r="778" spans="3:3" hidden="1" x14ac:dyDescent="0.25">
      <c r="C778" s="23" t="s">
        <v>296</v>
      </c>
    </row>
    <row r="779" spans="3:3" hidden="1" x14ac:dyDescent="0.25">
      <c r="C779" s="23" t="s">
        <v>297</v>
      </c>
    </row>
    <row r="780" spans="3:3" hidden="1" x14ac:dyDescent="0.25">
      <c r="C780" s="23" t="s">
        <v>298</v>
      </c>
    </row>
    <row r="781" spans="3:3" hidden="1" x14ac:dyDescent="0.25">
      <c r="C781" s="23" t="s">
        <v>299</v>
      </c>
    </row>
    <row r="782" spans="3:3" hidden="1" x14ac:dyDescent="0.25">
      <c r="C782" s="23" t="s">
        <v>300</v>
      </c>
    </row>
    <row r="783" spans="3:3" hidden="1" x14ac:dyDescent="0.25">
      <c r="C783" s="23" t="s">
        <v>301</v>
      </c>
    </row>
    <row r="784" spans="3:3" hidden="1" x14ac:dyDescent="0.25">
      <c r="C784" s="23" t="s">
        <v>302</v>
      </c>
    </row>
    <row r="785" spans="3:3" hidden="1" x14ac:dyDescent="0.25">
      <c r="C785" s="23" t="s">
        <v>303</v>
      </c>
    </row>
    <row r="786" spans="3:3" hidden="1" x14ac:dyDescent="0.25">
      <c r="C786" s="23" t="s">
        <v>304</v>
      </c>
    </row>
    <row r="787" spans="3:3" hidden="1" x14ac:dyDescent="0.25">
      <c r="C787" s="23" t="s">
        <v>305</v>
      </c>
    </row>
    <row r="788" spans="3:3" hidden="1" x14ac:dyDescent="0.25">
      <c r="C788" s="23" t="s">
        <v>306</v>
      </c>
    </row>
    <row r="789" spans="3:3" hidden="1" x14ac:dyDescent="0.25">
      <c r="C789" s="23" t="s">
        <v>307</v>
      </c>
    </row>
    <row r="790" spans="3:3" hidden="1" x14ac:dyDescent="0.25">
      <c r="C790" s="23" t="s">
        <v>308</v>
      </c>
    </row>
    <row r="791" spans="3:3" hidden="1" x14ac:dyDescent="0.25">
      <c r="C791" s="23" t="s">
        <v>309</v>
      </c>
    </row>
    <row r="792" spans="3:3" hidden="1" x14ac:dyDescent="0.25">
      <c r="C792" s="23" t="s">
        <v>310</v>
      </c>
    </row>
    <row r="793" spans="3:3" hidden="1" x14ac:dyDescent="0.25">
      <c r="C793" s="23" t="s">
        <v>311</v>
      </c>
    </row>
    <row r="794" spans="3:3" hidden="1" x14ac:dyDescent="0.25">
      <c r="C794" s="23" t="s">
        <v>312</v>
      </c>
    </row>
    <row r="795" spans="3:3" hidden="1" x14ac:dyDescent="0.25">
      <c r="C795" s="23" t="s">
        <v>313</v>
      </c>
    </row>
    <row r="796" spans="3:3" hidden="1" x14ac:dyDescent="0.25">
      <c r="C796" s="23" t="s">
        <v>314</v>
      </c>
    </row>
    <row r="797" spans="3:3" hidden="1" x14ac:dyDescent="0.25"/>
    <row r="798" spans="3:3" hidden="1" x14ac:dyDescent="0.25"/>
    <row r="799" spans="3:3" x14ac:dyDescent="0.25"/>
  </sheetData>
  <sheetProtection algorithmName="SHA-512" hashValue="U+FG1BpkHOWb9qSAuew6F58NuWAl/psetIFLx7lQxCcm4mtufoXX0GJoNJndftyeuMQtcRp6Ef1dso6igOBmLg==" saltValue="74Z76anj1QDJAlBjSkU1sQ==" spinCount="100000" sheet="1" objects="1" scenarios="1" formatCells="0"/>
  <mergeCells count="41">
    <mergeCell ref="B2:R4"/>
    <mergeCell ref="B23:C23"/>
    <mergeCell ref="B41:Q41"/>
    <mergeCell ref="B22:C22"/>
    <mergeCell ref="C6:F6"/>
    <mergeCell ref="B10:C10"/>
    <mergeCell ref="B11:C11"/>
    <mergeCell ref="B12:C12"/>
    <mergeCell ref="B13:B21"/>
    <mergeCell ref="B9:R9"/>
    <mergeCell ref="B42:C42"/>
    <mergeCell ref="B43:C43"/>
    <mergeCell ref="B47:C47"/>
    <mergeCell ref="B44:C44"/>
    <mergeCell ref="B45:C45"/>
    <mergeCell ref="B46:C46"/>
    <mergeCell ref="B78:E78"/>
    <mergeCell ref="B77:E77"/>
    <mergeCell ref="B87:C87"/>
    <mergeCell ref="B80:Q80"/>
    <mergeCell ref="B81:C81"/>
    <mergeCell ref="B82:C82"/>
    <mergeCell ref="B83:C83"/>
    <mergeCell ref="B84:C84"/>
    <mergeCell ref="B85:C85"/>
    <mergeCell ref="B86:C86"/>
    <mergeCell ref="B65:N65"/>
    <mergeCell ref="B66:E66"/>
    <mergeCell ref="F66:H66"/>
    <mergeCell ref="I66:K66"/>
    <mergeCell ref="L66:N66"/>
    <mergeCell ref="B67:E67"/>
    <mergeCell ref="B68:E68"/>
    <mergeCell ref="B71:E71"/>
    <mergeCell ref="B75:E75"/>
    <mergeCell ref="B76:E76"/>
    <mergeCell ref="B69:E69"/>
    <mergeCell ref="B70:E70"/>
    <mergeCell ref="B72:E72"/>
    <mergeCell ref="B73:E73"/>
    <mergeCell ref="B74:E74"/>
  </mergeCells>
  <dataValidations count="1">
    <dataValidation type="list" allowBlank="1" showInputMessage="1" showErrorMessage="1" sqref="C6">
      <formula1>$C$483:$C$796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3"/>
  <sheetViews>
    <sheetView zoomScale="85" zoomScaleNormal="85" workbookViewId="0">
      <selection activeCell="B2" sqref="B2:R2"/>
    </sheetView>
  </sheetViews>
  <sheetFormatPr defaultColWidth="0" defaultRowHeight="15" zeroHeight="1" x14ac:dyDescent="0.25"/>
  <cols>
    <col min="1" max="1" width="2.7109375" style="1" customWidth="1"/>
    <col min="2" max="2" width="11.42578125" style="1" customWidth="1"/>
    <col min="3" max="3" width="19.7109375" style="1" customWidth="1"/>
    <col min="4" max="5" width="10" style="1" customWidth="1"/>
    <col min="6" max="6" width="10.140625" style="1" customWidth="1"/>
    <col min="7" max="7" width="10.28515625" style="1" customWidth="1"/>
    <col min="8" max="9" width="10.42578125" style="1" customWidth="1"/>
    <col min="10" max="10" width="10.28515625" style="1" customWidth="1"/>
    <col min="11" max="12" width="10.140625" style="1" customWidth="1"/>
    <col min="13" max="13" width="10.7109375" style="1" customWidth="1"/>
    <col min="14" max="15" width="10.28515625" style="1" customWidth="1"/>
    <col min="16" max="16" width="9.85546875" style="1" customWidth="1"/>
    <col min="17" max="18" width="10.85546875" style="1" customWidth="1"/>
    <col min="19" max="23" width="9.140625" style="1" customWidth="1"/>
    <col min="24" max="24" width="8.140625" style="1" customWidth="1"/>
    <col min="25" max="25" width="9.140625" style="1" customWidth="1"/>
    <col min="26" max="16384" width="9.140625" style="1" hidden="1"/>
  </cols>
  <sheetData>
    <row r="1" spans="2:24" ht="15.75" thickBot="1" x14ac:dyDescent="0.3"/>
    <row r="2" spans="2:24" x14ac:dyDescent="0.25">
      <c r="B2" s="160" t="s">
        <v>346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2"/>
      <c r="T2" s="11" t="s">
        <v>426</v>
      </c>
      <c r="U2" s="12"/>
      <c r="V2" s="12"/>
      <c r="W2" s="12"/>
      <c r="X2" s="104">
        <f>Q13/D13-1</f>
        <v>6.2270747942528626E-2</v>
      </c>
    </row>
    <row r="3" spans="2:24" ht="15.75" thickBot="1" x14ac:dyDescent="0.3">
      <c r="B3" s="128" t="s">
        <v>325</v>
      </c>
      <c r="C3" s="129"/>
      <c r="D3" s="91">
        <v>2000</v>
      </c>
      <c r="E3" s="91">
        <v>2001</v>
      </c>
      <c r="F3" s="91">
        <v>2002</v>
      </c>
      <c r="G3" s="91">
        <v>2003</v>
      </c>
      <c r="H3" s="91">
        <v>2004</v>
      </c>
      <c r="I3" s="91">
        <v>2005</v>
      </c>
      <c r="J3" s="91">
        <v>2006</v>
      </c>
      <c r="K3" s="91">
        <v>2007</v>
      </c>
      <c r="L3" s="91">
        <v>2008</v>
      </c>
      <c r="M3" s="91">
        <v>2009</v>
      </c>
      <c r="N3" s="91">
        <v>2010</v>
      </c>
      <c r="O3" s="91">
        <v>2011</v>
      </c>
      <c r="P3" s="91">
        <v>2012</v>
      </c>
      <c r="Q3" s="96">
        <v>2013</v>
      </c>
      <c r="R3" s="8">
        <v>2014</v>
      </c>
      <c r="T3" s="17" t="s">
        <v>427</v>
      </c>
      <c r="U3" s="18"/>
      <c r="V3" s="18"/>
      <c r="W3" s="18"/>
      <c r="X3" s="105">
        <f>Q14/D14-1</f>
        <v>2.2868423459085241E-2</v>
      </c>
    </row>
    <row r="4" spans="2:24" x14ac:dyDescent="0.25">
      <c r="B4" s="150" t="s">
        <v>315</v>
      </c>
      <c r="C4" s="151"/>
      <c r="D4" s="49">
        <f>VLOOKUP(GLOBALE!$D$7,[1]ELETTRICITA!$B$3:$P$317,2,FALSE)</f>
        <v>2910.2429999999999</v>
      </c>
      <c r="E4" s="49">
        <f>VLOOKUP(GLOBALE!$D$7,[1]ELETTRICITA!$B$3:$P$317,3,FALSE)</f>
        <v>2878.07</v>
      </c>
      <c r="F4" s="49">
        <f>VLOOKUP(GLOBALE!$D$7,[1]ELETTRICITA!$B$3:$P$317,4,FALSE)</f>
        <v>2928.3609999999999</v>
      </c>
      <c r="G4" s="49">
        <f>VLOOKUP(GLOBALE!$D$7,[1]ELETTRICITA!$B$3:$P$317,5,FALSE)</f>
        <v>3071.6570000000002</v>
      </c>
      <c r="H4" s="49">
        <f>VLOOKUP(GLOBALE!$D$7,[1]ELETTRICITA!$B$3:$P$317,6,FALSE)</f>
        <v>3174</v>
      </c>
      <c r="I4" s="49">
        <f>VLOOKUP(GLOBALE!$D$7,[1]ELETTRICITA!$B$3:$P$317,7,FALSE)</f>
        <v>3105</v>
      </c>
      <c r="J4" s="49">
        <f>VLOOKUP(GLOBALE!$D$7,[1]ELETTRICITA!$B$3:$P$317,8,FALSE)</f>
        <v>3092</v>
      </c>
      <c r="K4" s="49">
        <f>VLOOKUP(GLOBALE!$D$7,[1]ELETTRICITA!$B$3:$P$317,9,FALSE)</f>
        <v>2885</v>
      </c>
      <c r="L4" s="49">
        <f>VLOOKUP(GLOBALE!$D$7,[1]ELETTRICITA!$B$3:$P$317,10,FALSE)</f>
        <v>3019.2170000000001</v>
      </c>
      <c r="M4" s="49">
        <f>VLOOKUP(GLOBALE!$D$7,[1]ELETTRICITA!$B$3:$P$317,11,FALSE)</f>
        <v>3067.0129999999999</v>
      </c>
      <c r="N4" s="49">
        <f>VLOOKUP(GLOBALE!$D$7,[1]ELETTRICITA!$B$3:$P$317,12,FALSE)</f>
        <v>3072.172</v>
      </c>
      <c r="O4" s="49">
        <f>VLOOKUP(GLOBALE!$D$7,[1]ELETTRICITA!$B$3:$P$317,13,FALSE)</f>
        <v>2969.2719999999999</v>
      </c>
      <c r="P4" s="49">
        <f>VLOOKUP(GLOBALE!$D$7,[1]ELETTRICITA!$B$3:$P$317,14,FALSE)</f>
        <v>2989.547</v>
      </c>
      <c r="Q4" s="97">
        <f>VLOOKUP(GLOBALE!$D$7,[1]ELETTRICITA!$B$3:$P$317,15,FALSE)</f>
        <v>3000.6370000000002</v>
      </c>
      <c r="R4" s="50" t="str">
        <f>IF((VLOOKUP(GLOBALE!$D$7,[1]ELETTRICITA!$B$3:$Q$317,16,FALSE))=0,"n.d.",(VLOOKUP(GLOBALE!$D$7,[1]ELETTRICITA!$B$3:$Q$317,16,FALSE)))</f>
        <v>n.d.</v>
      </c>
    </row>
    <row r="5" spans="2:24" ht="15" customHeight="1" x14ac:dyDescent="0.25">
      <c r="B5" s="158" t="s">
        <v>316</v>
      </c>
      <c r="C5" s="159"/>
      <c r="D5" s="51">
        <f t="shared" ref="D5:Q5" si="0">SUM(D6:D12)</f>
        <v>26968.602306388755</v>
      </c>
      <c r="E5" s="51">
        <f t="shared" si="0"/>
        <v>26974.019674484614</v>
      </c>
      <c r="F5" s="51">
        <f t="shared" si="0"/>
        <v>26598.666858429322</v>
      </c>
      <c r="G5" s="51">
        <f t="shared" si="0"/>
        <v>25971.852901234342</v>
      </c>
      <c r="H5" s="51">
        <f t="shared" si="0"/>
        <v>27201.792484047859</v>
      </c>
      <c r="I5" s="51">
        <f t="shared" si="0"/>
        <v>28277.621793695194</v>
      </c>
      <c r="J5" s="51">
        <f t="shared" si="0"/>
        <v>27000.838237137119</v>
      </c>
      <c r="K5" s="51">
        <f t="shared" si="0"/>
        <v>25726.66245599273</v>
      </c>
      <c r="L5" s="51">
        <f t="shared" si="0"/>
        <v>26149.029329451172</v>
      </c>
      <c r="M5" s="51">
        <f t="shared" si="0"/>
        <v>25956.193444707551</v>
      </c>
      <c r="N5" s="51">
        <f t="shared" si="0"/>
        <v>29604.145817404693</v>
      </c>
      <c r="O5" s="51">
        <f t="shared" si="0"/>
        <v>27297.526229365736</v>
      </c>
      <c r="P5" s="51">
        <f t="shared" si="0"/>
        <v>28063.691670868746</v>
      </c>
      <c r="Q5" s="98">
        <f t="shared" si="0"/>
        <v>28738.786351276693</v>
      </c>
      <c r="R5" s="92"/>
      <c r="W5" s="9"/>
      <c r="X5" s="9"/>
    </row>
    <row r="6" spans="2:24" ht="15" customHeight="1" x14ac:dyDescent="0.25">
      <c r="B6" s="155" t="s">
        <v>405</v>
      </c>
      <c r="C6" s="10" t="s">
        <v>317</v>
      </c>
      <c r="D6" s="26">
        <f>VLOOKUP(GLOBALE!$D$7,[5]GAS_CALORE_RESIDENZA!$AG$3:$AU$317,2,FALSE)</f>
        <v>6417.2044422099543</v>
      </c>
      <c r="E6" s="26">
        <f>VLOOKUP(GLOBALE!$D$7,[5]GAS_CALORE_RESIDENZA!$AG$3:$AU$317,3,FALSE)</f>
        <v>7207.061676830227</v>
      </c>
      <c r="F6" s="26">
        <f>VLOOKUP(GLOBALE!$D$7,[5]GAS_CALORE_RESIDENZA!$AG$3:$AU$317,4,FALSE)</f>
        <v>7433.5324089256483</v>
      </c>
      <c r="G6" s="26">
        <f>VLOOKUP(GLOBALE!$D$7,[5]GAS_CALORE_RESIDENZA!$AG$3:$AU$317,5,FALSE)</f>
        <v>7374.2561363497343</v>
      </c>
      <c r="H6" s="26">
        <f>VLOOKUP(GLOBALE!$D$7,[5]GAS_CALORE_RESIDENZA!$AG$3:$AU$317,6,FALSE)</f>
        <v>8351.5416592495694</v>
      </c>
      <c r="I6" s="26">
        <f>VLOOKUP(GLOBALE!$D$7,[5]GAS_CALORE_RESIDENZA!$AG$3:$AU$317,7,FALSE)</f>
        <v>8153.8402330643985</v>
      </c>
      <c r="J6" s="26">
        <f>VLOOKUP(GLOBALE!$D$7,[5]GAS_CALORE_RESIDENZA!$AG$3:$AU$317,8,FALSE)</f>
        <v>8232.093810022272</v>
      </c>
      <c r="K6" s="26">
        <f>VLOOKUP(GLOBALE!$D$7,[5]GAS_CALORE_RESIDENZA!$AG$3:$AU$317,9,FALSE)</f>
        <v>7570.0855541626261</v>
      </c>
      <c r="L6" s="26">
        <f>VLOOKUP(GLOBALE!$D$7,[5]GAS_CALORE_RESIDENZA!$AG$3:$AU$317,10,FALSE)</f>
        <v>7788.0930723837946</v>
      </c>
      <c r="M6" s="26">
        <f>VLOOKUP(GLOBALE!$D$7,[5]GAS_CALORE_RESIDENZA!$AG$3:$AU$317,11,FALSE)</f>
        <v>8507.2297335201438</v>
      </c>
      <c r="N6" s="26">
        <f>VLOOKUP(GLOBALE!$D$7,[5]GAS_CALORE_RESIDENZA!$AG$3:$AU$317,12,FALSE)</f>
        <v>9620.6077500718766</v>
      </c>
      <c r="O6" s="26">
        <f>VLOOKUP(GLOBALE!$D$7,[5]GAS_CALORE_RESIDENZA!$AG$3:$AU$317,13,FALSE)</f>
        <v>8886.6420005748623</v>
      </c>
      <c r="P6" s="26">
        <f>VLOOKUP(GLOBALE!$D$7,[5]GAS_CALORE_RESIDENZA!$AG$3:$AU$317,14,FALSE)</f>
        <v>10547.208170682356</v>
      </c>
      <c r="Q6" s="26">
        <f>VLOOKUP(GLOBALE!$D$7,[5]GAS_CALORE_RESIDENZA!$AG$3:$AU$317,15,FALSE)</f>
        <v>10624.476622169786</v>
      </c>
      <c r="R6" s="93"/>
      <c r="W6" s="9"/>
      <c r="X6" s="9"/>
    </row>
    <row r="7" spans="2:24" x14ac:dyDescent="0.25">
      <c r="B7" s="156"/>
      <c r="C7" s="10" t="s">
        <v>318</v>
      </c>
      <c r="D7" s="26">
        <f>VLOOKUP(GLOBALE!$D$7,[1]GAS_CALORE_RESIDENZA!$B$3:$AD$317,16,FALSE)</f>
        <v>0</v>
      </c>
      <c r="E7" s="26">
        <f>VLOOKUP(GLOBALE!$D$7,[1]GAS_CALORE_RESIDENZA!$B$3:$AD$317,17,FALSE)</f>
        <v>0</v>
      </c>
      <c r="F7" s="26">
        <f>VLOOKUP(GLOBALE!$D$7,[1]GAS_CALORE_RESIDENZA!$B$3:$AD$317,18,FALSE)</f>
        <v>0</v>
      </c>
      <c r="G7" s="26">
        <f>VLOOKUP(GLOBALE!$D$7,[1]GAS_CALORE_RESIDENZA!$B$3:$AD$317,19,FALSE)</f>
        <v>0</v>
      </c>
      <c r="H7" s="26">
        <f>VLOOKUP(GLOBALE!$D$7,[1]GAS_CALORE_RESIDENZA!$B$3:$AD$317,20,FALSE)</f>
        <v>0</v>
      </c>
      <c r="I7" s="26">
        <f>VLOOKUP(GLOBALE!$D$7,[1]GAS_CALORE_RESIDENZA!$B$3:$AD$317,21,FALSE)</f>
        <v>0</v>
      </c>
      <c r="J7" s="26">
        <f>VLOOKUP(GLOBALE!$D$7,[1]GAS_CALORE_RESIDENZA!$B$3:$AD$317,22,FALSE)</f>
        <v>0</v>
      </c>
      <c r="K7" s="26">
        <f>VLOOKUP(GLOBALE!$D$7,[1]GAS_CALORE_RESIDENZA!$B$3:$AD$317,23,FALSE)</f>
        <v>0</v>
      </c>
      <c r="L7" s="26">
        <f>VLOOKUP(GLOBALE!$D$7,[1]GAS_CALORE_RESIDENZA!$B$3:$AD$317,24,FALSE)</f>
        <v>0</v>
      </c>
      <c r="M7" s="26">
        <f>VLOOKUP(GLOBALE!$D$7,[1]GAS_CALORE_RESIDENZA!$B$3:$AD$317,25,FALSE)</f>
        <v>0</v>
      </c>
      <c r="N7" s="26">
        <f>VLOOKUP(GLOBALE!$D$7,[1]GAS_CALORE_RESIDENZA!$B$3:$AD$317,26,FALSE)</f>
        <v>0</v>
      </c>
      <c r="O7" s="26">
        <f>VLOOKUP(GLOBALE!$D$7,[1]GAS_CALORE_RESIDENZA!$B$3:$AD$317,27,FALSE)</f>
        <v>0</v>
      </c>
      <c r="P7" s="26">
        <f>VLOOKUP(GLOBALE!$D$7,[1]GAS_CALORE_RESIDENZA!$B$3:$AD$317,28,FALSE)</f>
        <v>0</v>
      </c>
      <c r="Q7" s="99">
        <f>VLOOKUP(GLOBALE!$D$7,[1]GAS_CALORE_RESIDENZA!$B$3:$AD$317,29,FALSE)</f>
        <v>0</v>
      </c>
      <c r="R7" s="27" t="str">
        <f>IF((VLOOKUP(GLOBALE!$D$7,[1]GAS_CALORE_RESIDENZA!$B$3:$AE$317,30,FALSE))=0,"n.d.",(VLOOKUP(GLOBALE!$D$7,[1]GAS_CALORE_RESIDENZA!$B$3:$AE$317,30,FALSE)))</f>
        <v>n.d.</v>
      </c>
      <c r="W7" s="9"/>
      <c r="X7" s="9"/>
    </row>
    <row r="8" spans="2:24" x14ac:dyDescent="0.25">
      <c r="B8" s="156"/>
      <c r="C8" s="10" t="s">
        <v>319</v>
      </c>
      <c r="D8" s="26">
        <f>VLOOKUP(GLOBALE!$D$7,[1]PRODOTTI_PETROLIFERI_RESIDENZA!$B$3:$P$317,2,FALSE)</f>
        <v>908.78385950664199</v>
      </c>
      <c r="E8" s="26">
        <f>VLOOKUP(GLOBALE!$D$7,[1]PRODOTTI_PETROLIFERI_RESIDENZA!$B$3:$P$317,3,FALSE)</f>
        <v>809.60631453176359</v>
      </c>
      <c r="F8" s="26">
        <f>VLOOKUP(GLOBALE!$D$7,[1]PRODOTTI_PETROLIFERI_RESIDENZA!$B$3:$P$317,4,FALSE)</f>
        <v>964.83161952439536</v>
      </c>
      <c r="G8" s="26">
        <f>VLOOKUP(GLOBALE!$D$7,[1]PRODOTTI_PETROLIFERI_RESIDENZA!$B$3:$P$317,5,FALSE)</f>
        <v>1004.6227345356666</v>
      </c>
      <c r="H8" s="26">
        <f>VLOOKUP(GLOBALE!$D$7,[1]PRODOTTI_PETROLIFERI_RESIDENZA!$B$3:$P$317,6,FALSE)</f>
        <v>1111.6308815727421</v>
      </c>
      <c r="I8" s="26">
        <f>VLOOKUP(GLOBALE!$D$7,[1]PRODOTTI_PETROLIFERI_RESIDENZA!$B$3:$P$317,7,FALSE)</f>
        <v>1176.4353865956311</v>
      </c>
      <c r="J8" s="26">
        <f>VLOOKUP(GLOBALE!$D$7,[1]PRODOTTI_PETROLIFERI_RESIDENZA!$B$3:$P$317,8,FALSE)</f>
        <v>662.82420137765325</v>
      </c>
      <c r="K8" s="26">
        <f>VLOOKUP(GLOBALE!$D$7,[1]PRODOTTI_PETROLIFERI_RESIDENZA!$B$3:$P$317,9,FALSE)</f>
        <v>816.28787741157385</v>
      </c>
      <c r="L8" s="26">
        <f>VLOOKUP(GLOBALE!$D$7,[1]PRODOTTI_PETROLIFERI_RESIDENZA!$B$3:$P$317,10,FALSE)</f>
        <v>641.60874883351062</v>
      </c>
      <c r="M8" s="26">
        <f>VLOOKUP(GLOBALE!$D$7,[1]PRODOTTI_PETROLIFERI_RESIDENZA!$B$3:$P$317,11,FALSE)</f>
        <v>744.39484458083177</v>
      </c>
      <c r="N8" s="26">
        <f>VLOOKUP(GLOBALE!$D$7,[1]PRODOTTI_PETROLIFERI_RESIDENZA!$B$3:$P$317,12,FALSE)</f>
        <v>951.87045450455935</v>
      </c>
      <c r="O8" s="26">
        <f>VLOOKUP(GLOBALE!$D$7,[1]PRODOTTI_PETROLIFERI_RESIDENZA!$B$3:$P$317,13,FALSE)</f>
        <v>718.87760256911668</v>
      </c>
      <c r="P8" s="26">
        <f>VLOOKUP(GLOBALE!$D$7,[1]PRODOTTI_PETROLIFERI_RESIDENZA!$B$3:$P$317,14,FALSE)</f>
        <v>438.79338193768615</v>
      </c>
      <c r="Q8" s="99">
        <f>VLOOKUP(GLOBALE!$D$7,[1]PRODOTTI_PETROLIFERI_RESIDENZA!$B$3:$P$317,15,FALSE)</f>
        <v>275.25588343346601</v>
      </c>
      <c r="R8" s="93"/>
      <c r="W8" s="9"/>
      <c r="X8" s="9"/>
    </row>
    <row r="9" spans="2:24" x14ac:dyDescent="0.25">
      <c r="B9" s="156"/>
      <c r="C9" s="10" t="s">
        <v>320</v>
      </c>
      <c r="D9" s="26">
        <f>VLOOKUP(GLOBALE!$D$7,[1]PRODOTTI_PETROLIFERI_RESIDENZA!$B$3:$AR$317,30,FALSE)</f>
        <v>8788.2683505480909</v>
      </c>
      <c r="E9" s="26">
        <f>VLOOKUP(GLOBALE!$D$7,[1]PRODOTTI_PETROLIFERI_RESIDENZA!$B$3:$AR$317,31,FALSE)</f>
        <v>8268.6176910425165</v>
      </c>
      <c r="F9" s="26">
        <f>VLOOKUP(GLOBALE!$D$7,[1]PRODOTTI_PETROLIFERI_RESIDENZA!$B$3:$AR$317,32,FALSE)</f>
        <v>5905.0395470645371</v>
      </c>
      <c r="G9" s="26">
        <f>VLOOKUP(GLOBALE!$D$7,[1]PRODOTTI_PETROLIFERI_RESIDENZA!$B$3:$AR$317,33,FALSE)</f>
        <v>4760.5872260469941</v>
      </c>
      <c r="H9" s="26">
        <f>VLOOKUP(GLOBALE!$D$7,[1]PRODOTTI_PETROLIFERI_RESIDENZA!$B$3:$AR$317,34,FALSE)</f>
        <v>4130.8311589791811</v>
      </c>
      <c r="I9" s="26">
        <f>VLOOKUP(GLOBALE!$D$7,[1]PRODOTTI_PETROLIFERI_RESIDENZA!$B$3:$AR$317,35,FALSE)</f>
        <v>4414.3989601653329</v>
      </c>
      <c r="J9" s="26">
        <f>VLOOKUP(GLOBALE!$D$7,[1]PRODOTTI_PETROLIFERI_RESIDENZA!$B$3:$AR$317,36,FALSE)</f>
        <v>3063.2412094111628</v>
      </c>
      <c r="K9" s="26">
        <f>VLOOKUP(GLOBALE!$D$7,[1]PRODOTTI_PETROLIFERI_RESIDENZA!$B$3:$AR$317,37,FALSE)</f>
        <v>2568.0022638782666</v>
      </c>
      <c r="L9" s="26">
        <f>VLOOKUP(GLOBALE!$D$7,[1]PRODOTTI_PETROLIFERI_RESIDENZA!$B$3:$AR$317,38,FALSE)</f>
        <v>1050.2345876101426</v>
      </c>
      <c r="M9" s="26">
        <f>VLOOKUP(GLOBALE!$D$7,[1]PRODOTTI_PETROLIFERI_RESIDENZA!$B$3:$AR$317,39,FALSE)</f>
        <v>990.80978180221086</v>
      </c>
      <c r="N9" s="26">
        <f>VLOOKUP(GLOBALE!$D$7,[1]PRODOTTI_PETROLIFERI_RESIDENZA!$B$3:$AR$317,40,FALSE)</f>
        <v>1512.4919708857806</v>
      </c>
      <c r="O9" s="26">
        <f>VLOOKUP(GLOBALE!$D$7,[1]PRODOTTI_PETROLIFERI_RESIDENZA!$B$3:$AR$317,41,FALSE)</f>
        <v>1091.6329293759713</v>
      </c>
      <c r="P9" s="26">
        <f>VLOOKUP(GLOBALE!$D$7,[1]PRODOTTI_PETROLIFERI_RESIDENZA!$B$3:$AR$317,42,FALSE)</f>
        <v>731.64935379431199</v>
      </c>
      <c r="Q9" s="99">
        <f>VLOOKUP(GLOBALE!$D$7,[1]PRODOTTI_PETROLIFERI_RESIDENZA!$B$3:$AR$317,43,FALSE)</f>
        <v>1258.9556769572237</v>
      </c>
      <c r="R9" s="93"/>
      <c r="W9" s="9"/>
      <c r="X9" s="9"/>
    </row>
    <row r="10" spans="2:24" x14ac:dyDescent="0.25">
      <c r="B10" s="156"/>
      <c r="C10" s="10" t="s">
        <v>321</v>
      </c>
      <c r="D10" s="26">
        <f>VLOOKUP(GLOBALE!$D$7,[1]PRODOTTI_PETROLIFERI_RESIDENZA!$B$3:$AD$317,16,FALSE)</f>
        <v>2254.1726659244614</v>
      </c>
      <c r="E10" s="26">
        <f>VLOOKUP(GLOBALE!$D$7,[1]PRODOTTI_PETROLIFERI_RESIDENZA!$B$3:$AD$317,17,FALSE)</f>
        <v>2296.698454553401</v>
      </c>
      <c r="F10" s="26">
        <f>VLOOKUP(GLOBALE!$D$7,[1]PRODOTTI_PETROLIFERI_RESIDENZA!$B$3:$AD$317,18,FALSE)</f>
        <v>2822.8431736151533</v>
      </c>
      <c r="G10" s="26">
        <f>VLOOKUP(GLOBALE!$D$7,[1]PRODOTTI_PETROLIFERI_RESIDENZA!$B$3:$AD$317,19,FALSE)</f>
        <v>2843.6221996546378</v>
      </c>
      <c r="H10" s="26">
        <f>VLOOKUP(GLOBALE!$D$7,[1]PRODOTTI_PETROLIFERI_RESIDENZA!$B$3:$AD$317,20,FALSE)</f>
        <v>2948.6094217940549</v>
      </c>
      <c r="I10" s="26">
        <f>VLOOKUP(GLOBALE!$D$7,[1]PRODOTTI_PETROLIFERI_RESIDENZA!$B$3:$AD$317,21,FALSE)</f>
        <v>3334.4605383514258</v>
      </c>
      <c r="J10" s="26">
        <f>VLOOKUP(GLOBALE!$D$7,[1]PRODOTTI_PETROLIFERI_RESIDENZA!$B$3:$AD$317,22,FALSE)</f>
        <v>2921.3869130102034</v>
      </c>
      <c r="K10" s="26">
        <f>VLOOKUP(GLOBALE!$D$7,[1]PRODOTTI_PETROLIFERI_RESIDENZA!$B$3:$AD$317,23,FALSE)</f>
        <v>2547.3485366406649</v>
      </c>
      <c r="L10" s="26">
        <f>VLOOKUP(GLOBALE!$D$7,[1]PRODOTTI_PETROLIFERI_RESIDENZA!$B$3:$AD$317,24,FALSE)</f>
        <v>3083.2484580230062</v>
      </c>
      <c r="M10" s="26">
        <f>VLOOKUP(GLOBALE!$D$7,[1]PRODOTTI_PETROLIFERI_RESIDENZA!$B$3:$AD$317,25,FALSE)</f>
        <v>2969.4717602212058</v>
      </c>
      <c r="N10" s="26">
        <f>VLOOKUP(GLOBALE!$D$7,[1]PRODOTTI_PETROLIFERI_RESIDENZA!$B$3:$AD$317,26,FALSE)</f>
        <v>3638.8189495224228</v>
      </c>
      <c r="O10" s="26">
        <f>VLOOKUP(GLOBALE!$D$7,[1]PRODOTTI_PETROLIFERI_RESIDENZA!$B$3:$AD$317,27,FALSE)</f>
        <v>2321.2361382157455</v>
      </c>
      <c r="P10" s="26">
        <f>VLOOKUP(GLOBALE!$D$7,[1]PRODOTTI_PETROLIFERI_RESIDENZA!$B$3:$AD$317,28,FALSE)</f>
        <v>2094.6538698775457</v>
      </c>
      <c r="Q10" s="99">
        <f>VLOOKUP(GLOBALE!$D$7,[1]PRODOTTI_PETROLIFERI_RESIDENZA!$B$3:$AD$317,29,FALSE)</f>
        <v>2133.362409812532</v>
      </c>
      <c r="R10" s="93"/>
      <c r="W10" s="9"/>
      <c r="X10" s="9"/>
    </row>
    <row r="11" spans="2:24" x14ac:dyDescent="0.25">
      <c r="B11" s="156"/>
      <c r="C11" s="10" t="s">
        <v>322</v>
      </c>
      <c r="D11" s="26">
        <f>VLOOKUP(GLOBALE!$D$7,[1]RINNOVABILI_RESIDENZA!$B$3:$AD$317,16,FALSE)</f>
        <v>24.951384961963296</v>
      </c>
      <c r="E11" s="26">
        <f>VLOOKUP(GLOBALE!$D$7,[1]RINNOVABILI_RESIDENZA!$B$3:$AD$317,17,FALSE)</f>
        <v>15.705635246506947</v>
      </c>
      <c r="F11" s="26">
        <f>VLOOKUP(GLOBALE!$D$7,[1]RINNOVABILI_RESIDENZA!$B$3:$AD$317,18,FALSE)</f>
        <v>25.283386103550189</v>
      </c>
      <c r="G11" s="26">
        <f>VLOOKUP(GLOBALE!$D$7,[1]RINNOVABILI_RESIDENZA!$B$3:$AD$317,19,FALSE)</f>
        <v>34.376877480415715</v>
      </c>
      <c r="H11" s="26">
        <f>VLOOKUP(GLOBALE!$D$7,[1]RINNOVABILI_RESIDENZA!$B$3:$AD$317,20,FALSE)</f>
        <v>44.667559323313839</v>
      </c>
      <c r="I11" s="26">
        <f>VLOOKUP(GLOBALE!$D$7,[1]RINNOVABILI_RESIDENZA!$B$3:$AD$317,21,FALSE)</f>
        <v>55.064301490609765</v>
      </c>
      <c r="J11" s="26">
        <f>VLOOKUP(GLOBALE!$D$7,[1]RINNOVABILI_RESIDENZA!$B$3:$AD$317,22,FALSE)</f>
        <v>77.655057096357126</v>
      </c>
      <c r="K11" s="26">
        <f>VLOOKUP(GLOBALE!$D$7,[1]RINNOVABILI_RESIDENZA!$B$3:$AD$317,23,FALSE)</f>
        <v>121.53029512518444</v>
      </c>
      <c r="L11" s="26">
        <f>VLOOKUP(GLOBALE!$D$7,[1]RINNOVABILI_RESIDENZA!$B$3:$AD$317,24,FALSE)</f>
        <v>193.71781230010816</v>
      </c>
      <c r="M11" s="26">
        <f>VLOOKUP(GLOBALE!$D$7,[1]RINNOVABILI_RESIDENZA!$B$3:$AD$317,25,FALSE)</f>
        <v>239.51024239713254</v>
      </c>
      <c r="N11" s="26">
        <f>VLOOKUP(GLOBALE!$D$7,[1]RINNOVABILI_RESIDENZA!$B$3:$AD$317,26,FALSE)</f>
        <v>338.62166361917713</v>
      </c>
      <c r="O11" s="26">
        <f>VLOOKUP(GLOBALE!$D$7,[1]RINNOVABILI_RESIDENZA!$B$3:$AD$317,27,FALSE)</f>
        <v>406.05144809590684</v>
      </c>
      <c r="P11" s="26">
        <f>VLOOKUP(GLOBALE!$D$7,[1]RINNOVABILI_RESIDENZA!$B$3:$AD$317,28,FALSE)</f>
        <v>419.56430348589521</v>
      </c>
      <c r="Q11" s="99">
        <f>VLOOKUP(GLOBALE!$D$7,[1]RINNOVABILI_RESIDENZA!$B$3:$AD$317,29,FALSE)</f>
        <v>470.34864200042705</v>
      </c>
      <c r="R11" s="93"/>
    </row>
    <row r="12" spans="2:24" x14ac:dyDescent="0.25">
      <c r="B12" s="157"/>
      <c r="C12" s="10" t="s">
        <v>323</v>
      </c>
      <c r="D12" s="26">
        <f>VLOOKUP(GLOBALE!$D$7,[1]RINNOVABILI_RESIDENZA!$B$3:$P$317,2,FALSE)</f>
        <v>8575.2216032376455</v>
      </c>
      <c r="E12" s="26">
        <f>VLOOKUP(GLOBALE!$D$7,[1]RINNOVABILI_RESIDENZA!$B$3:$P$317,3,FALSE)</f>
        <v>8376.3299022801984</v>
      </c>
      <c r="F12" s="26">
        <f>VLOOKUP(GLOBALE!$D$7,[1]RINNOVABILI_RESIDENZA!$B$3:$P$317,4,FALSE)</f>
        <v>9447.1367231960357</v>
      </c>
      <c r="G12" s="26">
        <f>VLOOKUP(GLOBALE!$D$7,[1]RINNOVABILI_RESIDENZA!$B$3:$P$317,5,FALSE)</f>
        <v>9954.3877271668935</v>
      </c>
      <c r="H12" s="26">
        <f>VLOOKUP(GLOBALE!$D$7,[1]RINNOVABILI_RESIDENZA!$B$3:$P$317,6,FALSE)</f>
        <v>10614.511803129002</v>
      </c>
      <c r="I12" s="26">
        <f>VLOOKUP(GLOBALE!$D$7,[1]RINNOVABILI_RESIDENZA!$B$3:$P$317,7,FALSE)</f>
        <v>11143.422374027798</v>
      </c>
      <c r="J12" s="26">
        <f>VLOOKUP(GLOBALE!$D$7,[1]RINNOVABILI_RESIDENZA!$B$3:$P$317,8,FALSE)</f>
        <v>12043.637046219472</v>
      </c>
      <c r="K12" s="26">
        <f>VLOOKUP(GLOBALE!$D$7,[1]RINNOVABILI_RESIDENZA!$B$3:$P$317,9,FALSE)</f>
        <v>12103.40792877441</v>
      </c>
      <c r="L12" s="26">
        <f>VLOOKUP(GLOBALE!$D$7,[1]RINNOVABILI_RESIDENZA!$B$3:$P$317,10,FALSE)</f>
        <v>13392.126650300606</v>
      </c>
      <c r="M12" s="26">
        <f>VLOOKUP(GLOBALE!$D$7,[1]RINNOVABILI_RESIDENZA!$B$3:$P$317,11,FALSE)</f>
        <v>12504.777082186027</v>
      </c>
      <c r="N12" s="26">
        <f>VLOOKUP(GLOBALE!$D$7,[1]RINNOVABILI_RESIDENZA!$B$3:$P$317,12,FALSE)</f>
        <v>13541.735028800875</v>
      </c>
      <c r="O12" s="26">
        <f>VLOOKUP(GLOBALE!$D$7,[1]RINNOVABILI_RESIDENZA!$B$3:$P$317,13,FALSE)</f>
        <v>13873.086110534132</v>
      </c>
      <c r="P12" s="26">
        <f>VLOOKUP(GLOBALE!$D$7,[1]RINNOVABILI_RESIDENZA!$B$3:$P$317,14,FALSE)</f>
        <v>13831.822591090951</v>
      </c>
      <c r="Q12" s="99">
        <f>VLOOKUP(GLOBALE!$D$7,[1]RINNOVABILI_RESIDENZA!$B$3:$P$317,15,FALSE)</f>
        <v>13976.387116903257</v>
      </c>
      <c r="R12" s="93"/>
    </row>
    <row r="13" spans="2:24" ht="15.75" thickBot="1" x14ac:dyDescent="0.3">
      <c r="B13" s="123" t="s">
        <v>337</v>
      </c>
      <c r="C13" s="124"/>
      <c r="D13" s="28">
        <f>D4+D5</f>
        <v>29878.845306388754</v>
      </c>
      <c r="E13" s="28">
        <f t="shared" ref="E13:Q13" si="1">E4+E5</f>
        <v>29852.089674484614</v>
      </c>
      <c r="F13" s="28">
        <f t="shared" si="1"/>
        <v>29527.027858429323</v>
      </c>
      <c r="G13" s="28">
        <f t="shared" si="1"/>
        <v>29043.509901234342</v>
      </c>
      <c r="H13" s="28">
        <f t="shared" si="1"/>
        <v>30375.792484047859</v>
      </c>
      <c r="I13" s="28">
        <f t="shared" si="1"/>
        <v>31382.621793695194</v>
      </c>
      <c r="J13" s="28">
        <f t="shared" si="1"/>
        <v>30092.838237137119</v>
      </c>
      <c r="K13" s="28">
        <f t="shared" si="1"/>
        <v>28611.66245599273</v>
      </c>
      <c r="L13" s="28">
        <f t="shared" si="1"/>
        <v>29168.246329451173</v>
      </c>
      <c r="M13" s="28">
        <f t="shared" si="1"/>
        <v>29023.20644470755</v>
      </c>
      <c r="N13" s="28">
        <f t="shared" si="1"/>
        <v>32676.317817404692</v>
      </c>
      <c r="O13" s="28">
        <f t="shared" si="1"/>
        <v>30266.798229365737</v>
      </c>
      <c r="P13" s="28">
        <f t="shared" si="1"/>
        <v>31053.238670868745</v>
      </c>
      <c r="Q13" s="100">
        <f t="shared" si="1"/>
        <v>31739.423351276691</v>
      </c>
      <c r="R13" s="102"/>
    </row>
    <row r="14" spans="2:24" ht="15.75" thickBot="1" x14ac:dyDescent="0.3">
      <c r="B14" s="123" t="s">
        <v>339</v>
      </c>
      <c r="C14" s="124"/>
      <c r="D14" s="30">
        <f>D13/VLOOKUP(GLOBALE!$D$7,'[2]popolazione residente'!$A$4:$O$318,'[2]popolazione residente'!B2,FALSE)</f>
        <v>11.626009846843873</v>
      </c>
      <c r="E14" s="30">
        <f>E13/VLOOKUP(GLOBALE!$D$7,'[2]popolazione residente'!$A$4:$O$318,'[2]popolazione residente'!C2,FALSE)</f>
        <v>11.697527301914034</v>
      </c>
      <c r="F14" s="30">
        <f>F13/VLOOKUP(GLOBALE!$D$7,'[2]popolazione residente'!$A$4:$O$318,'[2]popolazione residente'!D2,FALSE)</f>
        <v>11.533995257198955</v>
      </c>
      <c r="G14" s="30">
        <f>G13/VLOOKUP(GLOBALE!$D$7,'[2]popolazione residente'!$A$4:$O$318,'[2]popolazione residente'!E2,FALSE)</f>
        <v>11.385146962459562</v>
      </c>
      <c r="H14" s="30">
        <f>H13/VLOOKUP(GLOBALE!$D$7,'[2]popolazione residente'!$A$4:$O$318,'[2]popolazione residente'!F2,FALSE)</f>
        <v>11.7145362452942</v>
      </c>
      <c r="I14" s="30">
        <f>I13/VLOOKUP(GLOBALE!$D$7,'[2]popolazione residente'!$A$4:$O$318,'[2]popolazione residente'!G2,FALSE)</f>
        <v>11.705565756693471</v>
      </c>
      <c r="J14" s="30">
        <f>J13/VLOOKUP(GLOBALE!$D$7,'[2]popolazione residente'!$A$4:$O$318,'[2]popolazione residente'!H2,FALSE)</f>
        <v>11.228670984006389</v>
      </c>
      <c r="K14" s="30">
        <f>K13/VLOOKUP(GLOBALE!$D$7,'[2]popolazione residente'!$A$4:$O$318,'[2]popolazione residente'!I2,FALSE)</f>
        <v>10.744146622603353</v>
      </c>
      <c r="L14" s="30">
        <f>L13/VLOOKUP(GLOBALE!$D$7,'[2]popolazione residente'!$A$4:$O$318,'[2]popolazione residente'!J2,FALSE)</f>
        <v>10.965506138891419</v>
      </c>
      <c r="M14" s="30">
        <f>M13/VLOOKUP(GLOBALE!$D$7,'[2]popolazione residente'!$A$4:$O$318,'[2]popolazione residente'!K2,FALSE)</f>
        <v>10.981160213661578</v>
      </c>
      <c r="N14" s="30">
        <f>N13/VLOOKUP(GLOBALE!$D$7,'[2]popolazione residente'!$A$4:$O$318,'[2]popolazione residente'!L2,FALSE)</f>
        <v>12.457612587649519</v>
      </c>
      <c r="O14" s="30">
        <f>O13/VLOOKUP(GLOBALE!$D$7,'[2]popolazione residente'!$A$4:$O$318,'[2]popolazione residente'!M2,FALSE)</f>
        <v>11.561038284708074</v>
      </c>
      <c r="P14" s="30">
        <f>P13/VLOOKUP(GLOBALE!$D$7,'[2]popolazione residente'!$A$4:$O$318,'[2]popolazione residente'!N2,FALSE)</f>
        <v>11.838825265294984</v>
      </c>
      <c r="Q14" s="101">
        <f>Q13/VLOOKUP(GLOBALE!$D$7,'[2]popolazione residente'!$A$4:$O$318,'[2]popolazione residente'!O2,FALSE)</f>
        <v>11.891878363160993</v>
      </c>
      <c r="R14" s="95"/>
    </row>
    <row r="15" spans="2:24" ht="15.75" thickBot="1" x14ac:dyDescent="0.3"/>
    <row r="16" spans="2:24" x14ac:dyDescent="0.25">
      <c r="B16" s="11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3"/>
    </row>
    <row r="17" spans="2:24" x14ac:dyDescent="0.25">
      <c r="B17" s="1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6"/>
    </row>
    <row r="18" spans="2:24" x14ac:dyDescent="0.25"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6"/>
    </row>
    <row r="19" spans="2:24" x14ac:dyDescent="0.25">
      <c r="B19" s="14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6"/>
    </row>
    <row r="20" spans="2:24" x14ac:dyDescent="0.25"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6"/>
    </row>
    <row r="21" spans="2:24" x14ac:dyDescent="0.25"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6"/>
    </row>
    <row r="22" spans="2:24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6"/>
    </row>
    <row r="23" spans="2:24" x14ac:dyDescent="0.25">
      <c r="B23" s="14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6"/>
    </row>
    <row r="24" spans="2:24" x14ac:dyDescent="0.25">
      <c r="B24" s="14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6"/>
    </row>
    <row r="25" spans="2:24" x14ac:dyDescent="0.25"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6"/>
    </row>
    <row r="26" spans="2:24" x14ac:dyDescent="0.25">
      <c r="B26" s="14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6"/>
    </row>
    <row r="27" spans="2:24" x14ac:dyDescent="0.25"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6"/>
    </row>
    <row r="28" spans="2:24" x14ac:dyDescent="0.25"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6"/>
    </row>
    <row r="29" spans="2:24" x14ac:dyDescent="0.25"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6"/>
    </row>
    <row r="30" spans="2:24" ht="15.75" thickBot="1" x14ac:dyDescent="0.3"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9"/>
    </row>
    <row r="31" spans="2:24" ht="15.75" thickBot="1" x14ac:dyDescent="0.3"/>
    <row r="32" spans="2:24" ht="15.75" x14ac:dyDescent="0.25">
      <c r="B32" s="115" t="s">
        <v>326</v>
      </c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7"/>
    </row>
    <row r="33" spans="2:18" x14ac:dyDescent="0.25">
      <c r="B33" s="111" t="s">
        <v>333</v>
      </c>
      <c r="C33" s="112"/>
      <c r="D33" s="112"/>
      <c r="E33" s="112"/>
      <c r="F33" s="118">
        <v>2000</v>
      </c>
      <c r="G33" s="118"/>
      <c r="H33" s="118"/>
      <c r="I33" s="118">
        <v>2013</v>
      </c>
      <c r="J33" s="118"/>
      <c r="K33" s="118"/>
      <c r="L33" s="118" t="s">
        <v>334</v>
      </c>
      <c r="M33" s="118"/>
      <c r="N33" s="120"/>
    </row>
    <row r="34" spans="2:18" x14ac:dyDescent="0.25">
      <c r="B34" s="111" t="s">
        <v>332</v>
      </c>
      <c r="C34" s="112"/>
      <c r="D34" s="112"/>
      <c r="E34" s="112"/>
      <c r="F34" s="20" t="s">
        <v>0</v>
      </c>
      <c r="G34" s="20" t="s">
        <v>330</v>
      </c>
      <c r="H34" s="52" t="s">
        <v>331</v>
      </c>
      <c r="I34" s="20" t="s">
        <v>0</v>
      </c>
      <c r="J34" s="20" t="s">
        <v>330</v>
      </c>
      <c r="K34" s="52" t="s">
        <v>331</v>
      </c>
      <c r="L34" s="20" t="s">
        <v>0</v>
      </c>
      <c r="M34" s="20" t="s">
        <v>330</v>
      </c>
      <c r="N34" s="53" t="s">
        <v>331</v>
      </c>
    </row>
    <row r="35" spans="2:18" x14ac:dyDescent="0.25">
      <c r="B35" s="113" t="s">
        <v>327</v>
      </c>
      <c r="C35" s="114"/>
      <c r="D35" s="114"/>
      <c r="E35" s="114"/>
      <c r="F35" s="35">
        <f>(D12+D11)/D5</f>
        <v>0.31889576220871713</v>
      </c>
      <c r="G35" s="35">
        <f>VLOOKUP(GLOBALE!F7,[1]Sheet3!$B$4:$O$13,14,FALSE)</f>
        <v>0.23341656579841183</v>
      </c>
      <c r="H35" s="36">
        <f>[1]Sheet3!$O$14</f>
        <v>9.1501062052595061E-2</v>
      </c>
      <c r="I35" s="35">
        <f>(Q12+Q11)/Q5</f>
        <v>0.50269122649509179</v>
      </c>
      <c r="J35" s="35">
        <f>VLOOKUP(GLOBALE!F7,[1]Sheet3!$B$4:$Q$13,16,FALSE)</f>
        <v>0.22611076486038237</v>
      </c>
      <c r="K35" s="36">
        <f>[1]Sheet3!$Q$14</f>
        <v>6.8301301794412517E-2</v>
      </c>
      <c r="L35" s="37"/>
      <c r="M35" s="37"/>
      <c r="N35" s="38"/>
    </row>
    <row r="36" spans="2:18" x14ac:dyDescent="0.25">
      <c r="B36" s="113" t="s">
        <v>419</v>
      </c>
      <c r="C36" s="114"/>
      <c r="D36" s="114"/>
      <c r="E36" s="114"/>
      <c r="F36" s="39">
        <f>(D6*0.202+D7*VLOOKUP(GLOBALE!D7,[3]fattori_emissione!$T$2:$AH$317,2,FALSE)+D8*0.279+D9*0.267+D10*0.227)/D5</f>
        <v>0.16344899111978531</v>
      </c>
      <c r="G36" s="39">
        <f>VLOOKUP(GLOBALE!F7,[1]Sheet3!$B$4:$K$13,10,FALSE)</f>
        <v>0.17557117991121551</v>
      </c>
      <c r="H36" s="39">
        <f>[1]Sheet3!$K$14</f>
        <v>0.19268493452402835</v>
      </c>
      <c r="I36" s="39">
        <f>(Q6*0.202+Q7*VLOOKUP(GLOBALE!D7,[3]fattori_emissione!$T$2:$AH$317,15,FALSE)+Q8*0.279+Q9*0.267+Q10*0.227)/Q5</f>
        <v>0.10589713374573521</v>
      </c>
      <c r="J36" s="39">
        <f>VLOOKUP(GLOBALE!F7,[1]Sheet3!$B$4:$M$13,12,FALSE)</f>
        <v>0.14230028446418927</v>
      </c>
      <c r="K36" s="39">
        <f>[1]Sheet3!$M$14</f>
        <v>0.17756055099227322</v>
      </c>
      <c r="L36" s="37"/>
      <c r="M36" s="37"/>
      <c r="N36" s="38"/>
    </row>
    <row r="37" spans="2:18" x14ac:dyDescent="0.25">
      <c r="B37" s="113" t="s">
        <v>328</v>
      </c>
      <c r="C37" s="114"/>
      <c r="D37" s="114"/>
      <c r="E37" s="114"/>
      <c r="F37" s="37"/>
      <c r="G37" s="37"/>
      <c r="H37" s="37"/>
      <c r="I37" s="37"/>
      <c r="J37" s="37"/>
      <c r="K37" s="37"/>
      <c r="L37" s="35">
        <f>Q52/D52-1</f>
        <v>-0.24016698555733051</v>
      </c>
      <c r="M37" s="35">
        <f>VLOOKUP(GLOBALE!F7,[1]Sheet3!$B$4:$E$13,4,FALSE)</f>
        <v>-0.25269449570055658</v>
      </c>
      <c r="N37" s="40">
        <f>[1]EMISSIONI!$P$318</f>
        <v>-8.4896933823576104E-2</v>
      </c>
    </row>
    <row r="38" spans="2:18" x14ac:dyDescent="0.25">
      <c r="B38" s="113" t="s">
        <v>329</v>
      </c>
      <c r="C38" s="114"/>
      <c r="D38" s="114"/>
      <c r="E38" s="114"/>
      <c r="F38" s="37"/>
      <c r="G38" s="37"/>
      <c r="H38" s="37"/>
      <c r="I38" s="37"/>
      <c r="J38" s="37"/>
      <c r="K38" s="37"/>
      <c r="L38" s="35">
        <f>Q53/D53-1</f>
        <v>-0.2683511250964179</v>
      </c>
      <c r="M38" s="35">
        <f>VLOOKUP(GLOBALE!F7,[1]Sheet3!$H$16:$I$25,2,FALSE)</f>
        <v>-0.2642550303310145</v>
      </c>
      <c r="N38" s="40">
        <f>[1]EMISSIONI!$P$321</f>
        <v>-0.11713285497304426</v>
      </c>
    </row>
    <row r="39" spans="2:18" ht="15.75" thickBot="1" x14ac:dyDescent="0.3">
      <c r="B39" s="121" t="s">
        <v>341</v>
      </c>
      <c r="C39" s="122"/>
      <c r="D39" s="122"/>
      <c r="E39" s="122"/>
      <c r="F39" s="54">
        <f>D53</f>
        <v>2.262116034198427</v>
      </c>
      <c r="G39" s="55">
        <f>VLOOKUP(GLOBALE!F7,[1]Sheet3!$B$4:$H$13,7,FALSE)</f>
        <v>2.3981443014580814</v>
      </c>
      <c r="H39" s="55">
        <f>[1]EMISSIONI!$C$320</f>
        <v>2.0888978746283127</v>
      </c>
      <c r="I39" s="54">
        <f>Q53</f>
        <v>1.6550746513226322</v>
      </c>
      <c r="J39" s="55">
        <f>VLOOKUP(GLOBALE!F7,[1]Sheet3!$B$4:$I$13,8,FALSE)</f>
        <v>1.7644226063381265</v>
      </c>
      <c r="K39" s="55">
        <f>[1]EMISSIONI!$P$320</f>
        <v>1.8442193028259741</v>
      </c>
      <c r="L39" s="46"/>
      <c r="M39" s="47"/>
      <c r="N39" s="48"/>
    </row>
    <row r="40" spans="2:18" ht="15.75" thickBot="1" x14ac:dyDescent="0.3"/>
    <row r="41" spans="2:18" x14ac:dyDescent="0.25">
      <c r="B41" s="125" t="s">
        <v>347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7"/>
    </row>
    <row r="42" spans="2:18" ht="18" x14ac:dyDescent="0.35">
      <c r="B42" s="128" t="s">
        <v>406</v>
      </c>
      <c r="C42" s="129"/>
      <c r="D42" s="91">
        <v>2000</v>
      </c>
      <c r="E42" s="91">
        <v>2001</v>
      </c>
      <c r="F42" s="91">
        <v>2002</v>
      </c>
      <c r="G42" s="91">
        <v>2003</v>
      </c>
      <c r="H42" s="91">
        <v>2004</v>
      </c>
      <c r="I42" s="91">
        <v>2005</v>
      </c>
      <c r="J42" s="91">
        <v>2006</v>
      </c>
      <c r="K42" s="91">
        <v>2007</v>
      </c>
      <c r="L42" s="91">
        <v>2008</v>
      </c>
      <c r="M42" s="91">
        <v>2009</v>
      </c>
      <c r="N42" s="91">
        <v>2010</v>
      </c>
      <c r="O42" s="91">
        <v>2011</v>
      </c>
      <c r="P42" s="91">
        <v>2012</v>
      </c>
      <c r="Q42" s="91">
        <v>2013</v>
      </c>
      <c r="R42" s="8">
        <v>2014</v>
      </c>
    </row>
    <row r="43" spans="2:18" x14ac:dyDescent="0.25">
      <c r="B43" s="150" t="s">
        <v>335</v>
      </c>
      <c r="C43" s="151"/>
      <c r="D43" s="49">
        <f>D4*VLOOKUP(GLOBALE!$D$7,[3]fattore_elettrico!$T$4:$AH$317,2,FALSE)</f>
        <v>1405.647369</v>
      </c>
      <c r="E43" s="49">
        <f>E4*VLOOKUP(GLOBALE!$D$7,[3]fattore_elettrico!$T$4:$AH$317,3,FALSE)</f>
        <v>1390.10781</v>
      </c>
      <c r="F43" s="49">
        <f>F4*VLOOKUP(GLOBALE!$D$7,[3]fattore_elettrico!$T$4:$AH$317,4,FALSE)</f>
        <v>1414.3983629999998</v>
      </c>
      <c r="G43" s="49">
        <f>G4*VLOOKUP(GLOBALE!$D$7,[3]fattore_elettrico!$T$4:$AH$317,5,FALSE)</f>
        <v>1483.6103310000001</v>
      </c>
      <c r="H43" s="49">
        <f>H4*VLOOKUP(GLOBALE!$D$7,[3]fattore_elettrico!$T$4:$AH$317,6,FALSE)</f>
        <v>1533.0419999999999</v>
      </c>
      <c r="I43" s="49">
        <f>I4*VLOOKUP(GLOBALE!$D$7,[3]fattore_elettrico!$T$4:$AH$317,7,FALSE)</f>
        <v>1499.7149999999999</v>
      </c>
      <c r="J43" s="49">
        <f>J4*VLOOKUP(GLOBALE!$D$7,[3]fattore_elettrico!$T$4:$AH$317,8,FALSE)</f>
        <v>1492.8716267519933</v>
      </c>
      <c r="K43" s="49">
        <f>K4*VLOOKUP(GLOBALE!$D$7,[3]fattore_elettrico!$T$4:$AH$317,9,FALSE)</f>
        <v>1392.7891839280023</v>
      </c>
      <c r="L43" s="49">
        <f>L4*VLOOKUP(GLOBALE!$D$7,[3]fattore_elettrico!$T$4:$AH$317,10,FALSE)</f>
        <v>1455.6907680648633</v>
      </c>
      <c r="M43" s="49">
        <f>M4*VLOOKUP(GLOBALE!$D$7,[3]fattore_elettrico!$T$4:$AH$317,11,FALSE)</f>
        <v>1476.5907558453837</v>
      </c>
      <c r="N43" s="49">
        <f>N4*VLOOKUP(GLOBALE!$D$7,[3]fattore_elettrico!$T$4:$AH$317,12,FALSE)</f>
        <v>1476.4814964514269</v>
      </c>
      <c r="O43" s="49">
        <f>O4*VLOOKUP(GLOBALE!$D$7,[3]fattore_elettrico!$T$4:$AH$317,13,FALSE)</f>
        <v>1388.2239421086126</v>
      </c>
      <c r="P43" s="49">
        <f>P4*VLOOKUP(GLOBALE!$D$7,[3]fattore_elettrico!$T$4:$AH$317,14,FALSE)</f>
        <v>1375.0671223630982</v>
      </c>
      <c r="Q43" s="49">
        <f>Q4*VLOOKUP(GLOBALE!$D$7,[3]fattore_elettrico!$T$4:$AH$317,15,FALSE)</f>
        <v>1374.0391424488478</v>
      </c>
      <c r="R43" s="50" t="str">
        <f>IF(R4="n.d.","n.d.",R4*VLOOKUP(GLOBALE!$D$7,[3]fattore_elettrico!$T$4:$AH$317,15,FALSE))</f>
        <v>n.d.</v>
      </c>
    </row>
    <row r="44" spans="2:18" ht="15" customHeight="1" x14ac:dyDescent="0.25">
      <c r="B44" s="152" t="s">
        <v>336</v>
      </c>
      <c r="C44" s="153"/>
      <c r="D44" s="51">
        <f t="shared" ref="D44:Q44" si="2">SUM(D45:D51)</f>
        <v>4407.9908388899576</v>
      </c>
      <c r="E44" s="51">
        <f t="shared" si="2"/>
        <v>4410.7780931660418</v>
      </c>
      <c r="F44" s="51">
        <f t="shared" si="2"/>
        <v>3988.1925279271586</v>
      </c>
      <c r="G44" s="51">
        <f t="shared" si="2"/>
        <v>3686.4685111542476</v>
      </c>
      <c r="H44" s="51">
        <f t="shared" si="2"/>
        <v>3769.4226893219002</v>
      </c>
      <c r="I44" s="51">
        <f t="shared" si="2"/>
        <v>3910.8682645091076</v>
      </c>
      <c r="J44" s="51">
        <f t="shared" si="2"/>
        <v>3328.8511339749612</v>
      </c>
      <c r="K44" s="51">
        <f t="shared" si="2"/>
        <v>3020.8063220116082</v>
      </c>
      <c r="L44" s="51">
        <f t="shared" si="2"/>
        <v>2732.5136764092067</v>
      </c>
      <c r="M44" s="51">
        <f t="shared" si="2"/>
        <v>2864.7628691205255</v>
      </c>
      <c r="N44" s="51">
        <f t="shared" si="2"/>
        <v>3438.7818800893847</v>
      </c>
      <c r="O44" s="51">
        <f t="shared" si="2"/>
        <v>2814.0551307512642</v>
      </c>
      <c r="P44" s="51">
        <f t="shared" si="2"/>
        <v>2923.7962099637348</v>
      </c>
      <c r="Q44" s="51">
        <f t="shared" si="2"/>
        <v>3043.3551019312576</v>
      </c>
      <c r="R44" s="92"/>
    </row>
    <row r="45" spans="2:18" x14ac:dyDescent="0.25">
      <c r="B45" s="163" t="s">
        <v>405</v>
      </c>
      <c r="C45" s="10" t="s">
        <v>317</v>
      </c>
      <c r="D45" s="26">
        <f>D6*0.202</f>
        <v>1296.275297326411</v>
      </c>
      <c r="E45" s="26">
        <f t="shared" ref="E45:Q45" si="3">E6*0.202</f>
        <v>1455.8264587197059</v>
      </c>
      <c r="F45" s="26">
        <f t="shared" si="3"/>
        <v>1501.573546602981</v>
      </c>
      <c r="G45" s="26">
        <f t="shared" si="3"/>
        <v>1489.5997395426464</v>
      </c>
      <c r="H45" s="26">
        <f t="shared" si="3"/>
        <v>1687.0114151684131</v>
      </c>
      <c r="I45" s="26">
        <f t="shared" si="3"/>
        <v>1647.0757270790086</v>
      </c>
      <c r="J45" s="26">
        <f t="shared" si="3"/>
        <v>1662.8829496244991</v>
      </c>
      <c r="K45" s="26">
        <f t="shared" si="3"/>
        <v>1529.1572819408505</v>
      </c>
      <c r="L45" s="26">
        <f t="shared" si="3"/>
        <v>1573.1948006215266</v>
      </c>
      <c r="M45" s="26">
        <f t="shared" si="3"/>
        <v>1718.4604061710691</v>
      </c>
      <c r="N45" s="26">
        <f t="shared" si="3"/>
        <v>1943.3627655145192</v>
      </c>
      <c r="O45" s="26">
        <f t="shared" si="3"/>
        <v>1795.1016841161222</v>
      </c>
      <c r="P45" s="26">
        <f t="shared" si="3"/>
        <v>2130.5360504778359</v>
      </c>
      <c r="Q45" s="26">
        <f t="shared" si="3"/>
        <v>2146.1442776782969</v>
      </c>
      <c r="R45" s="93"/>
    </row>
    <row r="46" spans="2:18" x14ac:dyDescent="0.25">
      <c r="B46" s="163"/>
      <c r="C46" s="10" t="s">
        <v>318</v>
      </c>
      <c r="D46" s="26">
        <f>D7*VLOOKUP(GLOBALE!$D$7,[3]fattori_emissione!$T$2:$AH$317,2,FALSE)</f>
        <v>0</v>
      </c>
      <c r="E46" s="26">
        <f>E7*VLOOKUP(GLOBALE!$D$7,[3]fattori_emissione!$T$2:$AH$317,3,FALSE)</f>
        <v>0</v>
      </c>
      <c r="F46" s="26">
        <f>F7*VLOOKUP(GLOBALE!$D$7,[3]fattori_emissione!$T$2:$AH$317,4,FALSE)</f>
        <v>0</v>
      </c>
      <c r="G46" s="26">
        <f>G7*VLOOKUP(GLOBALE!$D$7,[3]fattori_emissione!$T$2:$AH$317,5,FALSE)</f>
        <v>0</v>
      </c>
      <c r="H46" s="26">
        <f>H7*VLOOKUP(GLOBALE!$D$7,[3]fattori_emissione!$T$2:$AH$317,6,FALSE)</f>
        <v>0</v>
      </c>
      <c r="I46" s="26">
        <f>I7*VLOOKUP(GLOBALE!$D$7,[3]fattori_emissione!$T$2:$AH$317,7,FALSE)</f>
        <v>0</v>
      </c>
      <c r="J46" s="26">
        <f>J7*VLOOKUP(GLOBALE!$D$7,[3]fattori_emissione!$T$2:$AH$317,8,FALSE)</f>
        <v>0</v>
      </c>
      <c r="K46" s="26">
        <f>K7*VLOOKUP(GLOBALE!$D$7,[3]fattori_emissione!$T$2:$AH$317,9,FALSE)</f>
        <v>0</v>
      </c>
      <c r="L46" s="26">
        <f>L7*VLOOKUP(GLOBALE!$D$7,[3]fattori_emissione!$T$2:$AH$317,10,FALSE)</f>
        <v>0</v>
      </c>
      <c r="M46" s="26">
        <f>M7*VLOOKUP(GLOBALE!$D$7,[3]fattori_emissione!$T$2:$AH$317,11,FALSE)</f>
        <v>0</v>
      </c>
      <c r="N46" s="26">
        <f>N7*VLOOKUP(GLOBALE!$D$7,[3]fattori_emissione!$T$2:$AH$317,12,FALSE)</f>
        <v>0</v>
      </c>
      <c r="O46" s="26">
        <f>O7*VLOOKUP(GLOBALE!$D$7,[3]fattori_emissione!$T$2:$AH$317,13,FALSE)</f>
        <v>0</v>
      </c>
      <c r="P46" s="26">
        <f>P7*VLOOKUP(GLOBALE!$D$7,[3]fattori_emissione!$T$2:$AH$317,14,FALSE)</f>
        <v>0</v>
      </c>
      <c r="Q46" s="26">
        <f>Q7*VLOOKUP(GLOBALE!$D$7,[3]fattori_emissione!$T$2:$AH$317,15,FALSE)</f>
        <v>0</v>
      </c>
      <c r="R46" s="27" t="str">
        <f>IF(R7="n.d.","n.d.",R7*VLOOKUP(GLOBALE!$D$7,[3]fattori_emissione!$T$2:$AH$317,15,FALSE))</f>
        <v>n.d.</v>
      </c>
    </row>
    <row r="47" spans="2:18" x14ac:dyDescent="0.25">
      <c r="B47" s="163"/>
      <c r="C47" s="10" t="s">
        <v>319</v>
      </c>
      <c r="D47" s="26">
        <f>D8*0.279</f>
        <v>253.55069680235314</v>
      </c>
      <c r="E47" s="26">
        <f t="shared" ref="E47:Q47" si="4">E8*0.279</f>
        <v>225.88016175436206</v>
      </c>
      <c r="F47" s="26">
        <f t="shared" si="4"/>
        <v>269.18802184730635</v>
      </c>
      <c r="G47" s="26">
        <f t="shared" si="4"/>
        <v>280.28974293545099</v>
      </c>
      <c r="H47" s="26">
        <f t="shared" si="4"/>
        <v>310.14501595879506</v>
      </c>
      <c r="I47" s="26">
        <f t="shared" si="4"/>
        <v>328.22547286018113</v>
      </c>
      <c r="J47" s="26">
        <f t="shared" si="4"/>
        <v>184.92795218436527</v>
      </c>
      <c r="K47" s="26">
        <f t="shared" si="4"/>
        <v>227.74431779782913</v>
      </c>
      <c r="L47" s="26">
        <f t="shared" si="4"/>
        <v>179.00884092454947</v>
      </c>
      <c r="M47" s="26">
        <f t="shared" si="4"/>
        <v>207.68616163805208</v>
      </c>
      <c r="N47" s="26">
        <f t="shared" si="4"/>
        <v>265.57185680677208</v>
      </c>
      <c r="O47" s="26">
        <f t="shared" si="4"/>
        <v>200.56685111678357</v>
      </c>
      <c r="P47" s="26">
        <f t="shared" si="4"/>
        <v>122.42335356061444</v>
      </c>
      <c r="Q47" s="26">
        <f t="shared" si="4"/>
        <v>76.796391477937021</v>
      </c>
      <c r="R47" s="93"/>
    </row>
    <row r="48" spans="2:18" x14ac:dyDescent="0.25">
      <c r="B48" s="163"/>
      <c r="C48" s="10" t="s">
        <v>320</v>
      </c>
      <c r="D48" s="26">
        <f>D9*0.267</f>
        <v>2346.4676495963404</v>
      </c>
      <c r="E48" s="26">
        <f t="shared" ref="E48:Q48" si="5">E9*0.267</f>
        <v>2207.7209235083519</v>
      </c>
      <c r="F48" s="26">
        <f t="shared" si="5"/>
        <v>1576.6455590662315</v>
      </c>
      <c r="G48" s="26">
        <f t="shared" si="5"/>
        <v>1271.0767893545476</v>
      </c>
      <c r="H48" s="26">
        <f t="shared" si="5"/>
        <v>1102.9319194474415</v>
      </c>
      <c r="I48" s="26">
        <f t="shared" si="5"/>
        <v>1178.644522364144</v>
      </c>
      <c r="J48" s="26">
        <f t="shared" si="5"/>
        <v>817.88540291278048</v>
      </c>
      <c r="K48" s="26">
        <f t="shared" si="5"/>
        <v>685.65660445549724</v>
      </c>
      <c r="L48" s="26">
        <f t="shared" si="5"/>
        <v>280.41263489190811</v>
      </c>
      <c r="M48" s="26">
        <f t="shared" si="5"/>
        <v>264.54621174119029</v>
      </c>
      <c r="N48" s="26">
        <f t="shared" si="5"/>
        <v>403.83535622650345</v>
      </c>
      <c r="O48" s="26">
        <f t="shared" si="5"/>
        <v>291.46599214338437</v>
      </c>
      <c r="P48" s="26">
        <f t="shared" si="5"/>
        <v>195.35037746308132</v>
      </c>
      <c r="Q48" s="26">
        <f t="shared" si="5"/>
        <v>336.14116574757873</v>
      </c>
      <c r="R48" s="93"/>
    </row>
    <row r="49" spans="2:24" x14ac:dyDescent="0.25">
      <c r="B49" s="163"/>
      <c r="C49" s="10" t="s">
        <v>321</v>
      </c>
      <c r="D49" s="26">
        <f>D10*0.227</f>
        <v>511.69719516485276</v>
      </c>
      <c r="E49" s="26">
        <f t="shared" ref="E49:Q49" si="6">E10*0.227</f>
        <v>521.35054918362209</v>
      </c>
      <c r="F49" s="26">
        <f t="shared" si="6"/>
        <v>640.7854004106398</v>
      </c>
      <c r="G49" s="26">
        <f t="shared" si="6"/>
        <v>645.50223932160281</v>
      </c>
      <c r="H49" s="26">
        <f t="shared" si="6"/>
        <v>669.33433874725051</v>
      </c>
      <c r="I49" s="26">
        <f t="shared" si="6"/>
        <v>756.92254220577365</v>
      </c>
      <c r="J49" s="26">
        <f t="shared" si="6"/>
        <v>663.15482925331617</v>
      </c>
      <c r="K49" s="26">
        <f t="shared" si="6"/>
        <v>578.24811781743097</v>
      </c>
      <c r="L49" s="26">
        <f t="shared" si="6"/>
        <v>699.8973999712224</v>
      </c>
      <c r="M49" s="26">
        <f t="shared" si="6"/>
        <v>674.07008957021378</v>
      </c>
      <c r="N49" s="26">
        <f t="shared" si="6"/>
        <v>826.01190154158996</v>
      </c>
      <c r="O49" s="26">
        <f t="shared" si="6"/>
        <v>526.92060337497423</v>
      </c>
      <c r="P49" s="26">
        <f t="shared" si="6"/>
        <v>475.48642846220292</v>
      </c>
      <c r="Q49" s="26">
        <f t="shared" si="6"/>
        <v>484.27326702744477</v>
      </c>
      <c r="R49" s="93"/>
    </row>
    <row r="50" spans="2:24" x14ac:dyDescent="0.25">
      <c r="B50" s="163"/>
      <c r="C50" s="10" t="s">
        <v>322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93"/>
    </row>
    <row r="51" spans="2:24" x14ac:dyDescent="0.25">
      <c r="B51" s="163"/>
      <c r="C51" s="10" t="s">
        <v>323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93"/>
    </row>
    <row r="52" spans="2:24" x14ac:dyDescent="0.25">
      <c r="B52" s="145" t="s">
        <v>338</v>
      </c>
      <c r="C52" s="146"/>
      <c r="D52" s="103">
        <f>D43+D44</f>
        <v>5813.6382078899578</v>
      </c>
      <c r="E52" s="103">
        <f t="shared" ref="E52:Q52" si="7">E43+E44</f>
        <v>5800.8859031660413</v>
      </c>
      <c r="F52" s="103">
        <f t="shared" si="7"/>
        <v>5402.5908909271584</v>
      </c>
      <c r="G52" s="103">
        <f t="shared" si="7"/>
        <v>5170.0788421542475</v>
      </c>
      <c r="H52" s="103">
        <f t="shared" si="7"/>
        <v>5302.4646893218996</v>
      </c>
      <c r="I52" s="103">
        <f t="shared" si="7"/>
        <v>5410.5832645091077</v>
      </c>
      <c r="J52" s="103">
        <f t="shared" si="7"/>
        <v>4821.7227607269542</v>
      </c>
      <c r="K52" s="103">
        <f t="shared" si="7"/>
        <v>4413.595505939611</v>
      </c>
      <c r="L52" s="103">
        <f t="shared" si="7"/>
        <v>4188.2044444740695</v>
      </c>
      <c r="M52" s="103">
        <f t="shared" si="7"/>
        <v>4341.3536249659091</v>
      </c>
      <c r="N52" s="103">
        <f t="shared" si="7"/>
        <v>4915.2633765408118</v>
      </c>
      <c r="O52" s="103">
        <f t="shared" si="7"/>
        <v>4202.2790728598766</v>
      </c>
      <c r="P52" s="103">
        <f t="shared" si="7"/>
        <v>4298.8633323268332</v>
      </c>
      <c r="Q52" s="103">
        <f t="shared" si="7"/>
        <v>4417.3942443801052</v>
      </c>
      <c r="R52" s="102"/>
    </row>
    <row r="53" spans="2:24" ht="15.75" thickBot="1" x14ac:dyDescent="0.3">
      <c r="B53" s="123" t="s">
        <v>340</v>
      </c>
      <c r="C53" s="124"/>
      <c r="D53" s="30">
        <f>D52/VLOOKUP(GLOBALE!$D$7,'[2]popolazione residente'!$A$4:$O$318,'[2]popolazione residente'!B2,FALSE)</f>
        <v>2.262116034198427</v>
      </c>
      <c r="E53" s="30">
        <f>E52/VLOOKUP(GLOBALE!$D$7,'[2]popolazione residente'!$A$4:$O$318,'[2]popolazione residente'!C2,FALSE)</f>
        <v>2.273074413466317</v>
      </c>
      <c r="F53" s="30">
        <f>F52/VLOOKUP(GLOBALE!$D$7,'[2]popolazione residente'!$A$4:$O$318,'[2]popolazione residente'!D2,FALSE)</f>
        <v>2.1103870667684212</v>
      </c>
      <c r="G53" s="30">
        <f>G52/VLOOKUP(GLOBALE!$D$7,'[2]popolazione residente'!$A$4:$O$318,'[2]popolazione residente'!E2,FALSE)</f>
        <v>2.026687119621422</v>
      </c>
      <c r="H53" s="30">
        <f>H52/VLOOKUP(GLOBALE!$D$7,'[2]popolazione residente'!$A$4:$O$318,'[2]popolazione residente'!F2,FALSE)</f>
        <v>2.0449150363755879</v>
      </c>
      <c r="I53" s="30">
        <f>I52/VLOOKUP(GLOBALE!$D$7,'[2]popolazione residente'!$A$4:$O$318,'[2]popolazione residente'!G2,FALSE)</f>
        <v>2.0181213220847103</v>
      </c>
      <c r="J53" s="30">
        <f>J52/VLOOKUP(GLOBALE!$D$7,'[2]popolazione residente'!$A$4:$O$318,'[2]popolazione residente'!H2,FALSE)</f>
        <v>1.7991502838533411</v>
      </c>
      <c r="K53" s="30">
        <f>K52/VLOOKUP(GLOBALE!$D$7,'[2]popolazione residente'!$A$4:$O$318,'[2]popolazione residente'!I2,FALSE)</f>
        <v>1.6573772083888889</v>
      </c>
      <c r="L53" s="30">
        <f>L52/VLOOKUP(GLOBALE!$D$7,'[2]popolazione residente'!$A$4:$O$318,'[2]popolazione residente'!J2,FALSE)</f>
        <v>1.5745129490504022</v>
      </c>
      <c r="M53" s="30">
        <f>M52/VLOOKUP(GLOBALE!$D$7,'[2]popolazione residente'!$A$4:$O$318,'[2]popolazione residente'!K2,FALSE)</f>
        <v>1.6425855561732536</v>
      </c>
      <c r="N53" s="30">
        <f>N52/VLOOKUP(GLOBALE!$D$7,'[2]popolazione residente'!$A$4:$O$318,'[2]popolazione residente'!L2,FALSE)</f>
        <v>1.8739090265119374</v>
      </c>
      <c r="O53" s="30">
        <f>O52/VLOOKUP(GLOBALE!$D$7,'[2]popolazione residente'!$A$4:$O$318,'[2]popolazione residente'!M2,FALSE)</f>
        <v>1.605148614537768</v>
      </c>
      <c r="P53" s="30">
        <f>P52/VLOOKUP(GLOBALE!$D$7,'[2]popolazione residente'!$A$4:$O$318,'[2]popolazione residente'!N2,FALSE)</f>
        <v>1.6389109158699326</v>
      </c>
      <c r="Q53" s="30">
        <f>Q52/VLOOKUP(GLOBALE!$D$7,'[2]popolazione residente'!$A$4:$O$318,'[2]popolazione residente'!O2,FALSE)</f>
        <v>1.6550746513226322</v>
      </c>
      <c r="R53" s="95"/>
    </row>
    <row r="54" spans="2:24" ht="15.75" thickBot="1" x14ac:dyDescent="0.3"/>
    <row r="55" spans="2:24" x14ac:dyDescent="0.25">
      <c r="B55" s="1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3"/>
    </row>
    <row r="56" spans="2:24" x14ac:dyDescent="0.25">
      <c r="B56" s="14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6"/>
    </row>
    <row r="57" spans="2:24" x14ac:dyDescent="0.25">
      <c r="B57" s="1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6"/>
    </row>
    <row r="58" spans="2:24" x14ac:dyDescent="0.25">
      <c r="B58" s="1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6"/>
    </row>
    <row r="59" spans="2:24" x14ac:dyDescent="0.25">
      <c r="B59" s="1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6"/>
    </row>
    <row r="60" spans="2:24" x14ac:dyDescent="0.25">
      <c r="B60" s="1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6"/>
    </row>
    <row r="61" spans="2:24" x14ac:dyDescent="0.25">
      <c r="B61" s="1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6"/>
    </row>
    <row r="62" spans="2:24" x14ac:dyDescent="0.25">
      <c r="B62" s="1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6"/>
    </row>
    <row r="63" spans="2:24" x14ac:dyDescent="0.25">
      <c r="B63" s="14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6"/>
    </row>
    <row r="64" spans="2:24" x14ac:dyDescent="0.25">
      <c r="B64" s="14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6"/>
    </row>
    <row r="65" spans="2:24" x14ac:dyDescent="0.25">
      <c r="B65" s="14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6"/>
    </row>
    <row r="66" spans="2:24" x14ac:dyDescent="0.25">
      <c r="B66" s="14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6"/>
    </row>
    <row r="67" spans="2:24" x14ac:dyDescent="0.25"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6"/>
    </row>
    <row r="68" spans="2:24" x14ac:dyDescent="0.25"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6"/>
    </row>
    <row r="69" spans="2:24" ht="15.75" thickBot="1" x14ac:dyDescent="0.3">
      <c r="B69" s="17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9"/>
    </row>
    <row r="70" spans="2:24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spans="3:3" hidden="1" x14ac:dyDescent="0.25"/>
    <row r="466" spans="3:3" hidden="1" x14ac:dyDescent="0.25"/>
    <row r="467" spans="3:3" hidden="1" x14ac:dyDescent="0.25"/>
    <row r="468" spans="3:3" hidden="1" x14ac:dyDescent="0.25"/>
    <row r="469" spans="3:3" hidden="1" x14ac:dyDescent="0.25"/>
    <row r="470" spans="3:3" hidden="1" x14ac:dyDescent="0.25"/>
    <row r="471" spans="3:3" hidden="1" x14ac:dyDescent="0.25"/>
    <row r="472" spans="3:3" hidden="1" x14ac:dyDescent="0.25"/>
    <row r="473" spans="3:3" hidden="1" x14ac:dyDescent="0.25"/>
    <row r="474" spans="3:3" hidden="1" x14ac:dyDescent="0.25"/>
    <row r="475" spans="3:3" hidden="1" x14ac:dyDescent="0.25"/>
    <row r="476" spans="3:3" hidden="1" x14ac:dyDescent="0.25"/>
    <row r="477" spans="3:3" hidden="1" x14ac:dyDescent="0.25"/>
    <row r="478" spans="3:3" hidden="1" x14ac:dyDescent="0.25"/>
    <row r="479" spans="3:3" hidden="1" x14ac:dyDescent="0.25"/>
    <row r="480" spans="3:3" hidden="1" x14ac:dyDescent="0.25">
      <c r="C480" s="1" t="s">
        <v>2</v>
      </c>
    </row>
    <row r="481" spans="3:3" hidden="1" x14ac:dyDescent="0.25">
      <c r="C481" s="1" t="s">
        <v>3</v>
      </c>
    </row>
    <row r="482" spans="3:3" hidden="1" x14ac:dyDescent="0.25">
      <c r="C482" s="1" t="s">
        <v>4</v>
      </c>
    </row>
    <row r="483" spans="3:3" hidden="1" x14ac:dyDescent="0.25">
      <c r="C483" s="1" t="s">
        <v>5</v>
      </c>
    </row>
    <row r="484" spans="3:3" hidden="1" x14ac:dyDescent="0.25">
      <c r="C484" s="1" t="s">
        <v>6</v>
      </c>
    </row>
    <row r="485" spans="3:3" hidden="1" x14ac:dyDescent="0.25">
      <c r="C485" s="1" t="s">
        <v>7</v>
      </c>
    </row>
    <row r="486" spans="3:3" hidden="1" x14ac:dyDescent="0.25">
      <c r="C486" s="1" t="s">
        <v>8</v>
      </c>
    </row>
    <row r="487" spans="3:3" hidden="1" x14ac:dyDescent="0.25">
      <c r="C487" s="1" t="s">
        <v>9</v>
      </c>
    </row>
    <row r="488" spans="3:3" hidden="1" x14ac:dyDescent="0.25">
      <c r="C488" s="1" t="s">
        <v>10</v>
      </c>
    </row>
    <row r="489" spans="3:3" hidden="1" x14ac:dyDescent="0.25">
      <c r="C489" s="1" t="s">
        <v>11</v>
      </c>
    </row>
    <row r="490" spans="3:3" hidden="1" x14ac:dyDescent="0.25">
      <c r="C490" s="1" t="s">
        <v>12</v>
      </c>
    </row>
    <row r="491" spans="3:3" hidden="1" x14ac:dyDescent="0.25">
      <c r="C491" s="1" t="s">
        <v>13</v>
      </c>
    </row>
    <row r="492" spans="3:3" hidden="1" x14ac:dyDescent="0.25">
      <c r="C492" s="1" t="s">
        <v>14</v>
      </c>
    </row>
    <row r="493" spans="3:3" hidden="1" x14ac:dyDescent="0.25">
      <c r="C493" s="1" t="s">
        <v>15</v>
      </c>
    </row>
    <row r="494" spans="3:3" hidden="1" x14ac:dyDescent="0.25">
      <c r="C494" s="1" t="s">
        <v>16</v>
      </c>
    </row>
    <row r="495" spans="3:3" hidden="1" x14ac:dyDescent="0.25">
      <c r="C495" s="1" t="s">
        <v>17</v>
      </c>
    </row>
    <row r="496" spans="3:3" hidden="1" x14ac:dyDescent="0.25">
      <c r="C496" s="1" t="s">
        <v>18</v>
      </c>
    </row>
    <row r="497" spans="3:3" hidden="1" x14ac:dyDescent="0.25">
      <c r="C497" s="1" t="s">
        <v>19</v>
      </c>
    </row>
    <row r="498" spans="3:3" hidden="1" x14ac:dyDescent="0.25">
      <c r="C498" s="1" t="s">
        <v>20</v>
      </c>
    </row>
    <row r="499" spans="3:3" hidden="1" x14ac:dyDescent="0.25">
      <c r="C499" s="1" t="s">
        <v>21</v>
      </c>
    </row>
    <row r="500" spans="3:3" hidden="1" x14ac:dyDescent="0.25">
      <c r="C500" s="1" t="s">
        <v>22</v>
      </c>
    </row>
    <row r="501" spans="3:3" hidden="1" x14ac:dyDescent="0.25">
      <c r="C501" s="1" t="s">
        <v>23</v>
      </c>
    </row>
    <row r="502" spans="3:3" hidden="1" x14ac:dyDescent="0.25">
      <c r="C502" s="1" t="s">
        <v>24</v>
      </c>
    </row>
    <row r="503" spans="3:3" hidden="1" x14ac:dyDescent="0.25">
      <c r="C503" s="1" t="s">
        <v>25</v>
      </c>
    </row>
    <row r="504" spans="3:3" hidden="1" x14ac:dyDescent="0.25">
      <c r="C504" s="1" t="s">
        <v>26</v>
      </c>
    </row>
    <row r="505" spans="3:3" hidden="1" x14ac:dyDescent="0.25">
      <c r="C505" s="1" t="s">
        <v>27</v>
      </c>
    </row>
    <row r="506" spans="3:3" hidden="1" x14ac:dyDescent="0.25">
      <c r="C506" s="1" t="s">
        <v>28</v>
      </c>
    </row>
    <row r="507" spans="3:3" hidden="1" x14ac:dyDescent="0.25">
      <c r="C507" s="1" t="s">
        <v>29</v>
      </c>
    </row>
    <row r="508" spans="3:3" hidden="1" x14ac:dyDescent="0.25">
      <c r="C508" s="1" t="s">
        <v>30</v>
      </c>
    </row>
    <row r="509" spans="3:3" hidden="1" x14ac:dyDescent="0.25">
      <c r="C509" s="1" t="s">
        <v>31</v>
      </c>
    </row>
    <row r="510" spans="3:3" hidden="1" x14ac:dyDescent="0.25">
      <c r="C510" s="1" t="s">
        <v>32</v>
      </c>
    </row>
    <row r="511" spans="3:3" hidden="1" x14ac:dyDescent="0.25">
      <c r="C511" s="1" t="s">
        <v>33</v>
      </c>
    </row>
    <row r="512" spans="3:3" hidden="1" x14ac:dyDescent="0.25">
      <c r="C512" s="1" t="s">
        <v>34</v>
      </c>
    </row>
    <row r="513" spans="3:3" hidden="1" x14ac:dyDescent="0.25">
      <c r="C513" s="1" t="s">
        <v>35</v>
      </c>
    </row>
    <row r="514" spans="3:3" hidden="1" x14ac:dyDescent="0.25">
      <c r="C514" s="1" t="s">
        <v>36</v>
      </c>
    </row>
    <row r="515" spans="3:3" hidden="1" x14ac:dyDescent="0.25">
      <c r="C515" s="1" t="s">
        <v>37</v>
      </c>
    </row>
    <row r="516" spans="3:3" hidden="1" x14ac:dyDescent="0.25">
      <c r="C516" s="1" t="s">
        <v>38</v>
      </c>
    </row>
    <row r="517" spans="3:3" hidden="1" x14ac:dyDescent="0.25">
      <c r="C517" s="1" t="s">
        <v>39</v>
      </c>
    </row>
    <row r="518" spans="3:3" hidden="1" x14ac:dyDescent="0.25">
      <c r="C518" s="1" t="s">
        <v>40</v>
      </c>
    </row>
    <row r="519" spans="3:3" hidden="1" x14ac:dyDescent="0.25">
      <c r="C519" s="1" t="s">
        <v>41</v>
      </c>
    </row>
    <row r="520" spans="3:3" hidden="1" x14ac:dyDescent="0.25">
      <c r="C520" s="1" t="s">
        <v>42</v>
      </c>
    </row>
    <row r="521" spans="3:3" hidden="1" x14ac:dyDescent="0.25">
      <c r="C521" s="1" t="s">
        <v>43</v>
      </c>
    </row>
    <row r="522" spans="3:3" hidden="1" x14ac:dyDescent="0.25">
      <c r="C522" s="1" t="s">
        <v>44</v>
      </c>
    </row>
    <row r="523" spans="3:3" hidden="1" x14ac:dyDescent="0.25">
      <c r="C523" s="1" t="s">
        <v>45</v>
      </c>
    </row>
    <row r="524" spans="3:3" hidden="1" x14ac:dyDescent="0.25">
      <c r="C524" s="1" t="s">
        <v>1</v>
      </c>
    </row>
    <row r="525" spans="3:3" hidden="1" x14ac:dyDescent="0.25">
      <c r="C525" s="1" t="s">
        <v>46</v>
      </c>
    </row>
    <row r="526" spans="3:3" hidden="1" x14ac:dyDescent="0.25">
      <c r="C526" s="1" t="s">
        <v>47</v>
      </c>
    </row>
    <row r="527" spans="3:3" hidden="1" x14ac:dyDescent="0.25">
      <c r="C527" s="1" t="s">
        <v>48</v>
      </c>
    </row>
    <row r="528" spans="3:3" hidden="1" x14ac:dyDescent="0.25">
      <c r="C528" s="1" t="s">
        <v>49</v>
      </c>
    </row>
    <row r="529" spans="3:3" hidden="1" x14ac:dyDescent="0.25">
      <c r="C529" s="1" t="s">
        <v>50</v>
      </c>
    </row>
    <row r="530" spans="3:3" hidden="1" x14ac:dyDescent="0.25">
      <c r="C530" s="1" t="s">
        <v>51</v>
      </c>
    </row>
    <row r="531" spans="3:3" hidden="1" x14ac:dyDescent="0.25">
      <c r="C531" s="1" t="s">
        <v>52</v>
      </c>
    </row>
    <row r="532" spans="3:3" hidden="1" x14ac:dyDescent="0.25">
      <c r="C532" s="1" t="s">
        <v>53</v>
      </c>
    </row>
    <row r="533" spans="3:3" hidden="1" x14ac:dyDescent="0.25">
      <c r="C533" s="1" t="s">
        <v>54</v>
      </c>
    </row>
    <row r="534" spans="3:3" hidden="1" x14ac:dyDescent="0.25">
      <c r="C534" s="1" t="s">
        <v>55</v>
      </c>
    </row>
    <row r="535" spans="3:3" hidden="1" x14ac:dyDescent="0.25">
      <c r="C535" s="1" t="s">
        <v>56</v>
      </c>
    </row>
    <row r="536" spans="3:3" hidden="1" x14ac:dyDescent="0.25">
      <c r="C536" s="1" t="s">
        <v>57</v>
      </c>
    </row>
    <row r="537" spans="3:3" hidden="1" x14ac:dyDescent="0.25">
      <c r="C537" s="1" t="s">
        <v>58</v>
      </c>
    </row>
    <row r="538" spans="3:3" hidden="1" x14ac:dyDescent="0.25">
      <c r="C538" s="1" t="s">
        <v>59</v>
      </c>
    </row>
    <row r="539" spans="3:3" hidden="1" x14ac:dyDescent="0.25">
      <c r="C539" s="1" t="s">
        <v>60</v>
      </c>
    </row>
    <row r="540" spans="3:3" hidden="1" x14ac:dyDescent="0.25">
      <c r="C540" s="1" t="s">
        <v>61</v>
      </c>
    </row>
    <row r="541" spans="3:3" hidden="1" x14ac:dyDescent="0.25">
      <c r="C541" s="1" t="s">
        <v>62</v>
      </c>
    </row>
    <row r="542" spans="3:3" hidden="1" x14ac:dyDescent="0.25">
      <c r="C542" s="1" t="s">
        <v>63</v>
      </c>
    </row>
    <row r="543" spans="3:3" hidden="1" x14ac:dyDescent="0.25">
      <c r="C543" s="1" t="s">
        <v>64</v>
      </c>
    </row>
    <row r="544" spans="3:3" hidden="1" x14ac:dyDescent="0.25">
      <c r="C544" s="1" t="s">
        <v>65</v>
      </c>
    </row>
    <row r="545" spans="3:3" hidden="1" x14ac:dyDescent="0.25">
      <c r="C545" s="1" t="s">
        <v>66</v>
      </c>
    </row>
    <row r="546" spans="3:3" hidden="1" x14ac:dyDescent="0.25">
      <c r="C546" s="1" t="s">
        <v>67</v>
      </c>
    </row>
    <row r="547" spans="3:3" hidden="1" x14ac:dyDescent="0.25">
      <c r="C547" s="1" t="s">
        <v>68</v>
      </c>
    </row>
    <row r="548" spans="3:3" hidden="1" x14ac:dyDescent="0.25">
      <c r="C548" s="1" t="s">
        <v>69</v>
      </c>
    </row>
    <row r="549" spans="3:3" hidden="1" x14ac:dyDescent="0.25">
      <c r="C549" s="1" t="s">
        <v>70</v>
      </c>
    </row>
    <row r="550" spans="3:3" hidden="1" x14ac:dyDescent="0.25">
      <c r="C550" s="1" t="s">
        <v>71</v>
      </c>
    </row>
    <row r="551" spans="3:3" hidden="1" x14ac:dyDescent="0.25">
      <c r="C551" s="1" t="s">
        <v>72</v>
      </c>
    </row>
    <row r="552" spans="3:3" hidden="1" x14ac:dyDescent="0.25">
      <c r="C552" s="1" t="s">
        <v>73</v>
      </c>
    </row>
    <row r="553" spans="3:3" hidden="1" x14ac:dyDescent="0.25">
      <c r="C553" s="1" t="s">
        <v>74</v>
      </c>
    </row>
    <row r="554" spans="3:3" hidden="1" x14ac:dyDescent="0.25">
      <c r="C554" s="1" t="s">
        <v>75</v>
      </c>
    </row>
    <row r="555" spans="3:3" hidden="1" x14ac:dyDescent="0.25">
      <c r="C555" s="1" t="s">
        <v>76</v>
      </c>
    </row>
    <row r="556" spans="3:3" hidden="1" x14ac:dyDescent="0.25">
      <c r="C556" s="1" t="s">
        <v>77</v>
      </c>
    </row>
    <row r="557" spans="3:3" hidden="1" x14ac:dyDescent="0.25">
      <c r="C557" s="1" t="s">
        <v>78</v>
      </c>
    </row>
    <row r="558" spans="3:3" hidden="1" x14ac:dyDescent="0.25">
      <c r="C558" s="1" t="s">
        <v>79</v>
      </c>
    </row>
    <row r="559" spans="3:3" hidden="1" x14ac:dyDescent="0.25">
      <c r="C559" s="1" t="s">
        <v>80</v>
      </c>
    </row>
    <row r="560" spans="3:3" hidden="1" x14ac:dyDescent="0.25">
      <c r="C560" s="1" t="s">
        <v>81</v>
      </c>
    </row>
    <row r="561" spans="3:3" hidden="1" x14ac:dyDescent="0.25">
      <c r="C561" s="1" t="s">
        <v>82</v>
      </c>
    </row>
    <row r="562" spans="3:3" hidden="1" x14ac:dyDescent="0.25">
      <c r="C562" s="1" t="s">
        <v>83</v>
      </c>
    </row>
    <row r="563" spans="3:3" hidden="1" x14ac:dyDescent="0.25">
      <c r="C563" s="1" t="s">
        <v>84</v>
      </c>
    </row>
    <row r="564" spans="3:3" hidden="1" x14ac:dyDescent="0.25">
      <c r="C564" s="1" t="s">
        <v>85</v>
      </c>
    </row>
    <row r="565" spans="3:3" hidden="1" x14ac:dyDescent="0.25">
      <c r="C565" s="1" t="s">
        <v>86</v>
      </c>
    </row>
    <row r="566" spans="3:3" hidden="1" x14ac:dyDescent="0.25">
      <c r="C566" s="1" t="s">
        <v>87</v>
      </c>
    </row>
    <row r="567" spans="3:3" hidden="1" x14ac:dyDescent="0.25">
      <c r="C567" s="1" t="s">
        <v>88</v>
      </c>
    </row>
    <row r="568" spans="3:3" hidden="1" x14ac:dyDescent="0.25">
      <c r="C568" s="1" t="s">
        <v>89</v>
      </c>
    </row>
    <row r="569" spans="3:3" hidden="1" x14ac:dyDescent="0.25">
      <c r="C569" s="1" t="s">
        <v>90</v>
      </c>
    </row>
    <row r="570" spans="3:3" hidden="1" x14ac:dyDescent="0.25">
      <c r="C570" s="1" t="s">
        <v>91</v>
      </c>
    </row>
    <row r="571" spans="3:3" hidden="1" x14ac:dyDescent="0.25">
      <c r="C571" s="1" t="s">
        <v>92</v>
      </c>
    </row>
    <row r="572" spans="3:3" hidden="1" x14ac:dyDescent="0.25">
      <c r="C572" s="1" t="s">
        <v>93</v>
      </c>
    </row>
    <row r="573" spans="3:3" hidden="1" x14ac:dyDescent="0.25">
      <c r="C573" s="1" t="s">
        <v>94</v>
      </c>
    </row>
    <row r="574" spans="3:3" hidden="1" x14ac:dyDescent="0.25">
      <c r="C574" s="1" t="s">
        <v>95</v>
      </c>
    </row>
    <row r="575" spans="3:3" hidden="1" x14ac:dyDescent="0.25">
      <c r="C575" s="1" t="s">
        <v>96</v>
      </c>
    </row>
    <row r="576" spans="3:3" hidden="1" x14ac:dyDescent="0.25">
      <c r="C576" s="1" t="s">
        <v>97</v>
      </c>
    </row>
    <row r="577" spans="3:3" hidden="1" x14ac:dyDescent="0.25">
      <c r="C577" s="1" t="s">
        <v>98</v>
      </c>
    </row>
    <row r="578" spans="3:3" hidden="1" x14ac:dyDescent="0.25">
      <c r="C578" s="1" t="s">
        <v>99</v>
      </c>
    </row>
    <row r="579" spans="3:3" hidden="1" x14ac:dyDescent="0.25">
      <c r="C579" s="1" t="s">
        <v>100</v>
      </c>
    </row>
    <row r="580" spans="3:3" hidden="1" x14ac:dyDescent="0.25">
      <c r="C580" s="1" t="s">
        <v>101</v>
      </c>
    </row>
    <row r="581" spans="3:3" hidden="1" x14ac:dyDescent="0.25">
      <c r="C581" s="1" t="s">
        <v>102</v>
      </c>
    </row>
    <row r="582" spans="3:3" hidden="1" x14ac:dyDescent="0.25">
      <c r="C582" s="1" t="s">
        <v>103</v>
      </c>
    </row>
    <row r="583" spans="3:3" hidden="1" x14ac:dyDescent="0.25">
      <c r="C583" s="1" t="s">
        <v>104</v>
      </c>
    </row>
    <row r="584" spans="3:3" hidden="1" x14ac:dyDescent="0.25">
      <c r="C584" s="1" t="s">
        <v>105</v>
      </c>
    </row>
    <row r="585" spans="3:3" hidden="1" x14ac:dyDescent="0.25">
      <c r="C585" s="1" t="s">
        <v>106</v>
      </c>
    </row>
    <row r="586" spans="3:3" hidden="1" x14ac:dyDescent="0.25">
      <c r="C586" s="1" t="s">
        <v>107</v>
      </c>
    </row>
    <row r="587" spans="3:3" hidden="1" x14ac:dyDescent="0.25">
      <c r="C587" s="1" t="s">
        <v>108</v>
      </c>
    </row>
    <row r="588" spans="3:3" hidden="1" x14ac:dyDescent="0.25">
      <c r="C588" s="1" t="s">
        <v>109</v>
      </c>
    </row>
    <row r="589" spans="3:3" hidden="1" x14ac:dyDescent="0.25">
      <c r="C589" s="1" t="s">
        <v>110</v>
      </c>
    </row>
    <row r="590" spans="3:3" hidden="1" x14ac:dyDescent="0.25">
      <c r="C590" s="1" t="s">
        <v>111</v>
      </c>
    </row>
    <row r="591" spans="3:3" hidden="1" x14ac:dyDescent="0.25">
      <c r="C591" s="1" t="s">
        <v>112</v>
      </c>
    </row>
    <row r="592" spans="3:3" hidden="1" x14ac:dyDescent="0.25">
      <c r="C592" s="1" t="s">
        <v>113</v>
      </c>
    </row>
    <row r="593" spans="3:3" hidden="1" x14ac:dyDescent="0.25">
      <c r="C593" s="1" t="s">
        <v>114</v>
      </c>
    </row>
    <row r="594" spans="3:3" hidden="1" x14ac:dyDescent="0.25">
      <c r="C594" s="1" t="s">
        <v>115</v>
      </c>
    </row>
    <row r="595" spans="3:3" hidden="1" x14ac:dyDescent="0.25">
      <c r="C595" s="1" t="s">
        <v>116</v>
      </c>
    </row>
    <row r="596" spans="3:3" hidden="1" x14ac:dyDescent="0.25">
      <c r="C596" s="1" t="s">
        <v>117</v>
      </c>
    </row>
    <row r="597" spans="3:3" hidden="1" x14ac:dyDescent="0.25">
      <c r="C597" s="1" t="s">
        <v>118</v>
      </c>
    </row>
    <row r="598" spans="3:3" hidden="1" x14ac:dyDescent="0.25">
      <c r="C598" s="1" t="s">
        <v>119</v>
      </c>
    </row>
    <row r="599" spans="3:3" hidden="1" x14ac:dyDescent="0.25">
      <c r="C599" s="1" t="s">
        <v>120</v>
      </c>
    </row>
    <row r="600" spans="3:3" hidden="1" x14ac:dyDescent="0.25">
      <c r="C600" s="1" t="s">
        <v>121</v>
      </c>
    </row>
    <row r="601" spans="3:3" hidden="1" x14ac:dyDescent="0.25">
      <c r="C601" s="1" t="s">
        <v>122</v>
      </c>
    </row>
    <row r="602" spans="3:3" hidden="1" x14ac:dyDescent="0.25">
      <c r="C602" s="1" t="s">
        <v>123</v>
      </c>
    </row>
    <row r="603" spans="3:3" hidden="1" x14ac:dyDescent="0.25">
      <c r="C603" s="1" t="s">
        <v>124</v>
      </c>
    </row>
    <row r="604" spans="3:3" hidden="1" x14ac:dyDescent="0.25">
      <c r="C604" s="1" t="s">
        <v>125</v>
      </c>
    </row>
    <row r="605" spans="3:3" hidden="1" x14ac:dyDescent="0.25">
      <c r="C605" s="1" t="s">
        <v>126</v>
      </c>
    </row>
    <row r="606" spans="3:3" hidden="1" x14ac:dyDescent="0.25">
      <c r="C606" s="1" t="s">
        <v>127</v>
      </c>
    </row>
    <row r="607" spans="3:3" hidden="1" x14ac:dyDescent="0.25">
      <c r="C607" s="1" t="s">
        <v>128</v>
      </c>
    </row>
    <row r="608" spans="3:3" hidden="1" x14ac:dyDescent="0.25">
      <c r="C608" s="1" t="s">
        <v>129</v>
      </c>
    </row>
    <row r="609" spans="3:3" hidden="1" x14ac:dyDescent="0.25">
      <c r="C609" s="1" t="s">
        <v>130</v>
      </c>
    </row>
    <row r="610" spans="3:3" hidden="1" x14ac:dyDescent="0.25">
      <c r="C610" s="1" t="s">
        <v>131</v>
      </c>
    </row>
    <row r="611" spans="3:3" hidden="1" x14ac:dyDescent="0.25">
      <c r="C611" s="1" t="s">
        <v>132</v>
      </c>
    </row>
    <row r="612" spans="3:3" hidden="1" x14ac:dyDescent="0.25">
      <c r="C612" s="1" t="s">
        <v>133</v>
      </c>
    </row>
    <row r="613" spans="3:3" hidden="1" x14ac:dyDescent="0.25">
      <c r="C613" s="1" t="s">
        <v>134</v>
      </c>
    </row>
    <row r="614" spans="3:3" hidden="1" x14ac:dyDescent="0.25">
      <c r="C614" s="1" t="s">
        <v>135</v>
      </c>
    </row>
    <row r="615" spans="3:3" hidden="1" x14ac:dyDescent="0.25">
      <c r="C615" s="1" t="s">
        <v>136</v>
      </c>
    </row>
    <row r="616" spans="3:3" hidden="1" x14ac:dyDescent="0.25">
      <c r="C616" s="1" t="s">
        <v>137</v>
      </c>
    </row>
    <row r="617" spans="3:3" hidden="1" x14ac:dyDescent="0.25">
      <c r="C617" s="1" t="s">
        <v>138</v>
      </c>
    </row>
    <row r="618" spans="3:3" hidden="1" x14ac:dyDescent="0.25">
      <c r="C618" s="1" t="s">
        <v>139</v>
      </c>
    </row>
    <row r="619" spans="3:3" hidden="1" x14ac:dyDescent="0.25">
      <c r="C619" s="1" t="s">
        <v>140</v>
      </c>
    </row>
    <row r="620" spans="3:3" hidden="1" x14ac:dyDescent="0.25">
      <c r="C620" s="1" t="s">
        <v>141</v>
      </c>
    </row>
    <row r="621" spans="3:3" hidden="1" x14ac:dyDescent="0.25">
      <c r="C621" s="1" t="s">
        <v>142</v>
      </c>
    </row>
    <row r="622" spans="3:3" hidden="1" x14ac:dyDescent="0.25">
      <c r="C622" s="1" t="s">
        <v>143</v>
      </c>
    </row>
    <row r="623" spans="3:3" hidden="1" x14ac:dyDescent="0.25">
      <c r="C623" s="1" t="s">
        <v>144</v>
      </c>
    </row>
    <row r="624" spans="3:3" hidden="1" x14ac:dyDescent="0.25">
      <c r="C624" s="1" t="s">
        <v>145</v>
      </c>
    </row>
    <row r="625" spans="3:3" hidden="1" x14ac:dyDescent="0.25">
      <c r="C625" s="1" t="s">
        <v>146</v>
      </c>
    </row>
    <row r="626" spans="3:3" hidden="1" x14ac:dyDescent="0.25">
      <c r="C626" s="1" t="s">
        <v>147</v>
      </c>
    </row>
    <row r="627" spans="3:3" hidden="1" x14ac:dyDescent="0.25">
      <c r="C627" s="1" t="s">
        <v>148</v>
      </c>
    </row>
    <row r="628" spans="3:3" hidden="1" x14ac:dyDescent="0.25">
      <c r="C628" s="1" t="s">
        <v>149</v>
      </c>
    </row>
    <row r="629" spans="3:3" hidden="1" x14ac:dyDescent="0.25">
      <c r="C629" s="1" t="s">
        <v>150</v>
      </c>
    </row>
    <row r="630" spans="3:3" hidden="1" x14ac:dyDescent="0.25">
      <c r="C630" s="1" t="s">
        <v>151</v>
      </c>
    </row>
    <row r="631" spans="3:3" hidden="1" x14ac:dyDescent="0.25">
      <c r="C631" s="1" t="s">
        <v>152</v>
      </c>
    </row>
    <row r="632" spans="3:3" hidden="1" x14ac:dyDescent="0.25">
      <c r="C632" s="1" t="s">
        <v>153</v>
      </c>
    </row>
    <row r="633" spans="3:3" hidden="1" x14ac:dyDescent="0.25">
      <c r="C633" s="1" t="s">
        <v>154</v>
      </c>
    </row>
    <row r="634" spans="3:3" hidden="1" x14ac:dyDescent="0.25">
      <c r="C634" s="1" t="s">
        <v>155</v>
      </c>
    </row>
    <row r="635" spans="3:3" hidden="1" x14ac:dyDescent="0.25">
      <c r="C635" s="1" t="s">
        <v>156</v>
      </c>
    </row>
    <row r="636" spans="3:3" hidden="1" x14ac:dyDescent="0.25">
      <c r="C636" s="1" t="s">
        <v>157</v>
      </c>
    </row>
    <row r="637" spans="3:3" hidden="1" x14ac:dyDescent="0.25">
      <c r="C637" s="1" t="s">
        <v>158</v>
      </c>
    </row>
    <row r="638" spans="3:3" hidden="1" x14ac:dyDescent="0.25">
      <c r="C638" s="1" t="s">
        <v>159</v>
      </c>
    </row>
    <row r="639" spans="3:3" hidden="1" x14ac:dyDescent="0.25">
      <c r="C639" s="1" t="s">
        <v>160</v>
      </c>
    </row>
    <row r="640" spans="3:3" hidden="1" x14ac:dyDescent="0.25">
      <c r="C640" s="1" t="s">
        <v>161</v>
      </c>
    </row>
    <row r="641" spans="3:3" hidden="1" x14ac:dyDescent="0.25">
      <c r="C641" s="1" t="s">
        <v>162</v>
      </c>
    </row>
    <row r="642" spans="3:3" hidden="1" x14ac:dyDescent="0.25">
      <c r="C642" s="1" t="s">
        <v>163</v>
      </c>
    </row>
    <row r="643" spans="3:3" hidden="1" x14ac:dyDescent="0.25">
      <c r="C643" s="1" t="s">
        <v>164</v>
      </c>
    </row>
    <row r="644" spans="3:3" hidden="1" x14ac:dyDescent="0.25">
      <c r="C644" s="1" t="s">
        <v>165</v>
      </c>
    </row>
    <row r="645" spans="3:3" hidden="1" x14ac:dyDescent="0.25">
      <c r="C645" s="1" t="s">
        <v>166</v>
      </c>
    </row>
    <row r="646" spans="3:3" hidden="1" x14ac:dyDescent="0.25">
      <c r="C646" s="1" t="s">
        <v>167</v>
      </c>
    </row>
    <row r="647" spans="3:3" hidden="1" x14ac:dyDescent="0.25">
      <c r="C647" s="1" t="s">
        <v>168</v>
      </c>
    </row>
    <row r="648" spans="3:3" hidden="1" x14ac:dyDescent="0.25">
      <c r="C648" s="1" t="s">
        <v>169</v>
      </c>
    </row>
    <row r="649" spans="3:3" hidden="1" x14ac:dyDescent="0.25">
      <c r="C649" s="1" t="s">
        <v>170</v>
      </c>
    </row>
    <row r="650" spans="3:3" hidden="1" x14ac:dyDescent="0.25">
      <c r="C650" s="1" t="s">
        <v>171</v>
      </c>
    </row>
    <row r="651" spans="3:3" hidden="1" x14ac:dyDescent="0.25">
      <c r="C651" s="1" t="s">
        <v>172</v>
      </c>
    </row>
    <row r="652" spans="3:3" hidden="1" x14ac:dyDescent="0.25">
      <c r="C652" s="1" t="s">
        <v>173</v>
      </c>
    </row>
    <row r="653" spans="3:3" hidden="1" x14ac:dyDescent="0.25">
      <c r="C653" s="1" t="s">
        <v>174</v>
      </c>
    </row>
    <row r="654" spans="3:3" hidden="1" x14ac:dyDescent="0.25">
      <c r="C654" s="1" t="s">
        <v>175</v>
      </c>
    </row>
    <row r="655" spans="3:3" hidden="1" x14ac:dyDescent="0.25">
      <c r="C655" s="1" t="s">
        <v>176</v>
      </c>
    </row>
    <row r="656" spans="3:3" hidden="1" x14ac:dyDescent="0.25">
      <c r="C656" s="1" t="s">
        <v>177</v>
      </c>
    </row>
    <row r="657" spans="3:3" hidden="1" x14ac:dyDescent="0.25">
      <c r="C657" s="1" t="s">
        <v>178</v>
      </c>
    </row>
    <row r="658" spans="3:3" hidden="1" x14ac:dyDescent="0.25">
      <c r="C658" s="1" t="s">
        <v>179</v>
      </c>
    </row>
    <row r="659" spans="3:3" hidden="1" x14ac:dyDescent="0.25">
      <c r="C659" s="1" t="s">
        <v>180</v>
      </c>
    </row>
    <row r="660" spans="3:3" hidden="1" x14ac:dyDescent="0.25">
      <c r="C660" s="1" t="s">
        <v>181</v>
      </c>
    </row>
    <row r="661" spans="3:3" hidden="1" x14ac:dyDescent="0.25">
      <c r="C661" s="1" t="s">
        <v>182</v>
      </c>
    </row>
    <row r="662" spans="3:3" hidden="1" x14ac:dyDescent="0.25">
      <c r="C662" s="1" t="s">
        <v>183</v>
      </c>
    </row>
    <row r="663" spans="3:3" hidden="1" x14ac:dyDescent="0.25">
      <c r="C663" s="1" t="s">
        <v>184</v>
      </c>
    </row>
    <row r="664" spans="3:3" hidden="1" x14ac:dyDescent="0.25">
      <c r="C664" s="1" t="s">
        <v>185</v>
      </c>
    </row>
    <row r="665" spans="3:3" hidden="1" x14ac:dyDescent="0.25">
      <c r="C665" s="1" t="s">
        <v>186</v>
      </c>
    </row>
    <row r="666" spans="3:3" hidden="1" x14ac:dyDescent="0.25">
      <c r="C666" s="1" t="s">
        <v>187</v>
      </c>
    </row>
    <row r="667" spans="3:3" hidden="1" x14ac:dyDescent="0.25">
      <c r="C667" s="1" t="s">
        <v>188</v>
      </c>
    </row>
    <row r="668" spans="3:3" hidden="1" x14ac:dyDescent="0.25">
      <c r="C668" s="1" t="s">
        <v>189</v>
      </c>
    </row>
    <row r="669" spans="3:3" hidden="1" x14ac:dyDescent="0.25">
      <c r="C669" s="1" t="s">
        <v>190</v>
      </c>
    </row>
    <row r="670" spans="3:3" hidden="1" x14ac:dyDescent="0.25">
      <c r="C670" s="1" t="s">
        <v>191</v>
      </c>
    </row>
    <row r="671" spans="3:3" hidden="1" x14ac:dyDescent="0.25">
      <c r="C671" s="1" t="s">
        <v>192</v>
      </c>
    </row>
    <row r="672" spans="3:3" hidden="1" x14ac:dyDescent="0.25">
      <c r="C672" s="1" t="s">
        <v>193</v>
      </c>
    </row>
    <row r="673" spans="3:3" hidden="1" x14ac:dyDescent="0.25">
      <c r="C673" s="1" t="s">
        <v>194</v>
      </c>
    </row>
    <row r="674" spans="3:3" hidden="1" x14ac:dyDescent="0.25">
      <c r="C674" s="1" t="s">
        <v>195</v>
      </c>
    </row>
    <row r="675" spans="3:3" hidden="1" x14ac:dyDescent="0.25">
      <c r="C675" s="1" t="s">
        <v>196</v>
      </c>
    </row>
    <row r="676" spans="3:3" hidden="1" x14ac:dyDescent="0.25">
      <c r="C676" s="1" t="s">
        <v>197</v>
      </c>
    </row>
    <row r="677" spans="3:3" hidden="1" x14ac:dyDescent="0.25">
      <c r="C677" s="1" t="s">
        <v>198</v>
      </c>
    </row>
    <row r="678" spans="3:3" hidden="1" x14ac:dyDescent="0.25">
      <c r="C678" s="1" t="s">
        <v>199</v>
      </c>
    </row>
    <row r="679" spans="3:3" hidden="1" x14ac:dyDescent="0.25">
      <c r="C679" s="1" t="s">
        <v>200</v>
      </c>
    </row>
    <row r="680" spans="3:3" hidden="1" x14ac:dyDescent="0.25">
      <c r="C680" s="1" t="s">
        <v>201</v>
      </c>
    </row>
    <row r="681" spans="3:3" hidden="1" x14ac:dyDescent="0.25">
      <c r="C681" s="1" t="s">
        <v>202</v>
      </c>
    </row>
    <row r="682" spans="3:3" hidden="1" x14ac:dyDescent="0.25">
      <c r="C682" s="1" t="s">
        <v>203</v>
      </c>
    </row>
    <row r="683" spans="3:3" hidden="1" x14ac:dyDescent="0.25">
      <c r="C683" s="1" t="s">
        <v>204</v>
      </c>
    </row>
    <row r="684" spans="3:3" hidden="1" x14ac:dyDescent="0.25">
      <c r="C684" s="1" t="s">
        <v>205</v>
      </c>
    </row>
    <row r="685" spans="3:3" hidden="1" x14ac:dyDescent="0.25">
      <c r="C685" s="1" t="s">
        <v>206</v>
      </c>
    </row>
    <row r="686" spans="3:3" hidden="1" x14ac:dyDescent="0.25">
      <c r="C686" s="1" t="s">
        <v>207</v>
      </c>
    </row>
    <row r="687" spans="3:3" hidden="1" x14ac:dyDescent="0.25">
      <c r="C687" s="1" t="s">
        <v>208</v>
      </c>
    </row>
    <row r="688" spans="3:3" hidden="1" x14ac:dyDescent="0.25">
      <c r="C688" s="1" t="s">
        <v>209</v>
      </c>
    </row>
    <row r="689" spans="3:3" hidden="1" x14ac:dyDescent="0.25">
      <c r="C689" s="1" t="s">
        <v>210</v>
      </c>
    </row>
    <row r="690" spans="3:3" hidden="1" x14ac:dyDescent="0.25">
      <c r="C690" s="1" t="s">
        <v>211</v>
      </c>
    </row>
    <row r="691" spans="3:3" hidden="1" x14ac:dyDescent="0.25">
      <c r="C691" s="1" t="s">
        <v>212</v>
      </c>
    </row>
    <row r="692" spans="3:3" hidden="1" x14ac:dyDescent="0.25">
      <c r="C692" s="1" t="s">
        <v>213</v>
      </c>
    </row>
    <row r="693" spans="3:3" hidden="1" x14ac:dyDescent="0.25">
      <c r="C693" s="1" t="s">
        <v>214</v>
      </c>
    </row>
    <row r="694" spans="3:3" hidden="1" x14ac:dyDescent="0.25">
      <c r="C694" s="1" t="s">
        <v>215</v>
      </c>
    </row>
    <row r="695" spans="3:3" hidden="1" x14ac:dyDescent="0.25">
      <c r="C695" s="1" t="s">
        <v>216</v>
      </c>
    </row>
    <row r="696" spans="3:3" hidden="1" x14ac:dyDescent="0.25">
      <c r="C696" s="1" t="s">
        <v>217</v>
      </c>
    </row>
    <row r="697" spans="3:3" hidden="1" x14ac:dyDescent="0.25">
      <c r="C697" s="1" t="s">
        <v>218</v>
      </c>
    </row>
    <row r="698" spans="3:3" hidden="1" x14ac:dyDescent="0.25">
      <c r="C698" s="1" t="s">
        <v>219</v>
      </c>
    </row>
    <row r="699" spans="3:3" hidden="1" x14ac:dyDescent="0.25">
      <c r="C699" s="1" t="s">
        <v>220</v>
      </c>
    </row>
    <row r="700" spans="3:3" hidden="1" x14ac:dyDescent="0.25">
      <c r="C700" s="1" t="s">
        <v>221</v>
      </c>
    </row>
    <row r="701" spans="3:3" hidden="1" x14ac:dyDescent="0.25">
      <c r="C701" s="1" t="s">
        <v>222</v>
      </c>
    </row>
    <row r="702" spans="3:3" hidden="1" x14ac:dyDescent="0.25">
      <c r="C702" s="1" t="s">
        <v>223</v>
      </c>
    </row>
    <row r="703" spans="3:3" hidden="1" x14ac:dyDescent="0.25">
      <c r="C703" s="1" t="s">
        <v>224</v>
      </c>
    </row>
    <row r="704" spans="3:3" hidden="1" x14ac:dyDescent="0.25">
      <c r="C704" s="1" t="s">
        <v>225</v>
      </c>
    </row>
    <row r="705" spans="3:3" hidden="1" x14ac:dyDescent="0.25">
      <c r="C705" s="1" t="s">
        <v>226</v>
      </c>
    </row>
    <row r="706" spans="3:3" hidden="1" x14ac:dyDescent="0.25">
      <c r="C706" s="1" t="s">
        <v>227</v>
      </c>
    </row>
    <row r="707" spans="3:3" hidden="1" x14ac:dyDescent="0.25">
      <c r="C707" s="1" t="s">
        <v>228</v>
      </c>
    </row>
    <row r="708" spans="3:3" hidden="1" x14ac:dyDescent="0.25">
      <c r="C708" s="1" t="s">
        <v>229</v>
      </c>
    </row>
    <row r="709" spans="3:3" hidden="1" x14ac:dyDescent="0.25">
      <c r="C709" s="1" t="s">
        <v>230</v>
      </c>
    </row>
    <row r="710" spans="3:3" hidden="1" x14ac:dyDescent="0.25">
      <c r="C710" s="1" t="s">
        <v>231</v>
      </c>
    </row>
    <row r="711" spans="3:3" hidden="1" x14ac:dyDescent="0.25">
      <c r="C711" s="1" t="s">
        <v>232</v>
      </c>
    </row>
    <row r="712" spans="3:3" hidden="1" x14ac:dyDescent="0.25">
      <c r="C712" s="1" t="s">
        <v>233</v>
      </c>
    </row>
    <row r="713" spans="3:3" hidden="1" x14ac:dyDescent="0.25">
      <c r="C713" s="1" t="s">
        <v>234</v>
      </c>
    </row>
    <row r="714" spans="3:3" hidden="1" x14ac:dyDescent="0.25">
      <c r="C714" s="1" t="s">
        <v>235</v>
      </c>
    </row>
    <row r="715" spans="3:3" hidden="1" x14ac:dyDescent="0.25">
      <c r="C715" s="1" t="s">
        <v>236</v>
      </c>
    </row>
    <row r="716" spans="3:3" hidden="1" x14ac:dyDescent="0.25">
      <c r="C716" s="1" t="s">
        <v>237</v>
      </c>
    </row>
    <row r="717" spans="3:3" hidden="1" x14ac:dyDescent="0.25">
      <c r="C717" s="1" t="s">
        <v>238</v>
      </c>
    </row>
    <row r="718" spans="3:3" hidden="1" x14ac:dyDescent="0.25">
      <c r="C718" s="1" t="s">
        <v>239</v>
      </c>
    </row>
    <row r="719" spans="3:3" hidden="1" x14ac:dyDescent="0.25">
      <c r="C719" s="1" t="s">
        <v>240</v>
      </c>
    </row>
    <row r="720" spans="3:3" hidden="1" x14ac:dyDescent="0.25">
      <c r="C720" s="1" t="s">
        <v>241</v>
      </c>
    </row>
    <row r="721" spans="3:3" hidden="1" x14ac:dyDescent="0.25">
      <c r="C721" s="1" t="s">
        <v>242</v>
      </c>
    </row>
    <row r="722" spans="3:3" hidden="1" x14ac:dyDescent="0.25">
      <c r="C722" s="1" t="s">
        <v>243</v>
      </c>
    </row>
    <row r="723" spans="3:3" hidden="1" x14ac:dyDescent="0.25">
      <c r="C723" s="1" t="s">
        <v>244</v>
      </c>
    </row>
    <row r="724" spans="3:3" hidden="1" x14ac:dyDescent="0.25">
      <c r="C724" s="1" t="s">
        <v>245</v>
      </c>
    </row>
    <row r="725" spans="3:3" hidden="1" x14ac:dyDescent="0.25">
      <c r="C725" s="1" t="s">
        <v>246</v>
      </c>
    </row>
    <row r="726" spans="3:3" hidden="1" x14ac:dyDescent="0.25">
      <c r="C726" s="1" t="s">
        <v>247</v>
      </c>
    </row>
    <row r="727" spans="3:3" hidden="1" x14ac:dyDescent="0.25">
      <c r="C727" s="1" t="s">
        <v>248</v>
      </c>
    </row>
    <row r="728" spans="3:3" hidden="1" x14ac:dyDescent="0.25">
      <c r="C728" s="1" t="s">
        <v>249</v>
      </c>
    </row>
    <row r="729" spans="3:3" hidden="1" x14ac:dyDescent="0.25">
      <c r="C729" s="1" t="s">
        <v>250</v>
      </c>
    </row>
    <row r="730" spans="3:3" hidden="1" x14ac:dyDescent="0.25">
      <c r="C730" s="1" t="s">
        <v>251</v>
      </c>
    </row>
    <row r="731" spans="3:3" hidden="1" x14ac:dyDescent="0.25">
      <c r="C731" s="1" t="s">
        <v>252</v>
      </c>
    </row>
    <row r="732" spans="3:3" hidden="1" x14ac:dyDescent="0.25">
      <c r="C732" s="1" t="s">
        <v>253</v>
      </c>
    </row>
    <row r="733" spans="3:3" hidden="1" x14ac:dyDescent="0.25">
      <c r="C733" s="1" t="s">
        <v>254</v>
      </c>
    </row>
    <row r="734" spans="3:3" hidden="1" x14ac:dyDescent="0.25">
      <c r="C734" s="1" t="s">
        <v>255</v>
      </c>
    </row>
    <row r="735" spans="3:3" hidden="1" x14ac:dyDescent="0.25">
      <c r="C735" s="1" t="s">
        <v>256</v>
      </c>
    </row>
    <row r="736" spans="3:3" hidden="1" x14ac:dyDescent="0.25">
      <c r="C736" s="1" t="s">
        <v>257</v>
      </c>
    </row>
    <row r="737" spans="3:3" hidden="1" x14ac:dyDescent="0.25">
      <c r="C737" s="1" t="s">
        <v>258</v>
      </c>
    </row>
    <row r="738" spans="3:3" hidden="1" x14ac:dyDescent="0.25">
      <c r="C738" s="1" t="s">
        <v>259</v>
      </c>
    </row>
    <row r="739" spans="3:3" hidden="1" x14ac:dyDescent="0.25">
      <c r="C739" s="1" t="s">
        <v>260</v>
      </c>
    </row>
    <row r="740" spans="3:3" hidden="1" x14ac:dyDescent="0.25">
      <c r="C740" s="1" t="s">
        <v>261</v>
      </c>
    </row>
    <row r="741" spans="3:3" hidden="1" x14ac:dyDescent="0.25">
      <c r="C741" s="1" t="s">
        <v>262</v>
      </c>
    </row>
    <row r="742" spans="3:3" hidden="1" x14ac:dyDescent="0.25">
      <c r="C742" s="1" t="s">
        <v>263</v>
      </c>
    </row>
    <row r="743" spans="3:3" hidden="1" x14ac:dyDescent="0.25">
      <c r="C743" s="1" t="s">
        <v>264</v>
      </c>
    </row>
    <row r="744" spans="3:3" hidden="1" x14ac:dyDescent="0.25">
      <c r="C744" s="1" t="s">
        <v>265</v>
      </c>
    </row>
    <row r="745" spans="3:3" hidden="1" x14ac:dyDescent="0.25">
      <c r="C745" s="1" t="s">
        <v>266</v>
      </c>
    </row>
    <row r="746" spans="3:3" hidden="1" x14ac:dyDescent="0.25">
      <c r="C746" s="1" t="s">
        <v>267</v>
      </c>
    </row>
    <row r="747" spans="3:3" hidden="1" x14ac:dyDescent="0.25">
      <c r="C747" s="1" t="s">
        <v>268</v>
      </c>
    </row>
    <row r="748" spans="3:3" hidden="1" x14ac:dyDescent="0.25">
      <c r="C748" s="1" t="s">
        <v>269</v>
      </c>
    </row>
    <row r="749" spans="3:3" hidden="1" x14ac:dyDescent="0.25">
      <c r="C749" s="1" t="s">
        <v>270</v>
      </c>
    </row>
    <row r="750" spans="3:3" hidden="1" x14ac:dyDescent="0.25">
      <c r="C750" s="1" t="s">
        <v>271</v>
      </c>
    </row>
    <row r="751" spans="3:3" hidden="1" x14ac:dyDescent="0.25">
      <c r="C751" s="1" t="s">
        <v>272</v>
      </c>
    </row>
    <row r="752" spans="3:3" hidden="1" x14ac:dyDescent="0.25">
      <c r="C752" s="1" t="s">
        <v>273</v>
      </c>
    </row>
    <row r="753" spans="3:3" hidden="1" x14ac:dyDescent="0.25">
      <c r="C753" s="1" t="s">
        <v>274</v>
      </c>
    </row>
    <row r="754" spans="3:3" hidden="1" x14ac:dyDescent="0.25">
      <c r="C754" s="1" t="s">
        <v>275</v>
      </c>
    </row>
    <row r="755" spans="3:3" hidden="1" x14ac:dyDescent="0.25">
      <c r="C755" s="1" t="s">
        <v>276</v>
      </c>
    </row>
    <row r="756" spans="3:3" hidden="1" x14ac:dyDescent="0.25">
      <c r="C756" s="1" t="s">
        <v>277</v>
      </c>
    </row>
    <row r="757" spans="3:3" hidden="1" x14ac:dyDescent="0.25">
      <c r="C757" s="1" t="s">
        <v>278</v>
      </c>
    </row>
    <row r="758" spans="3:3" hidden="1" x14ac:dyDescent="0.25">
      <c r="C758" s="1" t="s">
        <v>279</v>
      </c>
    </row>
    <row r="759" spans="3:3" hidden="1" x14ac:dyDescent="0.25">
      <c r="C759" s="1" t="s">
        <v>280</v>
      </c>
    </row>
    <row r="760" spans="3:3" hidden="1" x14ac:dyDescent="0.25">
      <c r="C760" s="1" t="s">
        <v>281</v>
      </c>
    </row>
    <row r="761" spans="3:3" hidden="1" x14ac:dyDescent="0.25">
      <c r="C761" s="1" t="s">
        <v>282</v>
      </c>
    </row>
    <row r="762" spans="3:3" hidden="1" x14ac:dyDescent="0.25">
      <c r="C762" s="1" t="s">
        <v>283</v>
      </c>
    </row>
    <row r="763" spans="3:3" hidden="1" x14ac:dyDescent="0.25">
      <c r="C763" s="1" t="s">
        <v>284</v>
      </c>
    </row>
    <row r="764" spans="3:3" hidden="1" x14ac:dyDescent="0.25">
      <c r="C764" s="1" t="s">
        <v>285</v>
      </c>
    </row>
    <row r="765" spans="3:3" hidden="1" x14ac:dyDescent="0.25">
      <c r="C765" s="1" t="s">
        <v>286</v>
      </c>
    </row>
    <row r="766" spans="3:3" hidden="1" x14ac:dyDescent="0.25">
      <c r="C766" s="1" t="s">
        <v>287</v>
      </c>
    </row>
    <row r="767" spans="3:3" hidden="1" x14ac:dyDescent="0.25">
      <c r="C767" s="1" t="s">
        <v>288</v>
      </c>
    </row>
    <row r="768" spans="3:3" hidden="1" x14ac:dyDescent="0.25">
      <c r="C768" s="1" t="s">
        <v>289</v>
      </c>
    </row>
    <row r="769" spans="3:3" hidden="1" x14ac:dyDescent="0.25">
      <c r="C769" s="1" t="s">
        <v>290</v>
      </c>
    </row>
    <row r="770" spans="3:3" hidden="1" x14ac:dyDescent="0.25">
      <c r="C770" s="1" t="s">
        <v>291</v>
      </c>
    </row>
    <row r="771" spans="3:3" hidden="1" x14ac:dyDescent="0.25">
      <c r="C771" s="1" t="s">
        <v>292</v>
      </c>
    </row>
    <row r="772" spans="3:3" hidden="1" x14ac:dyDescent="0.25">
      <c r="C772" s="1" t="s">
        <v>293</v>
      </c>
    </row>
    <row r="773" spans="3:3" hidden="1" x14ac:dyDescent="0.25">
      <c r="C773" s="1" t="s">
        <v>294</v>
      </c>
    </row>
    <row r="774" spans="3:3" hidden="1" x14ac:dyDescent="0.25">
      <c r="C774" s="1" t="s">
        <v>295</v>
      </c>
    </row>
    <row r="775" spans="3:3" hidden="1" x14ac:dyDescent="0.25">
      <c r="C775" s="1" t="s">
        <v>296</v>
      </c>
    </row>
    <row r="776" spans="3:3" hidden="1" x14ac:dyDescent="0.25">
      <c r="C776" s="1" t="s">
        <v>297</v>
      </c>
    </row>
    <row r="777" spans="3:3" hidden="1" x14ac:dyDescent="0.25">
      <c r="C777" s="1" t="s">
        <v>298</v>
      </c>
    </row>
    <row r="778" spans="3:3" hidden="1" x14ac:dyDescent="0.25">
      <c r="C778" s="1" t="s">
        <v>299</v>
      </c>
    </row>
    <row r="779" spans="3:3" hidden="1" x14ac:dyDescent="0.25">
      <c r="C779" s="1" t="s">
        <v>300</v>
      </c>
    </row>
    <row r="780" spans="3:3" hidden="1" x14ac:dyDescent="0.25">
      <c r="C780" s="1" t="s">
        <v>301</v>
      </c>
    </row>
    <row r="781" spans="3:3" hidden="1" x14ac:dyDescent="0.25">
      <c r="C781" s="1" t="s">
        <v>302</v>
      </c>
    </row>
    <row r="782" spans="3:3" hidden="1" x14ac:dyDescent="0.25">
      <c r="C782" s="1" t="s">
        <v>303</v>
      </c>
    </row>
    <row r="783" spans="3:3" hidden="1" x14ac:dyDescent="0.25">
      <c r="C783" s="1" t="s">
        <v>304</v>
      </c>
    </row>
    <row r="784" spans="3:3" hidden="1" x14ac:dyDescent="0.25">
      <c r="C784" s="1" t="s">
        <v>305</v>
      </c>
    </row>
    <row r="785" spans="3:3" hidden="1" x14ac:dyDescent="0.25">
      <c r="C785" s="1" t="s">
        <v>306</v>
      </c>
    </row>
    <row r="786" spans="3:3" hidden="1" x14ac:dyDescent="0.25">
      <c r="C786" s="1" t="s">
        <v>307</v>
      </c>
    </row>
    <row r="787" spans="3:3" hidden="1" x14ac:dyDescent="0.25">
      <c r="C787" s="1" t="s">
        <v>308</v>
      </c>
    </row>
    <row r="788" spans="3:3" hidden="1" x14ac:dyDescent="0.25">
      <c r="C788" s="1" t="s">
        <v>309</v>
      </c>
    </row>
    <row r="789" spans="3:3" hidden="1" x14ac:dyDescent="0.25">
      <c r="C789" s="1" t="s">
        <v>310</v>
      </c>
    </row>
    <row r="790" spans="3:3" hidden="1" x14ac:dyDescent="0.25">
      <c r="C790" s="1" t="s">
        <v>311</v>
      </c>
    </row>
    <row r="791" spans="3:3" hidden="1" x14ac:dyDescent="0.25">
      <c r="C791" s="1" t="s">
        <v>312</v>
      </c>
    </row>
    <row r="792" spans="3:3" hidden="1" x14ac:dyDescent="0.25">
      <c r="C792" s="1" t="s">
        <v>313</v>
      </c>
    </row>
    <row r="793" spans="3:3" hidden="1" x14ac:dyDescent="0.25">
      <c r="C793" s="1" t="s">
        <v>314</v>
      </c>
    </row>
  </sheetData>
  <sheetProtection algorithmName="SHA-512" hashValue="Qy3jcppom8KDGWQ4xXSGrdtUSamY9GBx71ssmou8F7SfkQHAH30tVJ3TbszRXx3r0gV8jueCtidfGPnxr8ELSg==" saltValue="8sQ9RZFpzHuF7RInBcx4LQ==" spinCount="100000" sheet="1" objects="1" scenarios="1" formatCells="0"/>
  <mergeCells count="25">
    <mergeCell ref="L33:N33"/>
    <mergeCell ref="B34:E34"/>
    <mergeCell ref="B35:E35"/>
    <mergeCell ref="B37:E37"/>
    <mergeCell ref="B33:E33"/>
    <mergeCell ref="F33:H33"/>
    <mergeCell ref="I33:K33"/>
    <mergeCell ref="B36:E36"/>
    <mergeCell ref="B53:C53"/>
    <mergeCell ref="B39:E39"/>
    <mergeCell ref="B38:E38"/>
    <mergeCell ref="B42:C42"/>
    <mergeCell ref="B43:C43"/>
    <mergeCell ref="B52:C52"/>
    <mergeCell ref="B45:B51"/>
    <mergeCell ref="B44:C44"/>
    <mergeCell ref="B41:R41"/>
    <mergeCell ref="B4:C4"/>
    <mergeCell ref="B32:N32"/>
    <mergeCell ref="B6:B12"/>
    <mergeCell ref="B5:C5"/>
    <mergeCell ref="B2:R2"/>
    <mergeCell ref="B3:C3"/>
    <mergeCell ref="B13:C13"/>
    <mergeCell ref="B14:C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3"/>
  <sheetViews>
    <sheetView zoomScale="85" zoomScaleNormal="85" workbookViewId="0">
      <selection activeCell="B2" sqref="B2:Q2"/>
    </sheetView>
  </sheetViews>
  <sheetFormatPr defaultColWidth="0" defaultRowHeight="15" zeroHeight="1" x14ac:dyDescent="0.25"/>
  <cols>
    <col min="1" max="1" width="2.7109375" style="1" customWidth="1"/>
    <col min="2" max="2" width="27.42578125" style="1" customWidth="1"/>
    <col min="3" max="6" width="9.140625" style="1" customWidth="1"/>
    <col min="7" max="7" width="9.85546875" style="1" customWidth="1"/>
    <col min="8" max="9" width="9.140625" style="1" customWidth="1"/>
    <col min="10" max="10" width="10" style="1" customWidth="1"/>
    <col min="11" max="12" width="9.140625" style="1" customWidth="1"/>
    <col min="13" max="13" width="9.85546875" style="1" customWidth="1"/>
    <col min="14" max="22" width="9.140625" style="1" customWidth="1"/>
    <col min="23" max="23" width="8.140625" style="1" customWidth="1"/>
    <col min="24" max="24" width="9.140625" style="1" customWidth="1"/>
    <col min="25" max="16384" width="9.140625" style="1" hidden="1"/>
  </cols>
  <sheetData>
    <row r="1" spans="2:23" ht="15.75" thickBot="1" x14ac:dyDescent="0.3"/>
    <row r="2" spans="2:23" x14ac:dyDescent="0.25">
      <c r="B2" s="160" t="s">
        <v>348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2"/>
      <c r="S2" s="11" t="s">
        <v>426</v>
      </c>
      <c r="T2" s="12"/>
      <c r="U2" s="12"/>
      <c r="V2" s="12"/>
      <c r="W2" s="104">
        <f>P10/C10-1</f>
        <v>-0.23325872392670755</v>
      </c>
    </row>
    <row r="3" spans="2:23" ht="15.75" thickBot="1" x14ac:dyDescent="0.3">
      <c r="B3" s="90" t="s">
        <v>325</v>
      </c>
      <c r="C3" s="91">
        <v>2000</v>
      </c>
      <c r="D3" s="91">
        <v>2001</v>
      </c>
      <c r="E3" s="91">
        <v>2002</v>
      </c>
      <c r="F3" s="91">
        <v>2003</v>
      </c>
      <c r="G3" s="91">
        <v>2004</v>
      </c>
      <c r="H3" s="91">
        <v>2005</v>
      </c>
      <c r="I3" s="91">
        <v>2006</v>
      </c>
      <c r="J3" s="91">
        <v>2007</v>
      </c>
      <c r="K3" s="91">
        <v>2008</v>
      </c>
      <c r="L3" s="91">
        <v>2009</v>
      </c>
      <c r="M3" s="91">
        <v>2010</v>
      </c>
      <c r="N3" s="91">
        <v>2011</v>
      </c>
      <c r="O3" s="91">
        <v>2012</v>
      </c>
      <c r="P3" s="91">
        <v>2013</v>
      </c>
      <c r="Q3" s="8">
        <v>2014</v>
      </c>
      <c r="S3" s="17" t="s">
        <v>427</v>
      </c>
      <c r="T3" s="18"/>
      <c r="U3" s="18"/>
      <c r="V3" s="18"/>
      <c r="W3" s="105">
        <f>P11/C11-1</f>
        <v>-0.2616991084644581</v>
      </c>
    </row>
    <row r="4" spans="2:23" ht="15" customHeight="1" x14ac:dyDescent="0.25">
      <c r="B4" s="56" t="s">
        <v>343</v>
      </c>
      <c r="C4" s="33">
        <f>VLOOKUP(GLOBALE!$D$7,[6]BENZINA!$A$2:$P$316,3,FALSE)</f>
        <v>12406.615286073335</v>
      </c>
      <c r="D4" s="33">
        <f>VLOOKUP(GLOBALE!$D$7,[6]BENZINA!$A$2:$P$316,4,FALSE)</f>
        <v>12081.764451575775</v>
      </c>
      <c r="E4" s="33">
        <f>VLOOKUP(GLOBALE!$D$7,[6]BENZINA!$A$2:$P$316,5,FALSE)</f>
        <v>11256.607971946323</v>
      </c>
      <c r="F4" s="33">
        <f>VLOOKUP(GLOBALE!$D$7,[6]BENZINA!$A$2:$P$316,6,FALSE)</f>
        <v>10835.276179905313</v>
      </c>
      <c r="G4" s="33">
        <f>VLOOKUP(GLOBALE!$D$7,[6]BENZINA!$A$2:$P$316,7,FALSE)</f>
        <v>10518.903903308119</v>
      </c>
      <c r="H4" s="33">
        <f>VLOOKUP(GLOBALE!$D$7,[6]BENZINA!$A$2:$P$316,8,FALSE)</f>
        <v>9896.400020976851</v>
      </c>
      <c r="I4" s="33">
        <f>VLOOKUP(GLOBALE!$D$7,[6]BENZINA!$A$2:$P$316,9,FALSE)</f>
        <v>9095.8045487097152</v>
      </c>
      <c r="J4" s="33">
        <f>VLOOKUP(GLOBALE!$D$7,[6]BENZINA!$A$2:$P$316,10,FALSE)</f>
        <v>8538.4697186937119</v>
      </c>
      <c r="K4" s="33">
        <f>VLOOKUP(GLOBALE!$D$7,[6]BENZINA!$A$2:$P$316,11,FALSE)</f>
        <v>7825.3761902103406</v>
      </c>
      <c r="L4" s="33">
        <f>VLOOKUP(GLOBALE!$D$7,[6]BENZINA!$A$2:$P$316,12,FALSE)</f>
        <v>7282.0434620558999</v>
      </c>
      <c r="M4" s="33">
        <f>VLOOKUP(GLOBALE!$D$7,[6]BENZINA!$A$2:$P$316,13,FALSE)</f>
        <v>6923.3208546213782</v>
      </c>
      <c r="N4" s="33">
        <f>VLOOKUP(GLOBALE!$D$7,[6]BENZINA!$A$2:$P$316,14,FALSE)</f>
        <v>6515.0048338539591</v>
      </c>
      <c r="O4" s="33">
        <f>VLOOKUP(GLOBALE!$D$7,[6]BENZINA!$A$2:$P$316,15,FALSE)</f>
        <v>5723.7324466891478</v>
      </c>
      <c r="P4" s="33">
        <f>VLOOKUP(GLOBALE!$D$7,[6]BENZINA!$A$2:$P$316,16,FALSE)</f>
        <v>5400.5625937337181</v>
      </c>
      <c r="Q4" s="106"/>
      <c r="V4" s="9"/>
      <c r="W4" s="9"/>
    </row>
    <row r="5" spans="2:23" ht="15" customHeight="1" x14ac:dyDescent="0.25">
      <c r="B5" s="56" t="s">
        <v>344</v>
      </c>
      <c r="C5" s="33">
        <f>VLOOKUP(GLOBALE!$D$7,[6]GASOLIO!$A$2:$P$316,3,FALSE)</f>
        <v>11568.16103940056</v>
      </c>
      <c r="D5" s="33">
        <f>VLOOKUP(GLOBALE!$D$7,[6]GASOLIO!$A$2:$P$316,4,FALSE)</f>
        <v>12847.127117728816</v>
      </c>
      <c r="E5" s="33">
        <f>VLOOKUP(GLOBALE!$D$7,[6]GASOLIO!$A$2:$P$316,5,FALSE)</f>
        <v>11718.49277466791</v>
      </c>
      <c r="F5" s="33">
        <f>VLOOKUP(GLOBALE!$D$7,[6]GASOLIO!$A$2:$P$316,6,FALSE)</f>
        <v>11388.800650959984</v>
      </c>
      <c r="G5" s="33">
        <f>VLOOKUP(GLOBALE!$D$7,[6]GASOLIO!$A$2:$P$316,7,FALSE)</f>
        <v>12907.84154101529</v>
      </c>
      <c r="H5" s="33">
        <f>VLOOKUP(GLOBALE!$D$7,[6]GASOLIO!$A$2:$P$316,8,FALSE)</f>
        <v>13759.364385634557</v>
      </c>
      <c r="I5" s="33">
        <f>VLOOKUP(GLOBALE!$D$7,[6]GASOLIO!$A$2:$P$316,9,FALSE)</f>
        <v>14286.600386584727</v>
      </c>
      <c r="J5" s="33">
        <f>VLOOKUP(GLOBALE!$D$7,[6]GASOLIO!$A$2:$P$316,10,FALSE)</f>
        <v>14994.614245871357</v>
      </c>
      <c r="K5" s="33">
        <f>VLOOKUP(GLOBALE!$D$7,[6]GASOLIO!$A$2:$P$316,11,FALSE)</f>
        <v>12664.059025446668</v>
      </c>
      <c r="L5" s="33">
        <f>VLOOKUP(GLOBALE!$D$7,[6]GASOLIO!$A$2:$P$316,12,FALSE)</f>
        <v>12189.278858834856</v>
      </c>
      <c r="M5" s="33">
        <f>VLOOKUP(GLOBALE!$D$7,[6]GASOLIO!$A$2:$P$316,13,FALSE)</f>
        <v>12984.225829528812</v>
      </c>
      <c r="N5" s="33">
        <f>VLOOKUP(GLOBALE!$D$7,[6]GASOLIO!$A$2:$P$316,14,FALSE)</f>
        <v>12625.128655271008</v>
      </c>
      <c r="O5" s="33">
        <f>VLOOKUP(GLOBALE!$D$7,[6]GASOLIO!$A$2:$P$316,15,FALSE)</f>
        <v>11208.453991136132</v>
      </c>
      <c r="P5" s="33">
        <f>VLOOKUP(GLOBALE!$D$7,[6]GASOLIO!$A$2:$P$316,16,FALSE)</f>
        <v>11187.38320703864</v>
      </c>
      <c r="Q5" s="106"/>
      <c r="V5" s="9"/>
      <c r="W5" s="9"/>
    </row>
    <row r="6" spans="2:23" x14ac:dyDescent="0.25">
      <c r="B6" s="56" t="s">
        <v>321</v>
      </c>
      <c r="C6" s="33">
        <f>VLOOKUP(GLOBALE!$D$7,[6]GPL!$A$2:$P$316,3,FALSE)</f>
        <v>537.90035921148058</v>
      </c>
      <c r="D6" s="33">
        <f>VLOOKUP(GLOBALE!$D$7,[6]GPL!$A$2:$P$316,4,FALSE)</f>
        <v>531.96126923590646</v>
      </c>
      <c r="E6" s="33">
        <f>VLOOKUP(GLOBALE!$D$7,[6]GPL!$A$2:$P$316,5,FALSE)</f>
        <v>459.50437153390334</v>
      </c>
      <c r="F6" s="33">
        <f>VLOOKUP(GLOBALE!$D$7,[6]GPL!$A$2:$P$316,6,FALSE)</f>
        <v>383.63540976582431</v>
      </c>
      <c r="G6" s="33">
        <f>VLOOKUP(GLOBALE!$D$7,[6]GPL!$A$2:$P$316,7,FALSE)</f>
        <v>382.32867176502288</v>
      </c>
      <c r="H6" s="33">
        <f>VLOOKUP(GLOBALE!$D$7,[6]GPL!$A$2:$P$316,8,FALSE)</f>
        <v>375.49357111350929</v>
      </c>
      <c r="I6" s="33">
        <f>VLOOKUP(GLOBALE!$D$7,[6]GPL!$A$2:$P$316,9,FALSE)</f>
        <v>352.62337886780159</v>
      </c>
      <c r="J6" s="33">
        <f>VLOOKUP(GLOBALE!$D$7,[6]GPL!$A$2:$P$316,10,FALSE)</f>
        <v>371.77667423071415</v>
      </c>
      <c r="K6" s="33">
        <f>VLOOKUP(GLOBALE!$D$7,[6]GPL!$A$2:$P$316,11,FALSE)</f>
        <v>443.9173030498568</v>
      </c>
      <c r="L6" s="33">
        <f>VLOOKUP(GLOBALE!$D$7,[6]GPL!$A$2:$P$316,12,FALSE)</f>
        <v>554.82638237147808</v>
      </c>
      <c r="M6" s="33">
        <f>VLOOKUP(GLOBALE!$D$7,[6]GPL!$A$2:$P$316,13,FALSE)</f>
        <v>820.79885907657865</v>
      </c>
      <c r="N6" s="33">
        <f>VLOOKUP(GLOBALE!$D$7,[6]GPL!$A$2:$P$316,14,FALSE)</f>
        <v>973.47149077149675</v>
      </c>
      <c r="O6" s="33">
        <f>VLOOKUP(GLOBALE!$D$7,[6]GPL!$A$2:$P$316,15,FALSE)</f>
        <v>1007.8626970215124</v>
      </c>
      <c r="P6" s="33">
        <f>VLOOKUP(GLOBALE!$D$7,[6]GPL!$A$2:$P$316,16,FALSE)</f>
        <v>1093.3820405492932</v>
      </c>
      <c r="Q6" s="106"/>
      <c r="V6" s="9"/>
      <c r="W6" s="9"/>
    </row>
    <row r="7" spans="2:23" x14ac:dyDescent="0.25">
      <c r="B7" s="56" t="s">
        <v>424</v>
      </c>
      <c r="C7" s="33">
        <f>VLOOKUP(GLOBALE!$D$7,[6]GAS!$A$2:$P$316,3,FALSE)</f>
        <v>20.610655466081038</v>
      </c>
      <c r="D7" s="33">
        <f>VLOOKUP(GLOBALE!$D$7,[6]GAS!$A$2:$P$316,4,FALSE)</f>
        <v>26.272923451268134</v>
      </c>
      <c r="E7" s="33">
        <f>VLOOKUP(GLOBALE!$D$7,[6]GAS!$A$2:$P$316,5,FALSE)</f>
        <v>55.384530585776737</v>
      </c>
      <c r="F7" s="33">
        <f>VLOOKUP(GLOBALE!$D$7,[6]GAS!$A$2:$P$316,6,FALSE)</f>
        <v>97.147696273944987</v>
      </c>
      <c r="G7" s="33">
        <f>VLOOKUP(GLOBALE!$D$7,[6]GAS!$A$2:$P$316,7,FALSE)</f>
        <v>118.75392960646116</v>
      </c>
      <c r="H7" s="33">
        <f>VLOOKUP(GLOBALE!$D$7,[6]GAS!$A$2:$P$316,8,FALSE)</f>
        <v>161.32585224564698</v>
      </c>
      <c r="I7" s="33">
        <f>VLOOKUP(GLOBALE!$D$7,[6]GAS!$A$2:$P$316,9,FALSE)</f>
        <v>202.26653064645373</v>
      </c>
      <c r="J7" s="33">
        <f>VLOOKUP(GLOBALE!$D$7,[6]GAS!$A$2:$P$316,10,FALSE)</f>
        <v>200.73981971193081</v>
      </c>
      <c r="K7" s="33">
        <f>VLOOKUP(GLOBALE!$D$7,[6]GAS!$A$2:$P$316,11,FALSE)</f>
        <v>243.7055276647416</v>
      </c>
      <c r="L7" s="33">
        <f>VLOOKUP(GLOBALE!$D$7,[6]GAS!$A$2:$P$316,12,FALSE)</f>
        <v>295.15530448890547</v>
      </c>
      <c r="M7" s="33">
        <f>VLOOKUP(GLOBALE!$D$7,[6]GAS!$A$2:$P$316,13,FALSE)</f>
        <v>336.11110941455155</v>
      </c>
      <c r="N7" s="33">
        <f>VLOOKUP(GLOBALE!$D$7,[6]GAS!$A$2:$P$316,14,FALSE)</f>
        <v>340.51752160749146</v>
      </c>
      <c r="O7" s="33">
        <f>VLOOKUP(GLOBALE!$D$7,[6]GAS!$A$2:$P$316,15,FALSE)</f>
        <v>342.96299837267998</v>
      </c>
      <c r="P7" s="33">
        <f>VLOOKUP(GLOBALE!$D$7,[6]GAS!$A$2:$P$316,16,FALSE)</f>
        <v>367.40781043669375</v>
      </c>
      <c r="Q7" s="106"/>
      <c r="V7" s="9"/>
      <c r="W7" s="9"/>
    </row>
    <row r="8" spans="2:23" x14ac:dyDescent="0.25">
      <c r="B8" s="56" t="s">
        <v>425</v>
      </c>
      <c r="C8" s="33">
        <f>VLOOKUP(GLOBALE!$D$7,[6]ENERGIA_ELETTRICA!$A$2:$P$316,3,FALSE)</f>
        <v>0</v>
      </c>
      <c r="D8" s="33">
        <f>VLOOKUP(GLOBALE!$D$7,[6]ENERGIA_ELETTRICA!$A$2:$P$316,4,FALSE)</f>
        <v>0</v>
      </c>
      <c r="E8" s="33">
        <f>VLOOKUP(GLOBALE!$D$7,[6]ENERGIA_ELETTRICA!$A$2:$P$316,5,FALSE)</f>
        <v>0</v>
      </c>
      <c r="F8" s="33">
        <f>VLOOKUP(GLOBALE!$D$7,[6]ENERGIA_ELETTRICA!$A$2:$P$316,6,FALSE)</f>
        <v>0</v>
      </c>
      <c r="G8" s="33">
        <f>VLOOKUP(GLOBALE!$D$7,[6]ENERGIA_ELETTRICA!$A$2:$P$316,7,FALSE)</f>
        <v>0</v>
      </c>
      <c r="H8" s="33">
        <f>VLOOKUP(GLOBALE!$D$7,[6]ENERGIA_ELETTRICA!$A$2:$P$316,8,FALSE)</f>
        <v>0</v>
      </c>
      <c r="I8" s="33">
        <f>VLOOKUP(GLOBALE!$D$7,[6]ENERGIA_ELETTRICA!$A$2:$P$316,9,FALSE)</f>
        <v>0</v>
      </c>
      <c r="J8" s="33">
        <f>VLOOKUP(GLOBALE!$D$7,[6]ENERGIA_ELETTRICA!$A$2:$P$316,10,FALSE)</f>
        <v>0</v>
      </c>
      <c r="K8" s="33">
        <f>VLOOKUP(GLOBALE!$D$7,[6]ENERGIA_ELETTRICA!$A$2:$P$316,11,FALSE)</f>
        <v>0</v>
      </c>
      <c r="L8" s="33">
        <f>VLOOKUP(GLOBALE!$D$7,[6]ENERGIA_ELETTRICA!$A$2:$P$316,12,FALSE)</f>
        <v>0</v>
      </c>
      <c r="M8" s="33">
        <f>VLOOKUP(GLOBALE!$D$7,[6]ENERGIA_ELETTRICA!$A$2:$P$316,13,FALSE)</f>
        <v>0</v>
      </c>
      <c r="N8" s="33">
        <f>VLOOKUP(GLOBALE!$D$7,[6]ENERGIA_ELETTRICA!$A$2:$P$316,14,FALSE)</f>
        <v>0</v>
      </c>
      <c r="O8" s="33">
        <f>VLOOKUP(GLOBALE!$D$7,[6]ENERGIA_ELETTRICA!$A$2:$P$316,15,FALSE)</f>
        <v>0</v>
      </c>
      <c r="P8" s="33">
        <f>VLOOKUP(GLOBALE!$D$7,[6]ENERGIA_ELETTRICA!$A$2:$P$316,16,FALSE)</f>
        <v>0</v>
      </c>
      <c r="Q8" s="34" t="str">
        <f>IF((VLOOKUP(GLOBALE!$D$7,[6]ENERGIA_ELETTRICA!$A$2:$Q$316,17,FALSE))=0,"n.d.",(VLOOKUP(GLOBALE!$D$7,[6]ENERGIA_ELETTRICA!$A$2:$Q$316,17,FALSE)))</f>
        <v>n.d.</v>
      </c>
      <c r="V8" s="9"/>
      <c r="W8" s="9"/>
    </row>
    <row r="9" spans="2:23" x14ac:dyDescent="0.25">
      <c r="B9" s="56" t="s">
        <v>345</v>
      </c>
      <c r="C9" s="33">
        <f>VLOOKUP(GLOBALE!$D$7,[6]BIOCOMBUST!$A$2:$P$316,3,FALSE)</f>
        <v>0</v>
      </c>
      <c r="D9" s="33">
        <f>VLOOKUP(GLOBALE!$D$7,[6]BIOCOMBUST!$A$2:$P$316,4,FALSE)</f>
        <v>0</v>
      </c>
      <c r="E9" s="33">
        <f>VLOOKUP(GLOBALE!$D$7,[6]BIOCOMBUST!$A$2:$P$316,5,FALSE)</f>
        <v>0</v>
      </c>
      <c r="F9" s="33">
        <f>VLOOKUP(GLOBALE!$D$7,[6]BIOCOMBUST!$A$2:$P$316,6,FALSE)</f>
        <v>0</v>
      </c>
      <c r="G9" s="33">
        <f>VLOOKUP(GLOBALE!$D$7,[6]BIOCOMBUST!$A$2:$P$316,7,FALSE)</f>
        <v>0</v>
      </c>
      <c r="H9" s="33">
        <f>VLOOKUP(GLOBALE!$D$7,[6]BIOCOMBUST!$A$2:$P$316,8,FALSE)</f>
        <v>0</v>
      </c>
      <c r="I9" s="33">
        <f>VLOOKUP(GLOBALE!$D$7,[6]BIOCOMBUST!$A$2:$P$316,9,FALSE)</f>
        <v>236.55764406611408</v>
      </c>
      <c r="J9" s="33">
        <f>VLOOKUP(GLOBALE!$D$7,[6]BIOCOMBUST!$A$2:$P$316,10,FALSE)</f>
        <v>233.82404935294443</v>
      </c>
      <c r="K9" s="33">
        <f>VLOOKUP(GLOBALE!$D$7,[6]BIOCOMBUST!$A$2:$P$316,11,FALSE)</f>
        <v>470.66167929130143</v>
      </c>
      <c r="L9" s="33">
        <f>VLOOKUP(GLOBALE!$D$7,[6]BIOCOMBUST!$A$2:$P$316,12,FALSE)</f>
        <v>614.68305646971021</v>
      </c>
      <c r="M9" s="33">
        <f>VLOOKUP(GLOBALE!$D$7,[6]BIOCOMBUST!$A$2:$P$316,13,FALSE)</f>
        <v>681.49628123117645</v>
      </c>
      <c r="N9" s="33">
        <f>VLOOKUP(GLOBALE!$D$7,[6]BIOCOMBUST!$A$2:$P$316,14,FALSE)</f>
        <v>796.30186736600763</v>
      </c>
      <c r="O9" s="33">
        <f>VLOOKUP(GLOBALE!$D$7,[6]BIOCOMBUST!$A$2:$P$316,15,FALSE)</f>
        <v>861.30600701062349</v>
      </c>
      <c r="P9" s="33">
        <f>VLOOKUP(GLOBALE!$D$7,[6]BIOCOMBUST!$A$2:$P$316,16,FALSE)</f>
        <v>761.94838970213755</v>
      </c>
      <c r="Q9" s="106"/>
      <c r="V9" s="9"/>
      <c r="W9" s="9"/>
    </row>
    <row r="10" spans="2:23" ht="15.75" customHeight="1" x14ac:dyDescent="0.25">
      <c r="B10" s="107" t="s">
        <v>337</v>
      </c>
      <c r="C10" s="103">
        <f>SUM(C4:C9)</f>
        <v>24533.287340151459</v>
      </c>
      <c r="D10" s="103">
        <f t="shared" ref="D10:P10" si="0">SUM(D4:D9)</f>
        <v>25487.125761991771</v>
      </c>
      <c r="E10" s="103">
        <f t="shared" si="0"/>
        <v>23489.98964873391</v>
      </c>
      <c r="F10" s="103">
        <f t="shared" si="0"/>
        <v>22704.859936905068</v>
      </c>
      <c r="G10" s="103">
        <f t="shared" si="0"/>
        <v>23927.828045694892</v>
      </c>
      <c r="H10" s="103">
        <f t="shared" si="0"/>
        <v>24192.583829970561</v>
      </c>
      <c r="I10" s="103">
        <f t="shared" si="0"/>
        <v>24173.852488874811</v>
      </c>
      <c r="J10" s="103">
        <f t="shared" si="0"/>
        <v>24339.424507860658</v>
      </c>
      <c r="K10" s="103">
        <f t="shared" si="0"/>
        <v>21647.719725662908</v>
      </c>
      <c r="L10" s="103">
        <f t="shared" si="0"/>
        <v>20935.987064220848</v>
      </c>
      <c r="M10" s="103">
        <f t="shared" si="0"/>
        <v>21745.952933872497</v>
      </c>
      <c r="N10" s="103">
        <f t="shared" si="0"/>
        <v>21250.424368869964</v>
      </c>
      <c r="O10" s="103">
        <f t="shared" si="0"/>
        <v>19144.318140230094</v>
      </c>
      <c r="P10" s="103">
        <f t="shared" si="0"/>
        <v>18810.684041460481</v>
      </c>
      <c r="Q10" s="102"/>
    </row>
    <row r="11" spans="2:23" ht="15" customHeight="1" thickBot="1" x14ac:dyDescent="0.3">
      <c r="B11" s="89" t="s">
        <v>339</v>
      </c>
      <c r="C11" s="30">
        <f>C10/(VLOOKUP(GLOBALE!$D$7,'[2]popolazione residente'!$A$4:$O$318,2,FALSE))</f>
        <v>9.5460262023935645</v>
      </c>
      <c r="D11" s="30">
        <f>D10/(VLOOKUP(GLOBALE!$D$7,'[2]popolazione residente'!$A$4:$O$318,3,FALSE))</f>
        <v>9.9871182452945817</v>
      </c>
      <c r="E11" s="30">
        <f>E10/(VLOOKUP(GLOBALE!$D$7,'[2]popolazione residente'!$A$4:$O$318,4,FALSE))</f>
        <v>9.1757772065366829</v>
      </c>
      <c r="F11" s="30">
        <f>F10/(VLOOKUP(GLOBALE!$D$7,'[2]popolazione residente'!$A$4:$O$318,5,FALSE))</f>
        <v>8.9003762982771732</v>
      </c>
      <c r="G11" s="30">
        <f>G10/(VLOOKUP(GLOBALE!$D$7,'[2]popolazione residente'!$A$4:$O$318,6,FALSE))</f>
        <v>9.2278550118375975</v>
      </c>
      <c r="H11" s="30">
        <f>H10/(VLOOKUP(GLOBALE!$D$7,'[2]popolazione residente'!$A$4:$O$318,7,FALSE))</f>
        <v>9.0237164602650353</v>
      </c>
      <c r="I11" s="30">
        <f>I10/(VLOOKUP(GLOBALE!$D$7,'[2]popolazione residente'!$A$4:$O$318,8,FALSE))</f>
        <v>9.02009421226672</v>
      </c>
      <c r="J11" s="30">
        <f>J10/(VLOOKUP(GLOBALE!$D$7,'[2]popolazione residente'!$A$4:$O$318,9,FALSE))</f>
        <v>9.1398514862413283</v>
      </c>
      <c r="K11" s="30">
        <f>K10/(VLOOKUP(GLOBALE!$D$7,'[2]popolazione residente'!$A$4:$O$318,10,FALSE))</f>
        <v>8.1382404983695142</v>
      </c>
      <c r="L11" s="30">
        <f>L10/(VLOOKUP(GLOBALE!$D$7,'[2]popolazione residente'!$A$4:$O$318,11,FALSE))</f>
        <v>7.9212966569129204</v>
      </c>
      <c r="M11" s="30">
        <f>M10/(VLOOKUP(GLOBALE!$D$7,'[2]popolazione residente'!$A$4:$O$318,12,FALSE))</f>
        <v>8.2904891093680888</v>
      </c>
      <c r="N11" s="30">
        <f>N10/(VLOOKUP(GLOBALE!$D$7,'[2]popolazione residente'!$A$4:$O$318,13,FALSE))</f>
        <v>8.1170452134721032</v>
      </c>
      <c r="O11" s="30">
        <f>O10/(VLOOKUP(GLOBALE!$D$7,'[2]popolazione residente'!$A$4:$O$318,14,FALSE))</f>
        <v>7.2986344415669437</v>
      </c>
      <c r="P11" s="30">
        <f>P10/(VLOOKUP(GLOBALE!$D$7,'[2]popolazione residente'!$A$4:$O$318,15,FALSE))</f>
        <v>7.0478396558488123</v>
      </c>
      <c r="Q11" s="95"/>
    </row>
    <row r="12" spans="2:23" ht="15.75" thickBot="1" x14ac:dyDescent="0.3"/>
    <row r="13" spans="2:23" x14ac:dyDescent="0.25">
      <c r="B13" s="11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3"/>
    </row>
    <row r="14" spans="2:23" x14ac:dyDescent="0.25">
      <c r="B14" s="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6"/>
    </row>
    <row r="15" spans="2:23" x14ac:dyDescent="0.25"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6"/>
    </row>
    <row r="16" spans="2:23" x14ac:dyDescent="0.25">
      <c r="B16" s="14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6"/>
    </row>
    <row r="17" spans="2:23" x14ac:dyDescent="0.25">
      <c r="B17" s="1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6"/>
    </row>
    <row r="18" spans="2:23" x14ac:dyDescent="0.25"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6"/>
    </row>
    <row r="19" spans="2:23" x14ac:dyDescent="0.25">
      <c r="B19" s="14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6"/>
    </row>
    <row r="20" spans="2:23" x14ac:dyDescent="0.25"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6"/>
    </row>
    <row r="21" spans="2:23" x14ac:dyDescent="0.25"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6"/>
    </row>
    <row r="22" spans="2:23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6"/>
    </row>
    <row r="23" spans="2:23" x14ac:dyDescent="0.25">
      <c r="B23" s="14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6"/>
    </row>
    <row r="24" spans="2:23" x14ac:dyDescent="0.25">
      <c r="B24" s="14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6"/>
    </row>
    <row r="25" spans="2:23" x14ac:dyDescent="0.25"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6"/>
    </row>
    <row r="26" spans="2:23" x14ac:dyDescent="0.25">
      <c r="B26" s="14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6"/>
    </row>
    <row r="27" spans="2:23" ht="15.75" thickBot="1" x14ac:dyDescent="0.3"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9"/>
    </row>
    <row r="28" spans="2:23" ht="15.75" thickBot="1" x14ac:dyDescent="0.3"/>
    <row r="29" spans="2:23" ht="15.75" x14ac:dyDescent="0.25">
      <c r="B29" s="115" t="s">
        <v>326</v>
      </c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7"/>
    </row>
    <row r="30" spans="2:23" x14ac:dyDescent="0.25">
      <c r="B30" s="111" t="s">
        <v>333</v>
      </c>
      <c r="C30" s="112"/>
      <c r="D30" s="112"/>
      <c r="E30" s="118">
        <v>2000</v>
      </c>
      <c r="F30" s="118"/>
      <c r="G30" s="118"/>
      <c r="H30" s="118">
        <v>2013</v>
      </c>
      <c r="I30" s="118"/>
      <c r="J30" s="118"/>
      <c r="K30" s="118" t="s">
        <v>334</v>
      </c>
      <c r="L30" s="118"/>
      <c r="M30" s="120"/>
    </row>
    <row r="31" spans="2:23" x14ac:dyDescent="0.25">
      <c r="B31" s="111" t="s">
        <v>332</v>
      </c>
      <c r="C31" s="112"/>
      <c r="D31" s="112"/>
      <c r="E31" s="20" t="s">
        <v>0</v>
      </c>
      <c r="F31" s="20" t="s">
        <v>330</v>
      </c>
      <c r="G31" s="52" t="s">
        <v>331</v>
      </c>
      <c r="H31" s="20" t="s">
        <v>0</v>
      </c>
      <c r="I31" s="20" t="s">
        <v>330</v>
      </c>
      <c r="J31" s="52" t="s">
        <v>331</v>
      </c>
      <c r="K31" s="20" t="s">
        <v>0</v>
      </c>
      <c r="L31" s="20" t="s">
        <v>330</v>
      </c>
      <c r="M31" s="53" t="s">
        <v>331</v>
      </c>
    </row>
    <row r="32" spans="2:23" x14ac:dyDescent="0.25">
      <c r="B32" s="113" t="s">
        <v>350</v>
      </c>
      <c r="C32" s="114"/>
      <c r="D32" s="114"/>
      <c r="E32" s="39">
        <f>VLOOKUP(GLOBALE!D7,[6]totale!$A$2:$T$316,20,FALSE)</f>
        <v>0.25696568300407985</v>
      </c>
      <c r="F32" s="87"/>
      <c r="G32" s="39">
        <f>[6]totale!$T$317</f>
        <v>0.25766089159392369</v>
      </c>
      <c r="H32" s="39">
        <f>VLOOKUP(GLOBALE!D7,[6]totale!$A$2:$U$316,21,FALSE)</f>
        <v>0.24742244847522082</v>
      </c>
      <c r="I32" s="87"/>
      <c r="J32" s="39">
        <f>[6]totale!$U$317</f>
        <v>0.24909706688425595</v>
      </c>
      <c r="K32" s="37"/>
      <c r="L32" s="37"/>
      <c r="M32" s="38"/>
    </row>
    <row r="33" spans="2:23" x14ac:dyDescent="0.25">
      <c r="B33" s="113" t="s">
        <v>328</v>
      </c>
      <c r="C33" s="114"/>
      <c r="D33" s="114"/>
      <c r="E33" s="37"/>
      <c r="F33" s="37"/>
      <c r="G33" s="37"/>
      <c r="H33" s="37"/>
      <c r="I33" s="37"/>
      <c r="J33" s="37"/>
      <c r="K33" s="35">
        <f>P45/C45-1</f>
        <v>-0.26173408972256695</v>
      </c>
      <c r="L33" s="35">
        <f>VLOOKUP(GLOBALE!F7,[6]Sheet2!$C$18:$F$27,4,FALSE)</f>
        <v>-0.34889783159342125</v>
      </c>
      <c r="M33" s="40">
        <f>[6]Sheet2!$F$28</f>
        <v>-0.35846507805458949</v>
      </c>
    </row>
    <row r="34" spans="2:23" x14ac:dyDescent="0.25">
      <c r="B34" s="113" t="s">
        <v>329</v>
      </c>
      <c r="C34" s="114"/>
      <c r="D34" s="114"/>
      <c r="E34" s="37"/>
      <c r="F34" s="37"/>
      <c r="G34" s="37"/>
      <c r="H34" s="37"/>
      <c r="I34" s="37"/>
      <c r="J34" s="37"/>
      <c r="K34" s="35">
        <f>P46/C46-1</f>
        <v>-0.28911825050093565</v>
      </c>
      <c r="L34" s="35">
        <f>I35/F35-1</f>
        <v>-0.35897013685883838</v>
      </c>
      <c r="M34" s="40">
        <f>J35/G35-1</f>
        <v>-0.38106413811989082</v>
      </c>
    </row>
    <row r="35" spans="2:23" ht="15.75" thickBot="1" x14ac:dyDescent="0.3">
      <c r="B35" s="121" t="s">
        <v>341</v>
      </c>
      <c r="C35" s="122"/>
      <c r="D35" s="122"/>
      <c r="E35" s="54">
        <f>C46</f>
        <v>2.4530011430729046</v>
      </c>
      <c r="F35" s="55">
        <f>VLOOKUP(GLOBALE!F7,[6]Sheet2!$C$18:$I$27,7,FALSE)</f>
        <v>2.7833279113311451</v>
      </c>
      <c r="G35" s="55">
        <f>[6]Sheet2!$I$28</f>
        <v>1.8522457538085366</v>
      </c>
      <c r="H35" s="54">
        <f>P46</f>
        <v>1.7437937441108711</v>
      </c>
      <c r="I35" s="55">
        <f>VLOOKUP(GLOBALE!F7,[6]Sheet2!$C$18:$J$27,8,FALSE)</f>
        <v>1.7841963100775791</v>
      </c>
      <c r="J35" s="55">
        <f>[6]Sheet2!$J$28</f>
        <v>1.1464213220472592</v>
      </c>
      <c r="K35" s="46"/>
      <c r="L35" s="47"/>
      <c r="M35" s="48"/>
    </row>
    <row r="36" spans="2:23" ht="15.75" thickBot="1" x14ac:dyDescent="0.3"/>
    <row r="37" spans="2:23" x14ac:dyDescent="0.25">
      <c r="B37" s="125" t="s">
        <v>349</v>
      </c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7"/>
    </row>
    <row r="38" spans="2:23" ht="18" x14ac:dyDescent="0.35">
      <c r="B38" s="90" t="s">
        <v>406</v>
      </c>
      <c r="C38" s="91">
        <v>2000</v>
      </c>
      <c r="D38" s="91">
        <v>2001</v>
      </c>
      <c r="E38" s="91">
        <v>2002</v>
      </c>
      <c r="F38" s="91">
        <v>2003</v>
      </c>
      <c r="G38" s="91">
        <v>2004</v>
      </c>
      <c r="H38" s="91">
        <v>2005</v>
      </c>
      <c r="I38" s="91">
        <v>2006</v>
      </c>
      <c r="J38" s="91">
        <v>2007</v>
      </c>
      <c r="K38" s="91">
        <v>2008</v>
      </c>
      <c r="L38" s="91">
        <v>2009</v>
      </c>
      <c r="M38" s="91">
        <v>2010</v>
      </c>
      <c r="N38" s="91">
        <v>2011</v>
      </c>
      <c r="O38" s="91">
        <v>2012</v>
      </c>
      <c r="P38" s="91">
        <v>2013</v>
      </c>
      <c r="Q38" s="8">
        <v>2014</v>
      </c>
    </row>
    <row r="39" spans="2:23" x14ac:dyDescent="0.25">
      <c r="B39" s="56" t="s">
        <v>343</v>
      </c>
      <c r="C39" s="33">
        <f>C4*0.249</f>
        <v>3089.2472062322604</v>
      </c>
      <c r="D39" s="33">
        <f t="shared" ref="D39:P39" si="1">D4*0.249</f>
        <v>3008.3593484423677</v>
      </c>
      <c r="E39" s="33">
        <f t="shared" si="1"/>
        <v>2802.8953850146345</v>
      </c>
      <c r="F39" s="33">
        <f t="shared" si="1"/>
        <v>2697.9837687964232</v>
      </c>
      <c r="G39" s="33">
        <f t="shared" si="1"/>
        <v>2619.2070719237217</v>
      </c>
      <c r="H39" s="33">
        <f t="shared" si="1"/>
        <v>2464.2036052232361</v>
      </c>
      <c r="I39" s="33">
        <f t="shared" si="1"/>
        <v>2264.8553326287192</v>
      </c>
      <c r="J39" s="33">
        <f t="shared" si="1"/>
        <v>2126.0789599547343</v>
      </c>
      <c r="K39" s="33">
        <f t="shared" si="1"/>
        <v>1948.5186713623748</v>
      </c>
      <c r="L39" s="33">
        <f t="shared" si="1"/>
        <v>1813.228822051919</v>
      </c>
      <c r="M39" s="33">
        <f t="shared" si="1"/>
        <v>1723.9068928007232</v>
      </c>
      <c r="N39" s="33">
        <f t="shared" si="1"/>
        <v>1622.2362036296358</v>
      </c>
      <c r="O39" s="33">
        <f t="shared" si="1"/>
        <v>1425.2093792255978</v>
      </c>
      <c r="P39" s="33">
        <f t="shared" si="1"/>
        <v>1344.7400858396959</v>
      </c>
      <c r="Q39" s="106"/>
    </row>
    <row r="40" spans="2:23" ht="15" customHeight="1" x14ac:dyDescent="0.25">
      <c r="B40" s="56" t="s">
        <v>344</v>
      </c>
      <c r="C40" s="33">
        <f>C5*0.267</f>
        <v>3088.6989975199499</v>
      </c>
      <c r="D40" s="33">
        <f t="shared" ref="D40:P40" si="2">D5*0.267</f>
        <v>3430.182940433594</v>
      </c>
      <c r="E40" s="33">
        <f t="shared" si="2"/>
        <v>3128.8375708363319</v>
      </c>
      <c r="F40" s="33">
        <f t="shared" si="2"/>
        <v>3040.8097738063157</v>
      </c>
      <c r="G40" s="33">
        <f t="shared" si="2"/>
        <v>3446.3936914510828</v>
      </c>
      <c r="H40" s="33">
        <f t="shared" si="2"/>
        <v>3673.7502909644268</v>
      </c>
      <c r="I40" s="33">
        <f t="shared" si="2"/>
        <v>3814.5223032181225</v>
      </c>
      <c r="J40" s="33">
        <f t="shared" si="2"/>
        <v>4003.5620036476525</v>
      </c>
      <c r="K40" s="33">
        <f t="shared" si="2"/>
        <v>3381.3037597942607</v>
      </c>
      <c r="L40" s="33">
        <f t="shared" si="2"/>
        <v>3254.5374553089068</v>
      </c>
      <c r="M40" s="33">
        <f t="shared" si="2"/>
        <v>3466.7882964841929</v>
      </c>
      <c r="N40" s="33">
        <f t="shared" si="2"/>
        <v>3370.9093509573595</v>
      </c>
      <c r="O40" s="33">
        <f t="shared" si="2"/>
        <v>2992.6572156333473</v>
      </c>
      <c r="P40" s="33">
        <f t="shared" si="2"/>
        <v>2987.0313162793168</v>
      </c>
      <c r="Q40" s="106"/>
    </row>
    <row r="41" spans="2:23" x14ac:dyDescent="0.25">
      <c r="B41" s="56" t="s">
        <v>321</v>
      </c>
      <c r="C41" s="33">
        <f>C6*0.227</f>
        <v>122.1033815410061</v>
      </c>
      <c r="D41" s="33">
        <f t="shared" ref="D41:P41" si="3">D6*0.227</f>
        <v>120.75520811655078</v>
      </c>
      <c r="E41" s="33">
        <f t="shared" si="3"/>
        <v>104.30749233819606</v>
      </c>
      <c r="F41" s="33">
        <f t="shared" si="3"/>
        <v>87.085238016842126</v>
      </c>
      <c r="G41" s="33">
        <f t="shared" si="3"/>
        <v>86.788608490660195</v>
      </c>
      <c r="H41" s="33">
        <f t="shared" si="3"/>
        <v>85.237040642766615</v>
      </c>
      <c r="I41" s="33">
        <f t="shared" si="3"/>
        <v>80.045507002990959</v>
      </c>
      <c r="J41" s="33">
        <f t="shared" si="3"/>
        <v>84.39330505037212</v>
      </c>
      <c r="K41" s="33">
        <f t="shared" si="3"/>
        <v>100.76922779231749</v>
      </c>
      <c r="L41" s="33">
        <f t="shared" si="3"/>
        <v>125.94558879832553</v>
      </c>
      <c r="M41" s="33">
        <f t="shared" si="3"/>
        <v>186.32134101038335</v>
      </c>
      <c r="N41" s="33">
        <f t="shared" si="3"/>
        <v>220.97802840512978</v>
      </c>
      <c r="O41" s="33">
        <f t="shared" si="3"/>
        <v>228.78483222388331</v>
      </c>
      <c r="P41" s="33">
        <f t="shared" si="3"/>
        <v>248.19772320468957</v>
      </c>
      <c r="Q41" s="106"/>
    </row>
    <row r="42" spans="2:23" x14ac:dyDescent="0.25">
      <c r="B42" s="56" t="s">
        <v>424</v>
      </c>
      <c r="C42" s="33">
        <f>C7*0.202</f>
        <v>4.1633524041483696</v>
      </c>
      <c r="D42" s="33">
        <f t="shared" ref="D42:P42" si="4">D7*0.202</f>
        <v>5.3071305371561639</v>
      </c>
      <c r="E42" s="33">
        <f t="shared" si="4"/>
        <v>11.187675178326902</v>
      </c>
      <c r="F42" s="33">
        <f t="shared" si="4"/>
        <v>19.623834647336889</v>
      </c>
      <c r="G42" s="33">
        <f t="shared" si="4"/>
        <v>23.988293780505156</v>
      </c>
      <c r="H42" s="33">
        <f t="shared" si="4"/>
        <v>32.587822153620692</v>
      </c>
      <c r="I42" s="33">
        <f t="shared" si="4"/>
        <v>40.857839190583654</v>
      </c>
      <c r="J42" s="33">
        <f t="shared" si="4"/>
        <v>40.549443581810024</v>
      </c>
      <c r="K42" s="33">
        <f t="shared" si="4"/>
        <v>49.228516588277806</v>
      </c>
      <c r="L42" s="33">
        <f t="shared" si="4"/>
        <v>59.621371506758912</v>
      </c>
      <c r="M42" s="33">
        <f t="shared" si="4"/>
        <v>67.894444101739424</v>
      </c>
      <c r="N42" s="33">
        <f t="shared" si="4"/>
        <v>68.784539364713282</v>
      </c>
      <c r="O42" s="33">
        <f t="shared" si="4"/>
        <v>69.278525671281358</v>
      </c>
      <c r="P42" s="33">
        <f t="shared" si="4"/>
        <v>74.216377708212136</v>
      </c>
      <c r="Q42" s="106"/>
    </row>
    <row r="43" spans="2:23" x14ac:dyDescent="0.25">
      <c r="B43" s="56" t="s">
        <v>425</v>
      </c>
      <c r="C43" s="33">
        <f>C8*VLOOKUP(GLOBALE!$D$7,[7]fattore_elettrico!$T$4:$AH$318,2,FALSE)</f>
        <v>0</v>
      </c>
      <c r="D43" s="33">
        <f>D8*VLOOKUP(GLOBALE!$D$7,[7]fattore_elettrico!$T$4:$AH$318,3,FALSE)</f>
        <v>0</v>
      </c>
      <c r="E43" s="33">
        <f>E8*VLOOKUP(GLOBALE!$D$7,[7]fattore_elettrico!$T$4:$AH$318,4,FALSE)</f>
        <v>0</v>
      </c>
      <c r="F43" s="33">
        <f>F8*VLOOKUP(GLOBALE!$D$7,[7]fattore_elettrico!$T$4:$AH$318,5,FALSE)</f>
        <v>0</v>
      </c>
      <c r="G43" s="33">
        <f>G8*VLOOKUP(GLOBALE!$D$7,[7]fattore_elettrico!$T$4:$AH$318,6,FALSE)</f>
        <v>0</v>
      </c>
      <c r="H43" s="33">
        <f>H8*VLOOKUP(GLOBALE!$D$7,[7]fattore_elettrico!$T$4:$AH$318,7,FALSE)</f>
        <v>0</v>
      </c>
      <c r="I43" s="33">
        <f>I8*VLOOKUP(GLOBALE!$D$7,[7]fattore_elettrico!$T$4:$AH$318,8,FALSE)</f>
        <v>0</v>
      </c>
      <c r="J43" s="33">
        <f>J8*VLOOKUP(GLOBALE!$D$7,[7]fattore_elettrico!$T$4:$AH$318,9,FALSE)</f>
        <v>0</v>
      </c>
      <c r="K43" s="33">
        <f>K8*VLOOKUP(GLOBALE!$D$7,[7]fattore_elettrico!$T$4:$AH$318,10,FALSE)</f>
        <v>0</v>
      </c>
      <c r="L43" s="33">
        <f>L8*VLOOKUP(GLOBALE!$D$7,[7]fattore_elettrico!$T$4:$AH$318,11,FALSE)</f>
        <v>0</v>
      </c>
      <c r="M43" s="33">
        <f>M8*VLOOKUP(GLOBALE!$D$7,[7]fattore_elettrico!$T$4:$AH$318,12,FALSE)</f>
        <v>0</v>
      </c>
      <c r="N43" s="33">
        <f>N8*VLOOKUP(GLOBALE!$D$7,[7]fattore_elettrico!$T$4:$AH$318,13,FALSE)</f>
        <v>0</v>
      </c>
      <c r="O43" s="33">
        <f>O8*VLOOKUP(GLOBALE!$D$7,[7]fattore_elettrico!$T$4:$AH$318,14,FALSE)</f>
        <v>0</v>
      </c>
      <c r="P43" s="33">
        <f>P8*VLOOKUP(GLOBALE!$D$7,[7]fattore_elettrico!$T$4:$AH$318,15,FALSE)</f>
        <v>0</v>
      </c>
      <c r="Q43" s="34" t="str">
        <f>IF(Q8="n.d.","n.d.",Q8*VLOOKUP(GLOBALE!$D$7,[7]fattore_elettrico!$T$4:$AH$318,15,FALSE))</f>
        <v>n.d.</v>
      </c>
    </row>
    <row r="44" spans="2:23" x14ac:dyDescent="0.25">
      <c r="B44" s="56" t="s">
        <v>345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106"/>
    </row>
    <row r="45" spans="2:23" x14ac:dyDescent="0.25">
      <c r="B45" s="107" t="s">
        <v>338</v>
      </c>
      <c r="C45" s="103">
        <f>SUM(C39:C44)</f>
        <v>6304.2129376973644</v>
      </c>
      <c r="D45" s="103">
        <f t="shared" ref="D45:P45" si="5">SUM(D39:D44)</f>
        <v>6564.6046275296685</v>
      </c>
      <c r="E45" s="103">
        <f t="shared" si="5"/>
        <v>6047.2281233674894</v>
      </c>
      <c r="F45" s="103">
        <f t="shared" si="5"/>
        <v>5845.502615266917</v>
      </c>
      <c r="G45" s="103">
        <f t="shared" si="5"/>
        <v>6176.3776656459704</v>
      </c>
      <c r="H45" s="103">
        <f t="shared" si="5"/>
        <v>6255.7787589840491</v>
      </c>
      <c r="I45" s="103">
        <f t="shared" si="5"/>
        <v>6200.2809820404173</v>
      </c>
      <c r="J45" s="103">
        <f t="shared" si="5"/>
        <v>6254.5837122345692</v>
      </c>
      <c r="K45" s="103">
        <f t="shared" si="5"/>
        <v>5479.8201755372311</v>
      </c>
      <c r="L45" s="103">
        <f t="shared" si="5"/>
        <v>5253.3332376659109</v>
      </c>
      <c r="M45" s="103">
        <f t="shared" si="5"/>
        <v>5444.9109743970384</v>
      </c>
      <c r="N45" s="103">
        <f t="shared" si="5"/>
        <v>5282.9081223568382</v>
      </c>
      <c r="O45" s="103">
        <f t="shared" si="5"/>
        <v>4715.9299527541098</v>
      </c>
      <c r="P45" s="103">
        <f t="shared" si="5"/>
        <v>4654.1855030319148</v>
      </c>
      <c r="Q45" s="102"/>
    </row>
    <row r="46" spans="2:23" ht="15" customHeight="1" thickBot="1" x14ac:dyDescent="0.3">
      <c r="B46" s="89" t="s">
        <v>340</v>
      </c>
      <c r="C46" s="30">
        <f>C45/(VLOOKUP(GLOBALE!$D$7,'[2]popolazione residente'!$A$4:$O$318,2,FALSE))</f>
        <v>2.4530011430729046</v>
      </c>
      <c r="D46" s="30">
        <f>D45/(VLOOKUP(GLOBALE!$D$7,'[2]popolazione residente'!$A$4:$O$318,3,FALSE))</f>
        <v>2.572337236492817</v>
      </c>
      <c r="E46" s="30">
        <f>E45/(VLOOKUP(GLOBALE!$D$7,'[2]popolazione residente'!$A$4:$O$318,4,FALSE))</f>
        <v>2.3621984856904255</v>
      </c>
      <c r="F46" s="30">
        <f>F45/(VLOOKUP(GLOBALE!$D$7,'[2]popolazione residente'!$A$4:$O$318,5,FALSE))</f>
        <v>2.2914553568274862</v>
      </c>
      <c r="G46" s="30">
        <f>G45/(VLOOKUP(GLOBALE!$D$7,'[2]popolazione residente'!$A$4:$O$318,6,FALSE))</f>
        <v>2.3819427943100542</v>
      </c>
      <c r="H46" s="30">
        <f>H45/(VLOOKUP(GLOBALE!$D$7,'[2]popolazione residente'!$A$4:$O$318,7,FALSE))</f>
        <v>2.3333751432241883</v>
      </c>
      <c r="I46" s="30">
        <f>I45/(VLOOKUP(GLOBALE!$D$7,'[2]popolazione residente'!$A$4:$O$318,8,FALSE))</f>
        <v>2.3135376798658274</v>
      </c>
      <c r="J46" s="30">
        <f>J45/(VLOOKUP(GLOBALE!$D$7,'[2]popolazione residente'!$A$4:$O$318,9,FALSE))</f>
        <v>2.348698352322407</v>
      </c>
      <c r="K46" s="30">
        <f>K45/(VLOOKUP(GLOBALE!$D$7,'[2]popolazione residente'!$A$4:$O$318,10,FALSE))</f>
        <v>2.0600827727583577</v>
      </c>
      <c r="L46" s="30">
        <f>L45/(VLOOKUP(GLOBALE!$D$7,'[2]popolazione residente'!$A$4:$O$318,11,FALSE))</f>
        <v>1.987640271534586</v>
      </c>
      <c r="M46" s="30">
        <f>M45/(VLOOKUP(GLOBALE!$D$7,'[2]popolazione residente'!$A$4:$O$318,12,FALSE))</f>
        <v>2.0758333871128625</v>
      </c>
      <c r="N46" s="30">
        <f>N45/(VLOOKUP(GLOBALE!$D$7,'[2]popolazione residente'!$A$4:$O$318,13,FALSE))</f>
        <v>2.0179175410071957</v>
      </c>
      <c r="O46" s="30">
        <f>O45/(VLOOKUP(GLOBALE!$D$7,'[2]popolazione residente'!$A$4:$O$318,14,FALSE))</f>
        <v>1.797914583589062</v>
      </c>
      <c r="P46" s="30">
        <f>P45/(VLOOKUP(GLOBALE!$D$7,'[2]popolazione residente'!$A$4:$O$318,15,FALSE))</f>
        <v>1.7437937441108711</v>
      </c>
      <c r="Q46" s="95"/>
    </row>
    <row r="47" spans="2:23" ht="15.75" thickBot="1" x14ac:dyDescent="0.3"/>
    <row r="48" spans="2:23" x14ac:dyDescent="0.25">
      <c r="B48" s="11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3"/>
    </row>
    <row r="49" spans="2:23" x14ac:dyDescent="0.25">
      <c r="B49" s="14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6"/>
    </row>
    <row r="50" spans="2:23" x14ac:dyDescent="0.25">
      <c r="B50" s="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6"/>
    </row>
    <row r="51" spans="2:23" x14ac:dyDescent="0.25">
      <c r="B51" s="14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6"/>
    </row>
    <row r="52" spans="2:23" x14ac:dyDescent="0.25">
      <c r="B52" s="14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6"/>
    </row>
    <row r="53" spans="2:23" x14ac:dyDescent="0.25">
      <c r="B53" s="14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6"/>
    </row>
    <row r="54" spans="2:23" x14ac:dyDescent="0.25">
      <c r="B54" s="14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6"/>
    </row>
    <row r="55" spans="2:23" x14ac:dyDescent="0.25">
      <c r="B55" s="14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6"/>
    </row>
    <row r="56" spans="2:23" x14ac:dyDescent="0.25">
      <c r="B56" s="14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6"/>
    </row>
    <row r="57" spans="2:23" x14ac:dyDescent="0.25">
      <c r="B57" s="1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6"/>
    </row>
    <row r="58" spans="2:23" x14ac:dyDescent="0.25">
      <c r="B58" s="1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6"/>
    </row>
    <row r="59" spans="2:23" x14ac:dyDescent="0.25">
      <c r="B59" s="1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6"/>
    </row>
    <row r="60" spans="2:23" x14ac:dyDescent="0.25">
      <c r="B60" s="1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6"/>
    </row>
    <row r="61" spans="2:23" x14ac:dyDescent="0.25">
      <c r="B61" s="1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6"/>
    </row>
    <row r="62" spans="2:23" ht="15.75" thickBot="1" x14ac:dyDescent="0.3">
      <c r="B62" s="17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9"/>
    </row>
    <row r="63" spans="2:23" x14ac:dyDescent="0.25"/>
  </sheetData>
  <sheetProtection algorithmName="SHA-512" hashValue="aSykvgOjFawjS6M4tTWfeTQI1Jmni7tRKH4Fw7E2l5d4FwBeJ1r19SxcbwFP6avBk4lQeHTFFSa52nAizwJUsQ==" saltValue="GhIF0sbmKoYNZXQo9FCPLQ==" spinCount="100000" sheet="1" objects="1" scenarios="1" formatCells="0"/>
  <mergeCells count="12">
    <mergeCell ref="B2:Q2"/>
    <mergeCell ref="B37:Q37"/>
    <mergeCell ref="B29:M29"/>
    <mergeCell ref="B30:D30"/>
    <mergeCell ref="E30:G30"/>
    <mergeCell ref="H30:J30"/>
    <mergeCell ref="K30:M30"/>
    <mergeCell ref="B31:D31"/>
    <mergeCell ref="B32:D32"/>
    <mergeCell ref="B33:D33"/>
    <mergeCell ref="B34:D34"/>
    <mergeCell ref="B35:D3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3"/>
  <sheetViews>
    <sheetView zoomScale="85" zoomScaleNormal="85" workbookViewId="0">
      <selection activeCell="B2" sqref="B2:R2"/>
    </sheetView>
  </sheetViews>
  <sheetFormatPr defaultColWidth="0" defaultRowHeight="15" zeroHeight="1" x14ac:dyDescent="0.25"/>
  <cols>
    <col min="1" max="1" width="2.7109375" style="1" customWidth="1"/>
    <col min="2" max="2" width="11.42578125" style="1" customWidth="1"/>
    <col min="3" max="3" width="19.7109375" style="1" customWidth="1"/>
    <col min="4" max="7" width="9.140625" style="1" customWidth="1"/>
    <col min="8" max="8" width="9.85546875" style="1" customWidth="1"/>
    <col min="9" max="10" width="9.140625" style="1" customWidth="1"/>
    <col min="11" max="11" width="10" style="1" customWidth="1"/>
    <col min="12" max="13" width="9.140625" style="1" customWidth="1"/>
    <col min="14" max="14" width="9.85546875" style="1" customWidth="1"/>
    <col min="15" max="23" width="9.140625" style="1" customWidth="1"/>
    <col min="24" max="24" width="8.140625" style="1" customWidth="1"/>
    <col min="25" max="25" width="9.140625" style="1" customWidth="1"/>
    <col min="26" max="16384" width="9.140625" style="1" hidden="1"/>
  </cols>
  <sheetData>
    <row r="1" spans="2:24" ht="15.75" thickBot="1" x14ac:dyDescent="0.3"/>
    <row r="2" spans="2:24" x14ac:dyDescent="0.25">
      <c r="B2" s="125" t="s">
        <v>358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7"/>
      <c r="T2" s="11" t="s">
        <v>426</v>
      </c>
      <c r="U2" s="12"/>
      <c r="V2" s="12"/>
      <c r="W2" s="12"/>
      <c r="X2" s="104">
        <f>Q13/D13-1</f>
        <v>-2.035067317173811E-2</v>
      </c>
    </row>
    <row r="3" spans="2:24" ht="15.75" thickBot="1" x14ac:dyDescent="0.3">
      <c r="B3" s="128" t="s">
        <v>325</v>
      </c>
      <c r="C3" s="129"/>
      <c r="D3" s="91">
        <v>2000</v>
      </c>
      <c r="E3" s="91">
        <v>2001</v>
      </c>
      <c r="F3" s="91">
        <v>2002</v>
      </c>
      <c r="G3" s="91">
        <v>2003</v>
      </c>
      <c r="H3" s="91">
        <v>2004</v>
      </c>
      <c r="I3" s="91">
        <v>2005</v>
      </c>
      <c r="J3" s="91">
        <v>2006</v>
      </c>
      <c r="K3" s="91">
        <v>2007</v>
      </c>
      <c r="L3" s="91">
        <v>2008</v>
      </c>
      <c r="M3" s="91">
        <v>2009</v>
      </c>
      <c r="N3" s="91">
        <v>2010</v>
      </c>
      <c r="O3" s="91">
        <v>2011</v>
      </c>
      <c r="P3" s="91">
        <v>2012</v>
      </c>
      <c r="Q3" s="91">
        <v>2013</v>
      </c>
      <c r="R3" s="8">
        <v>2014</v>
      </c>
      <c r="T3" s="17" t="s">
        <v>427</v>
      </c>
      <c r="U3" s="18"/>
      <c r="V3" s="18"/>
      <c r="W3" s="18"/>
      <c r="X3" s="105">
        <f>Q14/D14-1</f>
        <v>-5.6688358955176765E-2</v>
      </c>
    </row>
    <row r="4" spans="2:24" x14ac:dyDescent="0.25">
      <c r="B4" s="150" t="s">
        <v>315</v>
      </c>
      <c r="C4" s="151"/>
      <c r="D4" s="49">
        <f>VLOOKUP(GLOBALE!$D$7,[8]ELETTRICITA!$B$3:$P$317,2,FALSE)</f>
        <v>1211.0740000000001</v>
      </c>
      <c r="E4" s="49">
        <f>VLOOKUP(GLOBALE!$D$7,[8]ELETTRICITA!$B$3:$P$317,3,FALSE)</f>
        <v>1290.7060000000001</v>
      </c>
      <c r="F4" s="49">
        <f>VLOOKUP(GLOBALE!$D$7,[8]ELETTRICITA!$B$3:$P$317,4,FALSE)</f>
        <v>1414.0710000000001</v>
      </c>
      <c r="G4" s="49">
        <f>VLOOKUP(GLOBALE!$D$7,[8]ELETTRICITA!$B$3:$P$317,5,FALSE)</f>
        <v>1406.3690000000001</v>
      </c>
      <c r="H4" s="49">
        <f>VLOOKUP(GLOBALE!$D$7,[8]ELETTRICITA!$B$3:$P$317,6,FALSE)</f>
        <v>1445.8457204355313</v>
      </c>
      <c r="I4" s="49">
        <f>VLOOKUP(GLOBALE!$D$7,[8]ELETTRICITA!$B$3:$P$317,7,FALSE)</f>
        <v>1488.382721461455</v>
      </c>
      <c r="J4" s="49">
        <f>VLOOKUP(GLOBALE!$D$7,[8]ELETTRICITA!$B$3:$P$317,8,FALSE)</f>
        <v>1601</v>
      </c>
      <c r="K4" s="49">
        <f>VLOOKUP(GLOBALE!$D$7,[8]ELETTRICITA!$B$3:$P$317,9,FALSE)</f>
        <v>1544</v>
      </c>
      <c r="L4" s="49">
        <f>VLOOKUP(GLOBALE!$D$7,[8]ELETTRICITA!$B$3:$P$317,10,FALSE)</f>
        <v>1633.615</v>
      </c>
      <c r="M4" s="49">
        <f>VLOOKUP(GLOBALE!$D$7,[8]ELETTRICITA!$B$3:$P$317,11,FALSE)</f>
        <v>1797.59</v>
      </c>
      <c r="N4" s="49">
        <f>VLOOKUP(GLOBALE!$D$7,[8]ELETTRICITA!$B$3:$P$317,12,FALSE)</f>
        <v>1986.491</v>
      </c>
      <c r="O4" s="49">
        <f>VLOOKUP(GLOBALE!$D$7,[8]ELETTRICITA!$B$3:$P$317,13,FALSE)</f>
        <v>2944.1869999999999</v>
      </c>
      <c r="P4" s="49">
        <f>VLOOKUP(GLOBALE!$D$7,[8]ELETTRICITA!$B$3:$P$317,14,FALSE)</f>
        <v>2741.0410000000002</v>
      </c>
      <c r="Q4" s="49">
        <f>VLOOKUP(GLOBALE!$D$7,[8]ELETTRICITA!$B$3:$P$317,15,FALSE)</f>
        <v>1951.0740000000001</v>
      </c>
      <c r="R4" s="50" t="str">
        <f>IF((VLOOKUP(GLOBALE!$D$7,[8]ELETTRICITA!$B$3:$Q$317,16,FALSE))=0,"n.d.",(VLOOKUP(GLOBALE!$D$7,[8]ELETTRICITA!$B$3:$Q$317,16,FALSE)))</f>
        <v>n.d.</v>
      </c>
    </row>
    <row r="5" spans="2:24" ht="15" customHeight="1" x14ac:dyDescent="0.25">
      <c r="B5" s="152" t="s">
        <v>316</v>
      </c>
      <c r="C5" s="153"/>
      <c r="D5" s="51">
        <f t="shared" ref="D5:Q5" si="0">SUM(D6:D12)</f>
        <v>3542.6920674405105</v>
      </c>
      <c r="E5" s="51">
        <f t="shared" si="0"/>
        <v>3569.6741093783398</v>
      </c>
      <c r="F5" s="51">
        <f t="shared" si="0"/>
        <v>3360.6613016358306</v>
      </c>
      <c r="G5" s="51">
        <f t="shared" si="0"/>
        <v>3278.8486340184854</v>
      </c>
      <c r="H5" s="51">
        <f t="shared" si="0"/>
        <v>2984.4152956295607</v>
      </c>
      <c r="I5" s="51">
        <f t="shared" si="0"/>
        <v>3214.4309477194101</v>
      </c>
      <c r="J5" s="51">
        <f t="shared" si="0"/>
        <v>3017.9146618840355</v>
      </c>
      <c r="K5" s="51">
        <f t="shared" si="0"/>
        <v>2662.3806375500008</v>
      </c>
      <c r="L5" s="51">
        <f t="shared" si="0"/>
        <v>2673.8975908934895</v>
      </c>
      <c r="M5" s="51">
        <f t="shared" si="0"/>
        <v>2619.1125965980727</v>
      </c>
      <c r="N5" s="51">
        <f t="shared" si="0"/>
        <v>3376.028474309247</v>
      </c>
      <c r="O5" s="51">
        <f t="shared" si="0"/>
        <v>2738.5631173528809</v>
      </c>
      <c r="P5" s="51">
        <f t="shared" si="0"/>
        <v>2510.6098187871135</v>
      </c>
      <c r="Q5" s="51">
        <f t="shared" si="0"/>
        <v>2705.9497278671306</v>
      </c>
      <c r="R5" s="92"/>
      <c r="W5" s="9"/>
      <c r="X5" s="9"/>
    </row>
    <row r="6" spans="2:24" ht="15" customHeight="1" x14ac:dyDescent="0.25">
      <c r="B6" s="163" t="s">
        <v>405</v>
      </c>
      <c r="C6" s="10" t="s">
        <v>317</v>
      </c>
      <c r="D6" s="26">
        <f>VLOOKUP(GLOBALE!$D$7,[8]GAS_CALORE_TERZIARIO!$FN$3:$GB$317,2,FALSE)</f>
        <v>1334.6252276501496</v>
      </c>
      <c r="E6" s="26">
        <f>VLOOKUP(GLOBALE!$D$7,[8]GAS_CALORE_TERZIARIO!$FN$3:$GB$317,3,FALSE)</f>
        <v>1343.3692084390398</v>
      </c>
      <c r="F6" s="26">
        <f>VLOOKUP(GLOBALE!$D$7,[8]GAS_CALORE_TERZIARIO!$FN$3:$GB$317,4,FALSE)</f>
        <v>1374.9022253799872</v>
      </c>
      <c r="G6" s="26">
        <f>VLOOKUP(GLOBALE!$D$7,[8]GAS_CALORE_TERZIARIO!$FN$3:$GB$317,5,FALSE)</f>
        <v>1358.6692444966211</v>
      </c>
      <c r="H6" s="26">
        <f>VLOOKUP(GLOBALE!$D$7,[8]GAS_CALORE_TERZIARIO!$FN$3:$GB$317,6,FALSE)</f>
        <v>1483.6951211083972</v>
      </c>
      <c r="I6" s="26">
        <f>VLOOKUP(GLOBALE!$D$7,[8]GAS_CALORE_TERZIARIO!$FN$3:$GB$317,7,FALSE)</f>
        <v>1480.4196998448094</v>
      </c>
      <c r="J6" s="26">
        <f>VLOOKUP(GLOBALE!$D$7,[8]GAS_CALORE_TERZIARIO!$FN$3:$GB$317,8,FALSE)</f>
        <v>1268.4008857714412</v>
      </c>
      <c r="K6" s="26">
        <f>VLOOKUP(GLOBALE!$D$7,[8]GAS_CALORE_TERZIARIO!$FN$3:$GB$317,9,FALSE)</f>
        <v>1146.1954194035336</v>
      </c>
      <c r="L6" s="26">
        <f>VLOOKUP(GLOBALE!$D$7,[8]GAS_CALORE_TERZIARIO!$FN$3:$GB$317,10,FALSE)</f>
        <v>1268.2559111623607</v>
      </c>
      <c r="M6" s="26">
        <f>VLOOKUP(GLOBALE!$D$7,[8]GAS_CALORE_TERZIARIO!$FN$3:$GB$317,11,FALSE)</f>
        <v>1239.2080697133531</v>
      </c>
      <c r="N6" s="26">
        <f>VLOOKUP(GLOBALE!$D$7,[8]GAS_CALORE_TERZIARIO!$FN$3:$GB$317,12,FALSE)</f>
        <v>1662.5975526740342</v>
      </c>
      <c r="O6" s="26">
        <f>VLOOKUP(GLOBALE!$D$7,[8]GAS_CALORE_TERZIARIO!$FN$3:$GB$317,13,FALSE)</f>
        <v>1346.5106349081573</v>
      </c>
      <c r="P6" s="26">
        <f>VLOOKUP(GLOBALE!$D$7,[8]GAS_CALORE_TERZIARIO!$FN$3:$GB$317,14,FALSE)</f>
        <v>1228.0193174542769</v>
      </c>
      <c r="Q6" s="26">
        <f>VLOOKUP(GLOBALE!$D$7,[8]GAS_CALORE_TERZIARIO!$FN$3:$GB$317,15,FALSE)</f>
        <v>1284.6991709188444</v>
      </c>
      <c r="R6" s="93"/>
      <c r="W6" s="9"/>
      <c r="X6" s="9"/>
    </row>
    <row r="7" spans="2:24" x14ac:dyDescent="0.25">
      <c r="B7" s="163"/>
      <c r="C7" s="10" t="s">
        <v>318</v>
      </c>
      <c r="D7" s="26">
        <f>VLOOKUP(GLOBALE!$D$7,[8]GAS_CALORE_TERZIARIO!$B$3:$AD$317,16,FALSE)</f>
        <v>0</v>
      </c>
      <c r="E7" s="26">
        <f>VLOOKUP(GLOBALE!$D$7,[8]GAS_CALORE_TERZIARIO!$B$3:$AD$317,17,FALSE)</f>
        <v>0</v>
      </c>
      <c r="F7" s="26">
        <f>VLOOKUP(GLOBALE!$D$7,[8]GAS_CALORE_TERZIARIO!$B$3:$AD$317,18,FALSE)</f>
        <v>0</v>
      </c>
      <c r="G7" s="26">
        <f>VLOOKUP(GLOBALE!$D$7,[8]GAS_CALORE_TERZIARIO!$B$3:$AD$317,19,FALSE)</f>
        <v>0</v>
      </c>
      <c r="H7" s="26">
        <f>VLOOKUP(GLOBALE!$D$7,[8]GAS_CALORE_TERZIARIO!$B$3:$AD$317,20,FALSE)</f>
        <v>0</v>
      </c>
      <c r="I7" s="26">
        <f>VLOOKUP(GLOBALE!$D$7,[8]GAS_CALORE_TERZIARIO!$B$3:$AD$317,21,FALSE)</f>
        <v>0</v>
      </c>
      <c r="J7" s="26">
        <f>VLOOKUP(GLOBALE!$D$7,[8]GAS_CALORE_TERZIARIO!$B$3:$AD$317,22,FALSE)</f>
        <v>0</v>
      </c>
      <c r="K7" s="26">
        <f>VLOOKUP(GLOBALE!$D$7,[8]GAS_CALORE_TERZIARIO!$B$3:$AD$317,23,FALSE)</f>
        <v>0</v>
      </c>
      <c r="L7" s="26">
        <f>VLOOKUP(GLOBALE!$D$7,[8]GAS_CALORE_TERZIARIO!$B$3:$AD$317,24,FALSE)</f>
        <v>0</v>
      </c>
      <c r="M7" s="26">
        <f>VLOOKUP(GLOBALE!$D$7,[8]GAS_CALORE_TERZIARIO!$B$3:$AD$317,25,FALSE)</f>
        <v>0</v>
      </c>
      <c r="N7" s="26">
        <f>VLOOKUP(GLOBALE!$D$7,[8]GAS_CALORE_TERZIARIO!$B$3:$AD$317,26,FALSE)</f>
        <v>0</v>
      </c>
      <c r="O7" s="26">
        <f>VLOOKUP(GLOBALE!$D$7,[8]GAS_CALORE_TERZIARIO!$B$3:$AD$317,27,FALSE)</f>
        <v>0</v>
      </c>
      <c r="P7" s="26">
        <f>VLOOKUP(GLOBALE!$D$7,[8]GAS_CALORE_TERZIARIO!$B$3:$AD$317,28,FALSE)</f>
        <v>0</v>
      </c>
      <c r="Q7" s="26">
        <f>VLOOKUP(GLOBALE!$D$7,[8]GAS_CALORE_TERZIARIO!$B$3:$AD$317,29,FALSE)</f>
        <v>0</v>
      </c>
      <c r="R7" s="27" t="str">
        <f>IF((VLOOKUP(GLOBALE!$D$7,[8]GAS_CALORE_TERZIARIO!$B$3:$AE$317,30,FALSE))=0,"n.d.",(VLOOKUP(GLOBALE!$D$7,[8]GAS_CALORE_TERZIARIO!$B$3:$AE$317,30,FALSE)))</f>
        <v>n.d.</v>
      </c>
      <c r="W7" s="9"/>
      <c r="X7" s="9"/>
    </row>
    <row r="8" spans="2:24" x14ac:dyDescent="0.25">
      <c r="B8" s="163"/>
      <c r="C8" s="10" t="s">
        <v>319</v>
      </c>
      <c r="D8" s="26">
        <f>VLOOKUP(GLOBALE!$D$7,[8]PRODOTTI_PETROLIFERI_TERZIARIO!$B$3:$P$317,2,FALSE)</f>
        <v>281.29024222824648</v>
      </c>
      <c r="E8" s="26">
        <f>VLOOKUP(GLOBALE!$D$7,[8]PRODOTTI_PETROLIFERI_TERZIARIO!$B$3:$P$317,3,FALSE)</f>
        <v>263.1220522228233</v>
      </c>
      <c r="F8" s="26">
        <f>VLOOKUP(GLOBALE!$D$7,[8]PRODOTTI_PETROLIFERI_TERZIARIO!$B$3:$P$317,4,FALSE)</f>
        <v>298.63835842421776</v>
      </c>
      <c r="G8" s="26">
        <f>VLOOKUP(GLOBALE!$D$7,[8]PRODOTTI_PETROLIFERI_TERZIARIO!$B$3:$P$317,5,FALSE)</f>
        <v>310.95465592770654</v>
      </c>
      <c r="H8" s="26">
        <f>VLOOKUP(GLOBALE!$D$7,[8]PRODOTTI_PETROLIFERI_TERZIARIO!$B$3:$P$317,6,FALSE)</f>
        <v>318.30840221245927</v>
      </c>
      <c r="I8" s="26">
        <f>VLOOKUP(GLOBALE!$D$7,[8]PRODOTTI_PETROLIFERI_TERZIARIO!$B$3:$P$317,7,FALSE)</f>
        <v>333.92270798565966</v>
      </c>
      <c r="J8" s="26">
        <f>VLOOKUP(GLOBALE!$D$7,[8]PRODOTTI_PETROLIFERI_TERZIARIO!$B$3:$P$317,8,FALSE)</f>
        <v>326.62357235268126</v>
      </c>
      <c r="K8" s="26">
        <f>VLOOKUP(GLOBALE!$D$7,[8]PRODOTTI_PETROLIFERI_TERZIARIO!$B$3:$P$317,9,FALSE)</f>
        <v>220.73388361431148</v>
      </c>
      <c r="L8" s="26">
        <f>VLOOKUP(GLOBALE!$D$7,[8]PRODOTTI_PETROLIFERI_TERZIARIO!$B$3:$P$317,10,FALSE)</f>
        <v>256.67447363591447</v>
      </c>
      <c r="M8" s="26">
        <f>VLOOKUP(GLOBALE!$D$7,[8]PRODOTTI_PETROLIFERI_TERZIARIO!$B$3:$P$317,11,FALSE)</f>
        <v>231.10171041465424</v>
      </c>
      <c r="N8" s="26">
        <f>VLOOKUP(GLOBALE!$D$7,[8]PRODOTTI_PETROLIFERI_TERZIARIO!$B$3:$P$317,12,FALSE)</f>
        <v>251.99337744144771</v>
      </c>
      <c r="O8" s="26">
        <f>VLOOKUP(GLOBALE!$D$7,[8]PRODOTTI_PETROLIFERI_TERZIARIO!$B$3:$P$317,13,FALSE)</f>
        <v>219.9005929443212</v>
      </c>
      <c r="P8" s="26">
        <f>VLOOKUP(GLOBALE!$D$7,[8]PRODOTTI_PETROLIFERI_TERZIARIO!$B$3:$P$317,14,FALSE)</f>
        <v>223.87635469393618</v>
      </c>
      <c r="Q8" s="26">
        <f>VLOOKUP(GLOBALE!$D$7,[8]PRODOTTI_PETROLIFERI_TERZIARIO!$B$3:$P$317,15,FALSE)</f>
        <v>231.28021308170619</v>
      </c>
      <c r="R8" s="93"/>
      <c r="W8" s="9"/>
      <c r="X8" s="9"/>
    </row>
    <row r="9" spans="2:24" x14ac:dyDescent="0.25">
      <c r="B9" s="163"/>
      <c r="C9" s="10" t="s">
        <v>320</v>
      </c>
      <c r="D9" s="26">
        <f>VLOOKUP(GLOBALE!$D$7,[8]PRODOTTI_PETROLIFERI_TERZIARIO!$B$3:$AR$317,30,FALSE)</f>
        <v>1420.4027880713172</v>
      </c>
      <c r="E9" s="26">
        <f>VLOOKUP(GLOBALE!$D$7,[8]PRODOTTI_PETROLIFERI_TERZIARIO!$B$3:$AR$317,31,FALSE)</f>
        <v>1422.8853983315464</v>
      </c>
      <c r="F9" s="26">
        <f>VLOOKUP(GLOBALE!$D$7,[8]PRODOTTI_PETROLIFERI_TERZIARIO!$B$3:$AR$317,32,FALSE)</f>
        <v>1026.3698789223681</v>
      </c>
      <c r="G9" s="26">
        <f>VLOOKUP(GLOBALE!$D$7,[8]PRODOTTI_PETROLIFERI_TERZIARIO!$B$3:$AR$317,33,FALSE)</f>
        <v>859.51252314445367</v>
      </c>
      <c r="H9" s="26">
        <f>VLOOKUP(GLOBALE!$D$7,[8]PRODOTTI_PETROLIFERI_TERZIARIO!$B$3:$AR$317,34,FALSE)</f>
        <v>541.47546282022438</v>
      </c>
      <c r="I9" s="26">
        <f>VLOOKUP(GLOBALE!$D$7,[8]PRODOTTI_PETROLIFERI_TERZIARIO!$B$3:$AR$317,35,FALSE)</f>
        <v>633.50275328179623</v>
      </c>
      <c r="J9" s="26">
        <f>VLOOKUP(GLOBALE!$D$7,[8]PRODOTTI_PETROLIFERI_TERZIARIO!$B$3:$AR$317,36,FALSE)</f>
        <v>563.37937563494302</v>
      </c>
      <c r="K9" s="26">
        <f>VLOOKUP(GLOBALE!$D$7,[8]PRODOTTI_PETROLIFERI_TERZIARIO!$B$3:$AR$317,37,FALSE)</f>
        <v>479.47409070510514</v>
      </c>
      <c r="L9" s="26">
        <f>VLOOKUP(GLOBALE!$D$7,[8]PRODOTTI_PETROLIFERI_TERZIARIO!$B$3:$AR$317,38,FALSE)</f>
        <v>188.2773684833482</v>
      </c>
      <c r="M9" s="26">
        <f>VLOOKUP(GLOBALE!$D$7,[8]PRODOTTI_PETROLIFERI_TERZIARIO!$B$3:$AR$317,39,FALSE)</f>
        <v>184.64323597895944</v>
      </c>
      <c r="N9" s="26">
        <f>VLOOKUP(GLOBALE!$D$7,[8]PRODOTTI_PETROLIFERI_TERZIARIO!$B$3:$AR$317,40,FALSE)</f>
        <v>287.17109864955529</v>
      </c>
      <c r="O9" s="26">
        <f>VLOOKUP(GLOBALE!$D$7,[8]PRODOTTI_PETROLIFERI_TERZIARIO!$B$3:$AR$317,41,FALSE)</f>
        <v>211.82116891386963</v>
      </c>
      <c r="P9" s="26">
        <f>VLOOKUP(GLOBALE!$D$7,[8]PRODOTTI_PETROLIFERI_TERZIARIO!$B$3:$AR$317,42,FALSE)</f>
        <v>126.44952484717233</v>
      </c>
      <c r="Q9" s="26">
        <f>VLOOKUP(GLOBALE!$D$7,[8]PRODOTTI_PETROLIFERI_TERZIARIO!$B$3:$AR$317,43,FALSE)</f>
        <v>224.5499784714942</v>
      </c>
      <c r="R9" s="93"/>
      <c r="W9" s="9"/>
      <c r="X9" s="9"/>
    </row>
    <row r="10" spans="2:24" x14ac:dyDescent="0.25">
      <c r="B10" s="163"/>
      <c r="C10" s="10" t="s">
        <v>321</v>
      </c>
      <c r="D10" s="26">
        <f>VLOOKUP(GLOBALE!$D$7,[8]PRODOTTI_PETROLIFERI_TERZIARIO!$B$3:$AD$317,16,FALSE)</f>
        <v>364.33037906421828</v>
      </c>
      <c r="E10" s="26">
        <f>VLOOKUP(GLOBALE!$D$7,[8]PRODOTTI_PETROLIFERI_TERZIARIO!$B$3:$AD$317,17,FALSE)</f>
        <v>395.22188804240557</v>
      </c>
      <c r="F10" s="26">
        <f>VLOOKUP(GLOBALE!$D$7,[8]PRODOTTI_PETROLIFERI_TERZIARIO!$B$3:$AD$317,18,FALSE)</f>
        <v>490.64552120747277</v>
      </c>
      <c r="G10" s="26">
        <f>VLOOKUP(GLOBALE!$D$7,[8]PRODOTTI_PETROLIFERI_TERZIARIO!$B$3:$AD$317,19,FALSE)</f>
        <v>513.40911858981895</v>
      </c>
      <c r="H10" s="26">
        <f>VLOOKUP(GLOBALE!$D$7,[8]PRODOTTI_PETROLIFERI_TERZIARIO!$B$3:$AD$317,20,FALSE)</f>
        <v>386.5080875725177</v>
      </c>
      <c r="I10" s="26">
        <f>VLOOKUP(GLOBALE!$D$7,[8]PRODOTTI_PETROLIFERI_TERZIARIO!$B$3:$AD$317,21,FALSE)</f>
        <v>478.52265978152872</v>
      </c>
      <c r="J10" s="26">
        <f>VLOOKUP(GLOBALE!$D$7,[8]PRODOTTI_PETROLIFERI_TERZIARIO!$B$3:$AD$317,22,FALSE)</f>
        <v>537.29008671705549</v>
      </c>
      <c r="K10" s="26">
        <f>VLOOKUP(GLOBALE!$D$7,[8]PRODOTTI_PETROLIFERI_TERZIARIO!$B$3:$AD$317,23,FALSE)</f>
        <v>475.61781408642145</v>
      </c>
      <c r="L10" s="26">
        <f>VLOOKUP(GLOBALE!$D$7,[8]PRODOTTI_PETROLIFERI_TERZIARIO!$B$3:$AD$317,24,FALSE)</f>
        <v>552.73927644858929</v>
      </c>
      <c r="M10" s="26">
        <f>VLOOKUP(GLOBALE!$D$7,[8]PRODOTTI_PETROLIFERI_TERZIARIO!$B$3:$AD$317,25,FALSE)</f>
        <v>553.37854452554484</v>
      </c>
      <c r="N10" s="26">
        <f>VLOOKUP(GLOBALE!$D$7,[8]PRODOTTI_PETROLIFERI_TERZIARIO!$B$3:$AD$317,26,FALSE)</f>
        <v>690.88871586485095</v>
      </c>
      <c r="O10" s="26">
        <f>VLOOKUP(GLOBALE!$D$7,[8]PRODOTTI_PETROLIFERI_TERZIARIO!$B$3:$AD$317,27,FALSE)</f>
        <v>450.41418126058812</v>
      </c>
      <c r="P10" s="26">
        <f>VLOOKUP(GLOBALE!$D$7,[8]PRODOTTI_PETROLIFERI_TERZIARIO!$B$3:$AD$317,28,FALSE)</f>
        <v>362.014925854453</v>
      </c>
      <c r="Q10" s="26">
        <f>VLOOKUP(GLOBALE!$D$7,[8]PRODOTTI_PETROLIFERI_TERZIARIO!$B$3:$AD$317,29,FALSE)</f>
        <v>380.510999682776</v>
      </c>
      <c r="R10" s="93"/>
      <c r="W10" s="9"/>
      <c r="X10" s="9"/>
    </row>
    <row r="11" spans="2:24" x14ac:dyDescent="0.25">
      <c r="B11" s="163"/>
      <c r="C11" s="10" t="s">
        <v>322</v>
      </c>
      <c r="D11" s="26">
        <f>VLOOKUP(GLOBALE!$D$7,[8]RINNOVABILI_TERZIARIO!$B$3:$AD$317,16,FALSE)</f>
        <v>3.274720240290621</v>
      </c>
      <c r="E11" s="26">
        <f>VLOOKUP(GLOBALE!$D$7,[8]RINNOVABILI_TERZIARIO!$B$3:$AD$317,17,FALSE)</f>
        <v>12.878704131703216</v>
      </c>
      <c r="F11" s="26">
        <f>VLOOKUP(GLOBALE!$D$7,[8]RINNOVABILI_TERZIARIO!$B$3:$AD$317,18,FALSE)</f>
        <v>19.829743270494468</v>
      </c>
      <c r="G11" s="26">
        <f>VLOOKUP(GLOBALE!$D$7,[8]RINNOVABILI_TERZIARIO!$B$3:$AD$317,19,FALSE)</f>
        <v>26.349138841689072</v>
      </c>
      <c r="H11" s="26">
        <f>VLOOKUP(GLOBALE!$D$7,[8]RINNOVABILI_TERZIARIO!$B$3:$AD$317,20,FALSE)</f>
        <v>33.780313673931552</v>
      </c>
      <c r="I11" s="26">
        <f>VLOOKUP(GLOBALE!$D$7,[8]RINNOVABILI_TERZIARIO!$B$3:$AD$317,21,FALSE)</f>
        <v>41.296310629313567</v>
      </c>
      <c r="J11" s="26">
        <f>VLOOKUP(GLOBALE!$D$7,[8]RINNOVABILI_TERZIARIO!$B$3:$AD$317,22,FALSE)</f>
        <v>66.549956036907489</v>
      </c>
      <c r="K11" s="26">
        <f>VLOOKUP(GLOBALE!$D$7,[8]RINNOVABILI_TERZIARIO!$B$3:$AD$317,23,FALSE)</f>
        <v>87.705230053646545</v>
      </c>
      <c r="L11" s="26">
        <f>VLOOKUP(GLOBALE!$D$7,[8]RINNOVABILI_TERZIARIO!$B$3:$AD$317,24,FALSE)</f>
        <v>132.10504839944565</v>
      </c>
      <c r="M11" s="26">
        <f>VLOOKUP(GLOBALE!$D$7,[8]RINNOVABILI_TERZIARIO!$B$3:$AD$317,25,FALSE)</f>
        <v>140.32526314188834</v>
      </c>
      <c r="N11" s="26">
        <f>VLOOKUP(GLOBALE!$D$7,[8]RINNOVABILI_TERZIARIO!$B$3:$AD$317,26,FALSE)</f>
        <v>195.38585234691203</v>
      </c>
      <c r="O11" s="26">
        <f>VLOOKUP(GLOBALE!$D$7,[8]RINNOVABILI_TERZIARIO!$B$3:$AD$317,27,FALSE)</f>
        <v>220.90994638062625</v>
      </c>
      <c r="P11" s="26">
        <f>VLOOKUP(GLOBALE!$D$7,[8]RINNOVABILI_TERZIARIO!$B$3:$AD$317,28,FALSE)</f>
        <v>282.10271195510938</v>
      </c>
      <c r="Q11" s="26">
        <f>VLOOKUP(GLOBALE!$D$7,[8]RINNOVABILI_TERZIARIO!$B$3:$AD$317,29,FALSE)</f>
        <v>293.7507878617792</v>
      </c>
      <c r="R11" s="93"/>
    </row>
    <row r="12" spans="2:24" x14ac:dyDescent="0.25">
      <c r="B12" s="163"/>
      <c r="C12" s="10" t="s">
        <v>323</v>
      </c>
      <c r="D12" s="26">
        <f>VLOOKUP(GLOBALE!$D$7,[8]RINNOVABILI_TERZIARIO!$B$3:$AD$317,2,FALSE)</f>
        <v>138.7687101862881</v>
      </c>
      <c r="E12" s="26">
        <f>VLOOKUP(GLOBALE!$D$7,[8]RINNOVABILI_TERZIARIO!$B$3:$AD$317,3,FALSE)</f>
        <v>132.19685821082174</v>
      </c>
      <c r="F12" s="26">
        <f>VLOOKUP(GLOBALE!$D$7,[8]RINNOVABILI_TERZIARIO!$B$3:$AD$317,4,FALSE)</f>
        <v>150.27557443129007</v>
      </c>
      <c r="G12" s="26">
        <f>VLOOKUP(GLOBALE!$D$7,[8]RINNOVABILI_TERZIARIO!$B$3:$AD$317,5,FALSE)</f>
        <v>209.9539530181961</v>
      </c>
      <c r="H12" s="26">
        <f>VLOOKUP(GLOBALE!$D$7,[8]RINNOVABILI_TERZIARIO!$B$3:$AD$317,6,FALSE)</f>
        <v>220.64790824203072</v>
      </c>
      <c r="I12" s="26">
        <f>VLOOKUP(GLOBALE!$D$7,[8]RINNOVABILI_TERZIARIO!$B$3:$AD$317,7,FALSE)</f>
        <v>246.7668161963023</v>
      </c>
      <c r="J12" s="26">
        <f>VLOOKUP(GLOBALE!$D$7,[8]RINNOVABILI_TERZIARIO!$B$3:$AD$317,8,FALSE)</f>
        <v>255.67078537100662</v>
      </c>
      <c r="K12" s="26">
        <f>VLOOKUP(GLOBALE!$D$7,[8]RINNOVABILI_TERZIARIO!$B$3:$AD$317,9,FALSE)</f>
        <v>252.65419968698271</v>
      </c>
      <c r="L12" s="26">
        <f>VLOOKUP(GLOBALE!$D$7,[8]RINNOVABILI_TERZIARIO!$B$3:$AD$317,10,FALSE)</f>
        <v>275.84551276383138</v>
      </c>
      <c r="M12" s="26">
        <f>VLOOKUP(GLOBALE!$D$7,[8]RINNOVABILI_TERZIARIO!$B$3:$AD$317,11,FALSE)</f>
        <v>270.4557728236731</v>
      </c>
      <c r="N12" s="26">
        <f>VLOOKUP(GLOBALE!$D$7,[8]RINNOVABILI_TERZIARIO!$B$3:$AD$317,12,FALSE)</f>
        <v>287.99187733244679</v>
      </c>
      <c r="O12" s="26">
        <f>VLOOKUP(GLOBALE!$D$7,[8]RINNOVABILI_TERZIARIO!$B$3:$AD$317,13,FALSE)</f>
        <v>289.00659294531869</v>
      </c>
      <c r="P12" s="26">
        <f>VLOOKUP(GLOBALE!$D$7,[8]RINNOVABILI_TERZIARIO!$B$3:$AD$317,14,FALSE)</f>
        <v>288.14698398216581</v>
      </c>
      <c r="Q12" s="26">
        <f>VLOOKUP(GLOBALE!$D$7,[8]RINNOVABILI_TERZIARIO!$B$3:$AD$317,15,FALSE)</f>
        <v>291.15857785053032</v>
      </c>
      <c r="R12" s="93"/>
    </row>
    <row r="13" spans="2:24" x14ac:dyDescent="0.25">
      <c r="B13" s="145" t="s">
        <v>337</v>
      </c>
      <c r="C13" s="146"/>
      <c r="D13" s="103">
        <f>D4+D5</f>
        <v>4753.7660674405106</v>
      </c>
      <c r="E13" s="103">
        <f t="shared" ref="E13:Q13" si="1">E4+E5</f>
        <v>4860.3801093783404</v>
      </c>
      <c r="F13" s="103">
        <f t="shared" si="1"/>
        <v>4774.7323016358305</v>
      </c>
      <c r="G13" s="103">
        <f t="shared" si="1"/>
        <v>4685.2176340184851</v>
      </c>
      <c r="H13" s="103">
        <f t="shared" si="1"/>
        <v>4430.261016065092</v>
      </c>
      <c r="I13" s="103">
        <f t="shared" si="1"/>
        <v>4702.813669180865</v>
      </c>
      <c r="J13" s="103">
        <f t="shared" si="1"/>
        <v>4618.914661884035</v>
      </c>
      <c r="K13" s="103">
        <f t="shared" si="1"/>
        <v>4206.3806375500008</v>
      </c>
      <c r="L13" s="103">
        <f t="shared" si="1"/>
        <v>4307.5125908934897</v>
      </c>
      <c r="M13" s="103">
        <f t="shared" si="1"/>
        <v>4416.7025965980729</v>
      </c>
      <c r="N13" s="103">
        <f t="shared" si="1"/>
        <v>5362.519474309247</v>
      </c>
      <c r="O13" s="103">
        <f t="shared" si="1"/>
        <v>5682.7501173528808</v>
      </c>
      <c r="P13" s="103">
        <f t="shared" si="1"/>
        <v>5251.6508187871132</v>
      </c>
      <c r="Q13" s="103">
        <f t="shared" si="1"/>
        <v>4657.0237278671302</v>
      </c>
      <c r="R13" s="102"/>
    </row>
    <row r="14" spans="2:24" ht="15.75" thickBot="1" x14ac:dyDescent="0.3">
      <c r="B14" s="123" t="s">
        <v>339</v>
      </c>
      <c r="C14" s="124"/>
      <c r="D14" s="30">
        <f>D13/VLOOKUP(GLOBALE!$D$7,'[2]popolazione residente'!$A$4:$O$318,2,FALSE)</f>
        <v>1.8497144231286033</v>
      </c>
      <c r="E14" s="30">
        <f>E13/VLOOKUP(GLOBALE!$D$7,'[2]popolazione residente'!$A$4:$O$318,3,FALSE)</f>
        <v>1.9045376604147102</v>
      </c>
      <c r="F14" s="30">
        <f>F13/VLOOKUP(GLOBALE!$D$7,'[2]popolazione residente'!$A$4:$O$318,4,FALSE)</f>
        <v>1.8651298053264962</v>
      </c>
      <c r="G14" s="30">
        <f>G13/VLOOKUP(GLOBALE!$D$7,'[2]popolazione residente'!$A$4:$O$318,5,FALSE)</f>
        <v>1.8366200054952901</v>
      </c>
      <c r="H14" s="30">
        <f>H13/VLOOKUP(GLOBALE!$D$7,'[2]popolazione residente'!$A$4:$O$318,6,FALSE)</f>
        <v>1.7085464774643626</v>
      </c>
      <c r="I14" s="30">
        <f>I13/VLOOKUP(GLOBALE!$D$7,'[2]popolazione residente'!$A$4:$O$318,7,FALSE)</f>
        <v>1.7541266949574281</v>
      </c>
      <c r="J14" s="30">
        <f>J13/VLOOKUP(GLOBALE!$D$7,'[2]popolazione residente'!$A$4:$O$318,8,FALSE)</f>
        <v>1.7234756201059833</v>
      </c>
      <c r="K14" s="30">
        <f>K13/VLOOKUP(GLOBALE!$D$7,'[2]popolazione residente'!$A$4:$O$318,9,FALSE)</f>
        <v>1.5795646404618853</v>
      </c>
      <c r="L14" s="30">
        <f>L13/VLOOKUP(GLOBALE!$D$7,'[2]popolazione residente'!$A$4:$O$318,10,FALSE)</f>
        <v>1.6193656356742443</v>
      </c>
      <c r="M14" s="30">
        <f>M13/VLOOKUP(GLOBALE!$D$7,'[2]popolazione residente'!$A$4:$O$318,11,FALSE)</f>
        <v>1.671094436851333</v>
      </c>
      <c r="N14" s="30">
        <f>N13/VLOOKUP(GLOBALE!$D$7,'[2]popolazione residente'!$A$4:$O$318,12,FALSE)</f>
        <v>2.0444222166638379</v>
      </c>
      <c r="O14" s="30">
        <f>O13/VLOOKUP(GLOBALE!$D$7,'[2]popolazione residente'!$A$4:$O$318,13,FALSE)</f>
        <v>2.1706455757650422</v>
      </c>
      <c r="P14" s="30">
        <f>P13/VLOOKUP(GLOBALE!$D$7,'[2]popolazione residente'!$A$4:$O$318,14,FALSE)</f>
        <v>2.0021543342688193</v>
      </c>
      <c r="Q14" s="30">
        <f>Q13/VLOOKUP(GLOBALE!$D$7,'[2]popolazione residente'!$A$4:$O$318,15,FALSE)</f>
        <v>1.7448571479457213</v>
      </c>
      <c r="R14" s="95"/>
    </row>
    <row r="15" spans="2:24" ht="15.75" thickBot="1" x14ac:dyDescent="0.3"/>
    <row r="16" spans="2:24" x14ac:dyDescent="0.25">
      <c r="B16" s="11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3"/>
    </row>
    <row r="17" spans="2:24" x14ac:dyDescent="0.25">
      <c r="B17" s="1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6"/>
    </row>
    <row r="18" spans="2:24" x14ac:dyDescent="0.25"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6"/>
    </row>
    <row r="19" spans="2:24" x14ac:dyDescent="0.25">
      <c r="B19" s="14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6"/>
    </row>
    <row r="20" spans="2:24" x14ac:dyDescent="0.25"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6"/>
    </row>
    <row r="21" spans="2:24" x14ac:dyDescent="0.25"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6"/>
    </row>
    <row r="22" spans="2:24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6"/>
    </row>
    <row r="23" spans="2:24" x14ac:dyDescent="0.25">
      <c r="B23" s="14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6"/>
    </row>
    <row r="24" spans="2:24" x14ac:dyDescent="0.25">
      <c r="B24" s="14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6"/>
    </row>
    <row r="25" spans="2:24" x14ac:dyDescent="0.25">
      <c r="B25" s="1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6"/>
    </row>
    <row r="26" spans="2:24" x14ac:dyDescent="0.25">
      <c r="B26" s="14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6"/>
    </row>
    <row r="27" spans="2:24" x14ac:dyDescent="0.25"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6"/>
    </row>
    <row r="28" spans="2:24" x14ac:dyDescent="0.25"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6"/>
    </row>
    <row r="29" spans="2:24" x14ac:dyDescent="0.25"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6"/>
    </row>
    <row r="30" spans="2:24" ht="15.75" thickBot="1" x14ac:dyDescent="0.3"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9"/>
    </row>
    <row r="31" spans="2:24" ht="15.75" thickBot="1" x14ac:dyDescent="0.3"/>
    <row r="32" spans="2:24" ht="15.75" x14ac:dyDescent="0.25">
      <c r="B32" s="115" t="s">
        <v>326</v>
      </c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7"/>
    </row>
    <row r="33" spans="2:18" x14ac:dyDescent="0.25">
      <c r="B33" s="111" t="s">
        <v>333</v>
      </c>
      <c r="C33" s="112"/>
      <c r="D33" s="112"/>
      <c r="E33" s="112"/>
      <c r="F33" s="118">
        <v>2000</v>
      </c>
      <c r="G33" s="118"/>
      <c r="H33" s="118"/>
      <c r="I33" s="118">
        <v>2013</v>
      </c>
      <c r="J33" s="118"/>
      <c r="K33" s="118"/>
      <c r="L33" s="118" t="s">
        <v>334</v>
      </c>
      <c r="M33" s="118"/>
      <c r="N33" s="120"/>
    </row>
    <row r="34" spans="2:18" x14ac:dyDescent="0.25">
      <c r="B34" s="111" t="s">
        <v>332</v>
      </c>
      <c r="C34" s="112"/>
      <c r="D34" s="112"/>
      <c r="E34" s="112"/>
      <c r="F34" s="20" t="s">
        <v>0</v>
      </c>
      <c r="G34" s="20" t="s">
        <v>330</v>
      </c>
      <c r="H34" s="52" t="s">
        <v>331</v>
      </c>
      <c r="I34" s="20" t="s">
        <v>0</v>
      </c>
      <c r="J34" s="20" t="s">
        <v>330</v>
      </c>
      <c r="K34" s="52" t="s">
        <v>331</v>
      </c>
      <c r="L34" s="20" t="s">
        <v>0</v>
      </c>
      <c r="M34" s="20" t="s">
        <v>330</v>
      </c>
      <c r="N34" s="53" t="s">
        <v>331</v>
      </c>
    </row>
    <row r="35" spans="2:18" x14ac:dyDescent="0.25">
      <c r="B35" s="113" t="s">
        <v>327</v>
      </c>
      <c r="C35" s="114"/>
      <c r="D35" s="114"/>
      <c r="E35" s="114"/>
      <c r="F35" s="57">
        <f>(D12+D11)/D5</f>
        <v>4.009477191993175E-2</v>
      </c>
      <c r="G35" s="57">
        <f>VLOOKUP(GLOBALE!F7,[8]Sheet2!$B$21:$Q$30,16,FALSE)</f>
        <v>2.3833995631708127E-2</v>
      </c>
      <c r="H35" s="58">
        <f>[8]Sheet2!$Q$31</f>
        <v>8.6686424105653342E-3</v>
      </c>
      <c r="I35" s="57">
        <f>(Q12+Q11)/Q5</f>
        <v>0.21615677471338082</v>
      </c>
      <c r="J35" s="57">
        <f>VLOOKUP(GLOBALE!F7,[8]Sheet2!$B$21:$R$30,17,FALSE)</f>
        <v>0.10448529631919191</v>
      </c>
      <c r="K35" s="58">
        <f>[8]Sheet2!$R$31</f>
        <v>2.3417106410160145E-2</v>
      </c>
      <c r="L35" s="37"/>
      <c r="M35" s="37"/>
      <c r="N35" s="38"/>
    </row>
    <row r="36" spans="2:18" x14ac:dyDescent="0.25">
      <c r="B36" s="113" t="s">
        <v>419</v>
      </c>
      <c r="C36" s="114"/>
      <c r="D36" s="114"/>
      <c r="E36" s="114"/>
      <c r="F36" s="39">
        <f>(D6*0.202+D7*VLOOKUP(GLOBALE!$D$7,[3]fattori_emissione!$T$3:$AH$317,2,FALSE)+Terziario!D8*0.279+Terziario!D9*0.267+Terziario!D10*0.227)/Terziario!D5</f>
        <v>0.22864668975162977</v>
      </c>
      <c r="G36" s="39">
        <f>VLOOKUP(GLOBALE!F7,[8]Sheet2!$B$21:$M$30,12,FALSE)</f>
        <v>0.21794687192523743</v>
      </c>
      <c r="H36" s="39">
        <f>[8]Sheet2!$M$31</f>
        <v>0.20929576167001523</v>
      </c>
      <c r="I36" s="39">
        <f>(Q6*0.202+Q7*VLOOKUP(GLOBALE!D7,[3]fattori_emissione!$T$3:$AH$317,15,FALSE)+Q8*0.279+Q9*0.267+Q10*0.227)/Q5</f>
        <v>0.17382704797181586</v>
      </c>
      <c r="J36" s="39">
        <f>VLOOKUP(GLOBALE!F7,[8]Sheet2!$B$21:$N$30,13,FALSE)</f>
        <v>0.17651131703725148</v>
      </c>
      <c r="K36" s="39">
        <f>[8]Sheet2!$N$31</f>
        <v>0.1882953584467848</v>
      </c>
      <c r="L36" s="37"/>
      <c r="M36" s="37"/>
      <c r="N36" s="38"/>
    </row>
    <row r="37" spans="2:18" x14ac:dyDescent="0.25">
      <c r="B37" s="113" t="s">
        <v>328</v>
      </c>
      <c r="C37" s="114"/>
      <c r="D37" s="114"/>
      <c r="E37" s="114"/>
      <c r="F37" s="37"/>
      <c r="G37" s="37"/>
      <c r="H37" s="37"/>
      <c r="I37" s="37"/>
      <c r="J37" s="37"/>
      <c r="K37" s="37"/>
      <c r="L37" s="35">
        <f>Q52/D52-1</f>
        <v>-2.2350716688933403E-2</v>
      </c>
      <c r="M37" s="35">
        <f>VLOOKUP(GLOBALE!F7,[8]Sheet2!$B$21:$E$30,4,FALSE)</f>
        <v>-0.11919431875674702</v>
      </c>
      <c r="N37" s="40">
        <f>[8]Sheet2!$E$31</f>
        <v>0.33153366578067467</v>
      </c>
    </row>
    <row r="38" spans="2:18" x14ac:dyDescent="0.25">
      <c r="B38" s="113" t="s">
        <v>329</v>
      </c>
      <c r="C38" s="114"/>
      <c r="D38" s="114"/>
      <c r="E38" s="114"/>
      <c r="F38" s="37"/>
      <c r="G38" s="37"/>
      <c r="H38" s="37"/>
      <c r="I38" s="37"/>
      <c r="J38" s="37"/>
      <c r="K38" s="37"/>
      <c r="L38" s="35">
        <f>Q53/D53-1</f>
        <v>-5.8614215770160571E-2</v>
      </c>
      <c r="M38" s="35">
        <f>VLOOKUP(GLOBALE!F7,[8]Sheet2!$B$21:$J$30,9,FALSE)</f>
        <v>-0.13282005083303128</v>
      </c>
      <c r="N38" s="40">
        <f>[8]Sheet2!$J$31</f>
        <v>0.28462833255158371</v>
      </c>
    </row>
    <row r="39" spans="2:18" ht="15.75" thickBot="1" x14ac:dyDescent="0.3">
      <c r="B39" s="121" t="s">
        <v>341</v>
      </c>
      <c r="C39" s="122"/>
      <c r="D39" s="122"/>
      <c r="E39" s="122"/>
      <c r="F39" s="54">
        <f>D53</f>
        <v>0.54279126693759938</v>
      </c>
      <c r="G39" s="55">
        <f>VLOOKUP(GLOBALE!F7,[8]Sheet2!$B$21:$H$30,7,FALSE)</f>
        <v>0.90579951913155776</v>
      </c>
      <c r="H39" s="55">
        <f>[8]Sheet2!$H$31</f>
        <v>0.77986055041512048</v>
      </c>
      <c r="I39" s="54">
        <f>Q53</f>
        <v>0.5109759824991601</v>
      </c>
      <c r="J39" s="55">
        <f>VLOOKUP(GLOBALE!F7,[8]Sheet2!$B$21:$I$30,8,FALSE)</f>
        <v>0.78549118095596893</v>
      </c>
      <c r="K39" s="55">
        <f>[8]Sheet2!$I$31</f>
        <v>1.0018309585025365</v>
      </c>
      <c r="L39" s="46"/>
      <c r="M39" s="47"/>
      <c r="N39" s="48"/>
    </row>
    <row r="40" spans="2:18" ht="15.75" thickBot="1" x14ac:dyDescent="0.3"/>
    <row r="41" spans="2:18" x14ac:dyDescent="0.25">
      <c r="B41" s="125" t="s">
        <v>359</v>
      </c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7"/>
    </row>
    <row r="42" spans="2:18" ht="18" x14ac:dyDescent="0.35">
      <c r="B42" s="128" t="s">
        <v>406</v>
      </c>
      <c r="C42" s="129"/>
      <c r="D42" s="91">
        <v>2000</v>
      </c>
      <c r="E42" s="91">
        <v>2001</v>
      </c>
      <c r="F42" s="91">
        <v>2002</v>
      </c>
      <c r="G42" s="91">
        <v>2003</v>
      </c>
      <c r="H42" s="91">
        <v>2004</v>
      </c>
      <c r="I42" s="91">
        <v>2005</v>
      </c>
      <c r="J42" s="91">
        <v>2006</v>
      </c>
      <c r="K42" s="91">
        <v>2007</v>
      </c>
      <c r="L42" s="91">
        <v>2008</v>
      </c>
      <c r="M42" s="91">
        <v>2009</v>
      </c>
      <c r="N42" s="91">
        <v>2010</v>
      </c>
      <c r="O42" s="91">
        <v>2011</v>
      </c>
      <c r="P42" s="91">
        <v>2012</v>
      </c>
      <c r="Q42" s="91">
        <v>2013</v>
      </c>
      <c r="R42" s="8">
        <v>2014</v>
      </c>
    </row>
    <row r="43" spans="2:18" x14ac:dyDescent="0.25">
      <c r="B43" s="150" t="s">
        <v>335</v>
      </c>
      <c r="C43" s="151"/>
      <c r="D43" s="49">
        <f>D4*VLOOKUP(GLOBALE!$D$7,[3]fattore_elettrico!$T$4:$AH$318,2,FALSE)</f>
        <v>584.94874200000004</v>
      </c>
      <c r="E43" s="49">
        <f>E4*VLOOKUP(GLOBALE!$D$7,[3]fattore_elettrico!$T$4:$AH$318,3,FALSE)</f>
        <v>623.41099800000006</v>
      </c>
      <c r="F43" s="49">
        <f>F4*VLOOKUP(GLOBALE!$D$7,[3]fattore_elettrico!$T$4:$AH$318,4,FALSE)</f>
        <v>682.99629299999992</v>
      </c>
      <c r="G43" s="49">
        <f>G4*VLOOKUP(GLOBALE!$D$7,[3]fattore_elettrico!$T$4:$AH$318,5,FALSE)</f>
        <v>679.27622700000006</v>
      </c>
      <c r="H43" s="49">
        <f>H4*VLOOKUP(GLOBALE!$D$7,[3]fattore_elettrico!$T$4:$AH$318,6,FALSE)</f>
        <v>698.34348297036161</v>
      </c>
      <c r="I43" s="49">
        <f>I4*VLOOKUP(GLOBALE!$D$7,[3]fattore_elettrico!$T$4:$AH$318,7,FALSE)</f>
        <v>718.88885446588279</v>
      </c>
      <c r="J43" s="49">
        <f>J4*VLOOKUP(GLOBALE!$D$7,[3]fattore_elettrico!$T$4:$AH$318,8,FALSE)</f>
        <v>772.99077439519442</v>
      </c>
      <c r="K43" s="49">
        <f>K4*VLOOKUP(GLOBALE!$D$7,[3]fattore_elettrico!$T$4:$AH$318,9,FALSE)</f>
        <v>745.39566723911116</v>
      </c>
      <c r="L43" s="49">
        <f>L4*VLOOKUP(GLOBALE!$D$7,[3]fattore_elettrico!$T$4:$AH$318,10,FALSE)</f>
        <v>787.63410317055104</v>
      </c>
      <c r="M43" s="49">
        <f>M4*VLOOKUP(GLOBALE!$D$7,[3]fattore_elettrico!$T$4:$AH$318,11,FALSE)</f>
        <v>865.43642847294848</v>
      </c>
      <c r="N43" s="49">
        <f>N4*VLOOKUP(GLOBALE!$D$7,[3]fattore_elettrico!$T$4:$AH$318,12,FALSE)</f>
        <v>954.7047510254281</v>
      </c>
      <c r="O43" s="49">
        <f>O4*VLOOKUP(GLOBALE!$D$7,[3]fattore_elettrico!$T$4:$AH$318,13,FALSE)</f>
        <v>1376.4959503356142</v>
      </c>
      <c r="P43" s="49">
        <f>P4*VLOOKUP(GLOBALE!$D$7,[3]fattore_elettrico!$T$4:$AH$318,14,FALSE)</f>
        <v>1260.7647112252355</v>
      </c>
      <c r="Q43" s="49">
        <f>Q4*VLOOKUP(GLOBALE!$D$7,[3]fattore_elettrico!$T$4:$AH$318,15,FALSE)</f>
        <v>893.42764413497639</v>
      </c>
      <c r="R43" s="50" t="str">
        <f>IF(R4="n.d.","n.d.",R4*VLOOKUP(GLOBALE!$D$7,[3]fattore_elettrico!$T$4:$AH$318,15,FALSE))</f>
        <v>n.d.</v>
      </c>
    </row>
    <row r="44" spans="2:18" ht="15" customHeight="1" x14ac:dyDescent="0.25">
      <c r="B44" s="152" t="s">
        <v>336</v>
      </c>
      <c r="C44" s="153"/>
      <c r="D44" s="51">
        <f t="shared" ref="D44:Q44" si="2">SUM(D45:D51)</f>
        <v>810.02481402963031</v>
      </c>
      <c r="E44" s="51">
        <f t="shared" si="2"/>
        <v>814.39740261500265</v>
      </c>
      <c r="F44" s="51">
        <f t="shared" si="2"/>
        <v>746.46764251348282</v>
      </c>
      <c r="G44" s="51">
        <f t="shared" si="2"/>
        <v>707.24124999160574</v>
      </c>
      <c r="H44" s="51">
        <f t="shared" si="2"/>
        <v>620.82574313313387</v>
      </c>
      <c r="I44" s="51">
        <f t="shared" si="2"/>
        <v>669.97909379329724</v>
      </c>
      <c r="J44" s="51">
        <f t="shared" si="2"/>
        <v>619.73209859153064</v>
      </c>
      <c r="K44" s="51">
        <f t="shared" si="2"/>
        <v>529.10105426378743</v>
      </c>
      <c r="L44" s="51">
        <f t="shared" si="2"/>
        <v>503.54174533810078</v>
      </c>
      <c r="M44" s="51">
        <f t="shared" si="2"/>
        <v>489.71408090146673</v>
      </c>
      <c r="N44" s="51">
        <f t="shared" si="2"/>
        <v>639.65727978707127</v>
      </c>
      <c r="O44" s="51">
        <f t="shared" si="2"/>
        <v>492.14768492907012</v>
      </c>
      <c r="P44" s="51">
        <f t="shared" si="2"/>
        <v>426.46081638852803</v>
      </c>
      <c r="Q44" s="51">
        <f t="shared" si="2"/>
        <v>470.36725315528179</v>
      </c>
      <c r="R44" s="92"/>
    </row>
    <row r="45" spans="2:18" x14ac:dyDescent="0.25">
      <c r="B45" s="163" t="s">
        <v>405</v>
      </c>
      <c r="C45" s="10" t="s">
        <v>317</v>
      </c>
      <c r="D45" s="26">
        <f>D6*0.202</f>
        <v>269.59429598533023</v>
      </c>
      <c r="E45" s="26">
        <f t="shared" ref="E45:Q45" si="3">E6*0.202</f>
        <v>271.36058010468605</v>
      </c>
      <c r="F45" s="26">
        <f t="shared" si="3"/>
        <v>277.7302495267574</v>
      </c>
      <c r="G45" s="26">
        <f t="shared" si="3"/>
        <v>274.45118738831746</v>
      </c>
      <c r="H45" s="26">
        <f t="shared" si="3"/>
        <v>299.70641446389624</v>
      </c>
      <c r="I45" s="26">
        <f t="shared" si="3"/>
        <v>299.04477936865152</v>
      </c>
      <c r="J45" s="26">
        <f t="shared" si="3"/>
        <v>256.21697892583114</v>
      </c>
      <c r="K45" s="26">
        <f t="shared" si="3"/>
        <v>231.5314747195138</v>
      </c>
      <c r="L45" s="26">
        <f t="shared" si="3"/>
        <v>256.18769405479685</v>
      </c>
      <c r="M45" s="26">
        <f t="shared" si="3"/>
        <v>250.32003008209733</v>
      </c>
      <c r="N45" s="26">
        <f t="shared" si="3"/>
        <v>335.84470564015493</v>
      </c>
      <c r="O45" s="26">
        <f t="shared" si="3"/>
        <v>271.9951482514478</v>
      </c>
      <c r="P45" s="26">
        <f t="shared" si="3"/>
        <v>248.05990212576395</v>
      </c>
      <c r="Q45" s="26">
        <f t="shared" si="3"/>
        <v>259.50923252560659</v>
      </c>
      <c r="R45" s="93"/>
    </row>
    <row r="46" spans="2:18" x14ac:dyDescent="0.25">
      <c r="B46" s="163"/>
      <c r="C46" s="10" t="s">
        <v>318</v>
      </c>
      <c r="D46" s="26">
        <f>D7*VLOOKUP(GLOBALE!$D$7,[3]fattori_emissione!$T$3:$AH$317,2,FALSE)</f>
        <v>0</v>
      </c>
      <c r="E46" s="26">
        <f>E7*VLOOKUP(GLOBALE!$D$7,[3]fattori_emissione!$T$3:$AH$317,3,FALSE)</f>
        <v>0</v>
      </c>
      <c r="F46" s="26">
        <f>F7*VLOOKUP(GLOBALE!$D$7,[3]fattori_emissione!$T$3:$AH$317,4,FALSE)</f>
        <v>0</v>
      </c>
      <c r="G46" s="26">
        <f>G7*VLOOKUP(GLOBALE!$D$7,[3]fattori_emissione!$T$3:$AH$317,5,FALSE)</f>
        <v>0</v>
      </c>
      <c r="H46" s="26">
        <f>H7*VLOOKUP(GLOBALE!$D$7,[3]fattori_emissione!$T$3:$AH$317,6,FALSE)</f>
        <v>0</v>
      </c>
      <c r="I46" s="26">
        <f>I7*VLOOKUP(GLOBALE!$D$7,[3]fattori_emissione!$T$3:$AH$317,7,FALSE)</f>
        <v>0</v>
      </c>
      <c r="J46" s="26">
        <f>J7*VLOOKUP(GLOBALE!$D$7,[3]fattori_emissione!$T$3:$AH$317,8,FALSE)</f>
        <v>0</v>
      </c>
      <c r="K46" s="26">
        <f>K7*VLOOKUP(GLOBALE!$D$7,[3]fattori_emissione!$T$3:$AH$317,9,FALSE)</f>
        <v>0</v>
      </c>
      <c r="L46" s="26">
        <f>L7*VLOOKUP(GLOBALE!$D$7,[3]fattori_emissione!$T$3:$AH$317,10,FALSE)</f>
        <v>0</v>
      </c>
      <c r="M46" s="26">
        <f>M7*VLOOKUP(GLOBALE!$D$7,[3]fattori_emissione!$T$3:$AH$317,11,FALSE)</f>
        <v>0</v>
      </c>
      <c r="N46" s="26">
        <f>N7*VLOOKUP(GLOBALE!$D$7,[3]fattori_emissione!$T$3:$AH$317,12,FALSE)</f>
        <v>0</v>
      </c>
      <c r="O46" s="26">
        <f>O7*VLOOKUP(GLOBALE!$D$7,[3]fattori_emissione!$T$3:$AH$317,13,FALSE)</f>
        <v>0</v>
      </c>
      <c r="P46" s="26">
        <f>P7*VLOOKUP(GLOBALE!$D$7,[3]fattori_emissione!$T$3:$AH$317,14,FALSE)</f>
        <v>0</v>
      </c>
      <c r="Q46" s="26">
        <f>Q7*VLOOKUP(GLOBALE!$D$7,[3]fattori_emissione!$T$3:$AH$317,15,FALSE)</f>
        <v>0</v>
      </c>
      <c r="R46" s="27" t="str">
        <f>IF(R7="n.d.","n.d.",R7*VLOOKUP(GLOBALE!$D$7,[3]fattori_emissione!$T$3:$AH$317,15,FALSE))</f>
        <v>n.d.</v>
      </c>
    </row>
    <row r="47" spans="2:18" x14ac:dyDescent="0.25">
      <c r="B47" s="163"/>
      <c r="C47" s="10" t="s">
        <v>319</v>
      </c>
      <c r="D47" s="26">
        <f>D8*0.279</f>
        <v>78.479977581680771</v>
      </c>
      <c r="E47" s="26">
        <f t="shared" ref="E47:Q47" si="4">E8*0.279</f>
        <v>73.411052570167712</v>
      </c>
      <c r="F47" s="26">
        <f t="shared" si="4"/>
        <v>83.320102000356755</v>
      </c>
      <c r="G47" s="26">
        <f t="shared" si="4"/>
        <v>86.756349003830138</v>
      </c>
      <c r="H47" s="26">
        <f t="shared" si="4"/>
        <v>88.808044217276148</v>
      </c>
      <c r="I47" s="26">
        <f t="shared" si="4"/>
        <v>93.164435527999046</v>
      </c>
      <c r="J47" s="26">
        <f t="shared" si="4"/>
        <v>91.127976686398085</v>
      </c>
      <c r="K47" s="26">
        <f t="shared" si="4"/>
        <v>61.584753528392909</v>
      </c>
      <c r="L47" s="26">
        <f t="shared" si="4"/>
        <v>71.612178144420142</v>
      </c>
      <c r="M47" s="26">
        <f t="shared" si="4"/>
        <v>64.477377205688541</v>
      </c>
      <c r="N47" s="26">
        <f t="shared" si="4"/>
        <v>70.306152306163909</v>
      </c>
      <c r="O47" s="26">
        <f t="shared" si="4"/>
        <v>61.352265431465625</v>
      </c>
      <c r="P47" s="26">
        <f t="shared" si="4"/>
        <v>62.461502959608197</v>
      </c>
      <c r="Q47" s="26">
        <f t="shared" si="4"/>
        <v>64.527179449796037</v>
      </c>
      <c r="R47" s="93"/>
    </row>
    <row r="48" spans="2:18" x14ac:dyDescent="0.25">
      <c r="B48" s="163"/>
      <c r="C48" s="10" t="s">
        <v>320</v>
      </c>
      <c r="D48" s="26">
        <f>D9*0.267</f>
        <v>379.24754441504172</v>
      </c>
      <c r="E48" s="26">
        <f t="shared" ref="E48:Q48" si="5">E9*0.267</f>
        <v>379.91040135452289</v>
      </c>
      <c r="F48" s="26">
        <f t="shared" si="5"/>
        <v>274.04075767227232</v>
      </c>
      <c r="G48" s="26">
        <f t="shared" si="5"/>
        <v>229.48984367956913</v>
      </c>
      <c r="H48" s="26">
        <f t="shared" si="5"/>
        <v>144.57394857299991</v>
      </c>
      <c r="I48" s="26">
        <f t="shared" si="5"/>
        <v>169.14523512623961</v>
      </c>
      <c r="J48" s="26">
        <f t="shared" si="5"/>
        <v>150.42229329452979</v>
      </c>
      <c r="K48" s="26">
        <f t="shared" si="5"/>
        <v>128.01958221826308</v>
      </c>
      <c r="L48" s="26">
        <f t="shared" si="5"/>
        <v>50.270057385053974</v>
      </c>
      <c r="M48" s="26">
        <f t="shared" si="5"/>
        <v>49.29974400638217</v>
      </c>
      <c r="N48" s="26">
        <f t="shared" si="5"/>
        <v>76.674683339431269</v>
      </c>
      <c r="O48" s="26">
        <f t="shared" si="5"/>
        <v>56.556252100003192</v>
      </c>
      <c r="P48" s="26">
        <f t="shared" si="5"/>
        <v>33.762023134195012</v>
      </c>
      <c r="Q48" s="26">
        <f t="shared" si="5"/>
        <v>59.954844251888957</v>
      </c>
      <c r="R48" s="93"/>
    </row>
    <row r="49" spans="2:24" x14ac:dyDescent="0.25">
      <c r="B49" s="163"/>
      <c r="C49" s="10" t="s">
        <v>321</v>
      </c>
      <c r="D49" s="26">
        <f>D10*0.227</f>
        <v>82.702996047577557</v>
      </c>
      <c r="E49" s="26">
        <f t="shared" ref="E49:Q49" si="6">E10*0.227</f>
        <v>89.715368585626067</v>
      </c>
      <c r="F49" s="26">
        <f t="shared" si="6"/>
        <v>111.37653331409632</v>
      </c>
      <c r="G49" s="26">
        <f t="shared" si="6"/>
        <v>116.54386991988891</v>
      </c>
      <c r="H49" s="26">
        <f t="shared" si="6"/>
        <v>87.737335878961517</v>
      </c>
      <c r="I49" s="26">
        <f t="shared" si="6"/>
        <v>108.62464377040702</v>
      </c>
      <c r="J49" s="26">
        <f t="shared" si="6"/>
        <v>121.96484968477159</v>
      </c>
      <c r="K49" s="26">
        <f t="shared" si="6"/>
        <v>107.96524379761767</v>
      </c>
      <c r="L49" s="26">
        <f t="shared" si="6"/>
        <v>125.47181575382977</v>
      </c>
      <c r="M49" s="26">
        <f t="shared" si="6"/>
        <v>125.61692960729869</v>
      </c>
      <c r="N49" s="26">
        <f t="shared" si="6"/>
        <v>156.83173850132118</v>
      </c>
      <c r="O49" s="26">
        <f t="shared" si="6"/>
        <v>102.24401914615351</v>
      </c>
      <c r="P49" s="26">
        <f t="shared" si="6"/>
        <v>82.177388168960832</v>
      </c>
      <c r="Q49" s="26">
        <f t="shared" si="6"/>
        <v>86.375996927990158</v>
      </c>
      <c r="R49" s="93"/>
    </row>
    <row r="50" spans="2:24" x14ac:dyDescent="0.25">
      <c r="B50" s="163"/>
      <c r="C50" s="10" t="s">
        <v>322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93"/>
    </row>
    <row r="51" spans="2:24" x14ac:dyDescent="0.25">
      <c r="B51" s="163"/>
      <c r="C51" s="10" t="s">
        <v>323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93"/>
    </row>
    <row r="52" spans="2:24" x14ac:dyDescent="0.25">
      <c r="B52" s="145" t="s">
        <v>338</v>
      </c>
      <c r="C52" s="146"/>
      <c r="D52" s="103">
        <f>D43+D44</f>
        <v>1394.9735560296303</v>
      </c>
      <c r="E52" s="103">
        <f t="shared" ref="E52:Q52" si="7">E43+E44</f>
        <v>1437.8084006150027</v>
      </c>
      <c r="F52" s="103">
        <f t="shared" si="7"/>
        <v>1429.4639355134827</v>
      </c>
      <c r="G52" s="103">
        <f t="shared" si="7"/>
        <v>1386.5174769916057</v>
      </c>
      <c r="H52" s="103">
        <f t="shared" si="7"/>
        <v>1319.1692261034955</v>
      </c>
      <c r="I52" s="103">
        <f t="shared" si="7"/>
        <v>1388.8679482591801</v>
      </c>
      <c r="J52" s="103">
        <f t="shared" si="7"/>
        <v>1392.7228729867252</v>
      </c>
      <c r="K52" s="103">
        <f t="shared" si="7"/>
        <v>1274.4967215028987</v>
      </c>
      <c r="L52" s="103">
        <f t="shared" si="7"/>
        <v>1291.1758485086518</v>
      </c>
      <c r="M52" s="103">
        <f t="shared" si="7"/>
        <v>1355.1505093744152</v>
      </c>
      <c r="N52" s="103">
        <f t="shared" si="7"/>
        <v>1594.3620308124994</v>
      </c>
      <c r="O52" s="103">
        <f t="shared" si="7"/>
        <v>1868.6436352646842</v>
      </c>
      <c r="P52" s="103">
        <f t="shared" si="7"/>
        <v>1687.2255276137635</v>
      </c>
      <c r="Q52" s="103">
        <f t="shared" si="7"/>
        <v>1363.7948972902582</v>
      </c>
      <c r="R52" s="102"/>
    </row>
    <row r="53" spans="2:24" ht="15.75" thickBot="1" x14ac:dyDescent="0.3">
      <c r="B53" s="123" t="s">
        <v>340</v>
      </c>
      <c r="C53" s="124"/>
      <c r="D53" s="30">
        <f>D52/VLOOKUP(GLOBALE!$D$7,'[2]popolazione residente'!$A$4:$O$318,'[2]popolazione residente'!B2,FALSE)</f>
        <v>0.54279126693759938</v>
      </c>
      <c r="E53" s="30">
        <f>E52/VLOOKUP(GLOBALE!$D$7,'[2]popolazione residente'!$A$4:$O$318,'[2]popolazione residente'!C2,FALSE)</f>
        <v>0.563404545695534</v>
      </c>
      <c r="F53" s="30">
        <f>F52/VLOOKUP(GLOBALE!$D$7,'[2]popolazione residente'!$A$4:$O$318,'[2]popolazione residente'!D2,FALSE)</f>
        <v>0.55838434980995422</v>
      </c>
      <c r="G53" s="30">
        <f>G52/VLOOKUP(GLOBALE!$D$7,'[2]popolazione residente'!$A$4:$O$318,'[2]popolazione residente'!E2,FALSE)</f>
        <v>0.54351919913430247</v>
      </c>
      <c r="H53" s="30">
        <f>H52/VLOOKUP(GLOBALE!$D$7,'[2]popolazione residente'!$A$4:$O$318,'[2]popolazione residente'!F2,FALSE)</f>
        <v>0.50874247053740662</v>
      </c>
      <c r="I53" s="30">
        <f>I52/VLOOKUP(GLOBALE!$D$7,'[2]popolazione residente'!$A$4:$O$318,'[2]popolazione residente'!G2,FALSE)</f>
        <v>0.518041010167542</v>
      </c>
      <c r="J53" s="30">
        <f>J52/VLOOKUP(GLOBALE!$D$7,'[2]popolazione residente'!$A$4:$O$318,'[2]popolazione residente'!H2,FALSE)</f>
        <v>0.51967271380101687</v>
      </c>
      <c r="K53" s="30">
        <f>K52/VLOOKUP(GLOBALE!$D$7,'[2]popolazione residente'!$A$4:$O$318,'[2]popolazione residente'!I2,FALSE)</f>
        <v>0.47859433777803179</v>
      </c>
      <c r="L53" s="30">
        <f>L52/VLOOKUP(GLOBALE!$D$7,'[2]popolazione residente'!$A$4:$O$318,'[2]popolazione residente'!J2,FALSE)</f>
        <v>0.48540445432656082</v>
      </c>
      <c r="M53" s="30">
        <f>M52/VLOOKUP(GLOBALE!$D$7,'[2]popolazione residente'!$A$4:$O$318,'[2]popolazione residente'!K2,FALSE)</f>
        <v>0.51273193695588914</v>
      </c>
      <c r="N53" s="30">
        <f>N52/VLOOKUP(GLOBALE!$D$7,'[2]popolazione residente'!$A$4:$O$318,'[2]popolazione residente'!L2,FALSE)</f>
        <v>0.60783912726362921</v>
      </c>
      <c r="O53" s="30">
        <f>O52/VLOOKUP(GLOBALE!$D$7,'[2]popolazione residente'!$A$4:$O$318,'[2]popolazione residente'!M2,FALSE)</f>
        <v>0.71376762233181212</v>
      </c>
      <c r="P53" s="30">
        <f>P52/VLOOKUP(GLOBALE!$D$7,'[2]popolazione residente'!$A$4:$O$318,'[2]popolazione residente'!N2,FALSE)</f>
        <v>0.6432426716026548</v>
      </c>
      <c r="Q53" s="30">
        <f>Q52/VLOOKUP(GLOBALE!$D$7,'[2]popolazione residente'!$A$4:$O$318,'[2]popolazione residente'!O2,FALSE)</f>
        <v>0.5109759824991601</v>
      </c>
      <c r="R53" s="95"/>
    </row>
    <row r="54" spans="2:24" ht="15.75" thickBot="1" x14ac:dyDescent="0.3"/>
    <row r="55" spans="2:24" x14ac:dyDescent="0.25">
      <c r="B55" s="1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3"/>
    </row>
    <row r="56" spans="2:24" x14ac:dyDescent="0.25">
      <c r="B56" s="14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6"/>
    </row>
    <row r="57" spans="2:24" x14ac:dyDescent="0.25">
      <c r="B57" s="1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6"/>
    </row>
    <row r="58" spans="2:24" x14ac:dyDescent="0.25">
      <c r="B58" s="1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6"/>
    </row>
    <row r="59" spans="2:24" x14ac:dyDescent="0.25">
      <c r="B59" s="1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6"/>
    </row>
    <row r="60" spans="2:24" x14ac:dyDescent="0.25">
      <c r="B60" s="1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6"/>
    </row>
    <row r="61" spans="2:24" x14ac:dyDescent="0.25">
      <c r="B61" s="1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6"/>
    </row>
    <row r="62" spans="2:24" x14ac:dyDescent="0.25">
      <c r="B62" s="1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6"/>
    </row>
    <row r="63" spans="2:24" x14ac:dyDescent="0.25">
      <c r="B63" s="14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6"/>
    </row>
    <row r="64" spans="2:24" x14ac:dyDescent="0.25">
      <c r="B64" s="14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6"/>
    </row>
    <row r="65" spans="2:24" x14ac:dyDescent="0.25">
      <c r="B65" s="14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6"/>
    </row>
    <row r="66" spans="2:24" x14ac:dyDescent="0.25">
      <c r="B66" s="14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6"/>
    </row>
    <row r="67" spans="2:24" x14ac:dyDescent="0.25"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6"/>
    </row>
    <row r="68" spans="2:24" x14ac:dyDescent="0.25"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6"/>
    </row>
    <row r="69" spans="2:24" ht="15.75" thickBot="1" x14ac:dyDescent="0.3">
      <c r="B69" s="17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9"/>
    </row>
    <row r="70" spans="2:24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spans="3:3" hidden="1" x14ac:dyDescent="0.25"/>
    <row r="466" spans="3:3" hidden="1" x14ac:dyDescent="0.25"/>
    <row r="467" spans="3:3" hidden="1" x14ac:dyDescent="0.25"/>
    <row r="468" spans="3:3" hidden="1" x14ac:dyDescent="0.25"/>
    <row r="469" spans="3:3" hidden="1" x14ac:dyDescent="0.25"/>
    <row r="470" spans="3:3" hidden="1" x14ac:dyDescent="0.25"/>
    <row r="471" spans="3:3" hidden="1" x14ac:dyDescent="0.25"/>
    <row r="472" spans="3:3" hidden="1" x14ac:dyDescent="0.25"/>
    <row r="473" spans="3:3" hidden="1" x14ac:dyDescent="0.25"/>
    <row r="474" spans="3:3" hidden="1" x14ac:dyDescent="0.25"/>
    <row r="475" spans="3:3" hidden="1" x14ac:dyDescent="0.25"/>
    <row r="476" spans="3:3" hidden="1" x14ac:dyDescent="0.25"/>
    <row r="477" spans="3:3" hidden="1" x14ac:dyDescent="0.25"/>
    <row r="478" spans="3:3" hidden="1" x14ac:dyDescent="0.25"/>
    <row r="479" spans="3:3" hidden="1" x14ac:dyDescent="0.25"/>
    <row r="480" spans="3:3" hidden="1" x14ac:dyDescent="0.25">
      <c r="C480" s="1" t="s">
        <v>2</v>
      </c>
    </row>
    <row r="481" spans="3:3" hidden="1" x14ac:dyDescent="0.25">
      <c r="C481" s="1" t="s">
        <v>3</v>
      </c>
    </row>
    <row r="482" spans="3:3" hidden="1" x14ac:dyDescent="0.25">
      <c r="C482" s="1" t="s">
        <v>4</v>
      </c>
    </row>
    <row r="483" spans="3:3" hidden="1" x14ac:dyDescent="0.25">
      <c r="C483" s="1" t="s">
        <v>5</v>
      </c>
    </row>
    <row r="484" spans="3:3" hidden="1" x14ac:dyDescent="0.25">
      <c r="C484" s="1" t="s">
        <v>6</v>
      </c>
    </row>
    <row r="485" spans="3:3" hidden="1" x14ac:dyDescent="0.25">
      <c r="C485" s="1" t="s">
        <v>7</v>
      </c>
    </row>
    <row r="486" spans="3:3" hidden="1" x14ac:dyDescent="0.25">
      <c r="C486" s="1" t="s">
        <v>8</v>
      </c>
    </row>
    <row r="487" spans="3:3" hidden="1" x14ac:dyDescent="0.25">
      <c r="C487" s="1" t="s">
        <v>9</v>
      </c>
    </row>
    <row r="488" spans="3:3" hidden="1" x14ac:dyDescent="0.25">
      <c r="C488" s="1" t="s">
        <v>10</v>
      </c>
    </row>
    <row r="489" spans="3:3" hidden="1" x14ac:dyDescent="0.25">
      <c r="C489" s="1" t="s">
        <v>11</v>
      </c>
    </row>
    <row r="490" spans="3:3" hidden="1" x14ac:dyDescent="0.25">
      <c r="C490" s="1" t="s">
        <v>12</v>
      </c>
    </row>
    <row r="491" spans="3:3" hidden="1" x14ac:dyDescent="0.25">
      <c r="C491" s="1" t="s">
        <v>13</v>
      </c>
    </row>
    <row r="492" spans="3:3" hidden="1" x14ac:dyDescent="0.25">
      <c r="C492" s="1" t="s">
        <v>14</v>
      </c>
    </row>
    <row r="493" spans="3:3" hidden="1" x14ac:dyDescent="0.25">
      <c r="C493" s="1" t="s">
        <v>15</v>
      </c>
    </row>
    <row r="494" spans="3:3" hidden="1" x14ac:dyDescent="0.25">
      <c r="C494" s="1" t="s">
        <v>16</v>
      </c>
    </row>
    <row r="495" spans="3:3" hidden="1" x14ac:dyDescent="0.25">
      <c r="C495" s="1" t="s">
        <v>17</v>
      </c>
    </row>
    <row r="496" spans="3:3" hidden="1" x14ac:dyDescent="0.25">
      <c r="C496" s="1" t="s">
        <v>18</v>
      </c>
    </row>
    <row r="497" spans="3:3" hidden="1" x14ac:dyDescent="0.25">
      <c r="C497" s="1" t="s">
        <v>19</v>
      </c>
    </row>
    <row r="498" spans="3:3" hidden="1" x14ac:dyDescent="0.25">
      <c r="C498" s="1" t="s">
        <v>20</v>
      </c>
    </row>
    <row r="499" spans="3:3" hidden="1" x14ac:dyDescent="0.25">
      <c r="C499" s="1" t="s">
        <v>21</v>
      </c>
    </row>
    <row r="500" spans="3:3" hidden="1" x14ac:dyDescent="0.25">
      <c r="C500" s="1" t="s">
        <v>22</v>
      </c>
    </row>
    <row r="501" spans="3:3" hidden="1" x14ac:dyDescent="0.25">
      <c r="C501" s="1" t="s">
        <v>23</v>
      </c>
    </row>
    <row r="502" spans="3:3" hidden="1" x14ac:dyDescent="0.25">
      <c r="C502" s="1" t="s">
        <v>24</v>
      </c>
    </row>
    <row r="503" spans="3:3" hidden="1" x14ac:dyDescent="0.25">
      <c r="C503" s="1" t="s">
        <v>25</v>
      </c>
    </row>
    <row r="504" spans="3:3" hidden="1" x14ac:dyDescent="0.25">
      <c r="C504" s="1" t="s">
        <v>26</v>
      </c>
    </row>
    <row r="505" spans="3:3" hidden="1" x14ac:dyDescent="0.25">
      <c r="C505" s="1" t="s">
        <v>27</v>
      </c>
    </row>
    <row r="506" spans="3:3" hidden="1" x14ac:dyDescent="0.25">
      <c r="C506" s="1" t="s">
        <v>28</v>
      </c>
    </row>
    <row r="507" spans="3:3" hidden="1" x14ac:dyDescent="0.25">
      <c r="C507" s="1" t="s">
        <v>29</v>
      </c>
    </row>
    <row r="508" spans="3:3" hidden="1" x14ac:dyDescent="0.25">
      <c r="C508" s="1" t="s">
        <v>30</v>
      </c>
    </row>
    <row r="509" spans="3:3" hidden="1" x14ac:dyDescent="0.25">
      <c r="C509" s="1" t="s">
        <v>31</v>
      </c>
    </row>
    <row r="510" spans="3:3" hidden="1" x14ac:dyDescent="0.25">
      <c r="C510" s="1" t="s">
        <v>32</v>
      </c>
    </row>
    <row r="511" spans="3:3" hidden="1" x14ac:dyDescent="0.25">
      <c r="C511" s="1" t="s">
        <v>33</v>
      </c>
    </row>
    <row r="512" spans="3:3" hidden="1" x14ac:dyDescent="0.25">
      <c r="C512" s="1" t="s">
        <v>34</v>
      </c>
    </row>
    <row r="513" spans="3:3" hidden="1" x14ac:dyDescent="0.25">
      <c r="C513" s="1" t="s">
        <v>35</v>
      </c>
    </row>
    <row r="514" spans="3:3" hidden="1" x14ac:dyDescent="0.25">
      <c r="C514" s="1" t="s">
        <v>36</v>
      </c>
    </row>
    <row r="515" spans="3:3" hidden="1" x14ac:dyDescent="0.25">
      <c r="C515" s="1" t="s">
        <v>37</v>
      </c>
    </row>
    <row r="516" spans="3:3" hidden="1" x14ac:dyDescent="0.25">
      <c r="C516" s="1" t="s">
        <v>38</v>
      </c>
    </row>
    <row r="517" spans="3:3" hidden="1" x14ac:dyDescent="0.25">
      <c r="C517" s="1" t="s">
        <v>39</v>
      </c>
    </row>
    <row r="518" spans="3:3" hidden="1" x14ac:dyDescent="0.25">
      <c r="C518" s="1" t="s">
        <v>40</v>
      </c>
    </row>
    <row r="519" spans="3:3" hidden="1" x14ac:dyDescent="0.25">
      <c r="C519" s="1" t="s">
        <v>41</v>
      </c>
    </row>
    <row r="520" spans="3:3" hidden="1" x14ac:dyDescent="0.25">
      <c r="C520" s="1" t="s">
        <v>42</v>
      </c>
    </row>
    <row r="521" spans="3:3" hidden="1" x14ac:dyDescent="0.25">
      <c r="C521" s="1" t="s">
        <v>43</v>
      </c>
    </row>
    <row r="522" spans="3:3" hidden="1" x14ac:dyDescent="0.25">
      <c r="C522" s="1" t="s">
        <v>44</v>
      </c>
    </row>
    <row r="523" spans="3:3" hidden="1" x14ac:dyDescent="0.25">
      <c r="C523" s="1" t="s">
        <v>45</v>
      </c>
    </row>
    <row r="524" spans="3:3" hidden="1" x14ac:dyDescent="0.25">
      <c r="C524" s="1" t="s">
        <v>1</v>
      </c>
    </row>
    <row r="525" spans="3:3" hidden="1" x14ac:dyDescent="0.25">
      <c r="C525" s="1" t="s">
        <v>46</v>
      </c>
    </row>
    <row r="526" spans="3:3" hidden="1" x14ac:dyDescent="0.25">
      <c r="C526" s="1" t="s">
        <v>47</v>
      </c>
    </row>
    <row r="527" spans="3:3" hidden="1" x14ac:dyDescent="0.25">
      <c r="C527" s="1" t="s">
        <v>48</v>
      </c>
    </row>
    <row r="528" spans="3:3" hidden="1" x14ac:dyDescent="0.25">
      <c r="C528" s="1" t="s">
        <v>49</v>
      </c>
    </row>
    <row r="529" spans="3:3" hidden="1" x14ac:dyDescent="0.25">
      <c r="C529" s="1" t="s">
        <v>50</v>
      </c>
    </row>
    <row r="530" spans="3:3" hidden="1" x14ac:dyDescent="0.25">
      <c r="C530" s="1" t="s">
        <v>51</v>
      </c>
    </row>
    <row r="531" spans="3:3" hidden="1" x14ac:dyDescent="0.25">
      <c r="C531" s="1" t="s">
        <v>52</v>
      </c>
    </row>
    <row r="532" spans="3:3" hidden="1" x14ac:dyDescent="0.25">
      <c r="C532" s="1" t="s">
        <v>53</v>
      </c>
    </row>
    <row r="533" spans="3:3" hidden="1" x14ac:dyDescent="0.25">
      <c r="C533" s="1" t="s">
        <v>54</v>
      </c>
    </row>
    <row r="534" spans="3:3" hidden="1" x14ac:dyDescent="0.25">
      <c r="C534" s="1" t="s">
        <v>55</v>
      </c>
    </row>
    <row r="535" spans="3:3" hidden="1" x14ac:dyDescent="0.25">
      <c r="C535" s="1" t="s">
        <v>56</v>
      </c>
    </row>
    <row r="536" spans="3:3" hidden="1" x14ac:dyDescent="0.25">
      <c r="C536" s="1" t="s">
        <v>57</v>
      </c>
    </row>
    <row r="537" spans="3:3" hidden="1" x14ac:dyDescent="0.25">
      <c r="C537" s="1" t="s">
        <v>58</v>
      </c>
    </row>
    <row r="538" spans="3:3" hidden="1" x14ac:dyDescent="0.25">
      <c r="C538" s="1" t="s">
        <v>59</v>
      </c>
    </row>
    <row r="539" spans="3:3" hidden="1" x14ac:dyDescent="0.25">
      <c r="C539" s="1" t="s">
        <v>60</v>
      </c>
    </row>
    <row r="540" spans="3:3" hidden="1" x14ac:dyDescent="0.25">
      <c r="C540" s="1" t="s">
        <v>61</v>
      </c>
    </row>
    <row r="541" spans="3:3" hidden="1" x14ac:dyDescent="0.25">
      <c r="C541" s="1" t="s">
        <v>62</v>
      </c>
    </row>
    <row r="542" spans="3:3" hidden="1" x14ac:dyDescent="0.25">
      <c r="C542" s="1" t="s">
        <v>63</v>
      </c>
    </row>
    <row r="543" spans="3:3" hidden="1" x14ac:dyDescent="0.25">
      <c r="C543" s="1" t="s">
        <v>64</v>
      </c>
    </row>
    <row r="544" spans="3:3" hidden="1" x14ac:dyDescent="0.25">
      <c r="C544" s="1" t="s">
        <v>65</v>
      </c>
    </row>
    <row r="545" spans="3:3" hidden="1" x14ac:dyDescent="0.25">
      <c r="C545" s="1" t="s">
        <v>66</v>
      </c>
    </row>
    <row r="546" spans="3:3" hidden="1" x14ac:dyDescent="0.25">
      <c r="C546" s="1" t="s">
        <v>67</v>
      </c>
    </row>
    <row r="547" spans="3:3" hidden="1" x14ac:dyDescent="0.25">
      <c r="C547" s="1" t="s">
        <v>68</v>
      </c>
    </row>
    <row r="548" spans="3:3" hidden="1" x14ac:dyDescent="0.25">
      <c r="C548" s="1" t="s">
        <v>69</v>
      </c>
    </row>
    <row r="549" spans="3:3" hidden="1" x14ac:dyDescent="0.25">
      <c r="C549" s="1" t="s">
        <v>70</v>
      </c>
    </row>
    <row r="550" spans="3:3" hidden="1" x14ac:dyDescent="0.25">
      <c r="C550" s="1" t="s">
        <v>71</v>
      </c>
    </row>
    <row r="551" spans="3:3" hidden="1" x14ac:dyDescent="0.25">
      <c r="C551" s="1" t="s">
        <v>72</v>
      </c>
    </row>
    <row r="552" spans="3:3" hidden="1" x14ac:dyDescent="0.25">
      <c r="C552" s="1" t="s">
        <v>73</v>
      </c>
    </row>
    <row r="553" spans="3:3" hidden="1" x14ac:dyDescent="0.25">
      <c r="C553" s="1" t="s">
        <v>74</v>
      </c>
    </row>
    <row r="554" spans="3:3" hidden="1" x14ac:dyDescent="0.25">
      <c r="C554" s="1" t="s">
        <v>75</v>
      </c>
    </row>
    <row r="555" spans="3:3" hidden="1" x14ac:dyDescent="0.25">
      <c r="C555" s="1" t="s">
        <v>76</v>
      </c>
    </row>
    <row r="556" spans="3:3" hidden="1" x14ac:dyDescent="0.25">
      <c r="C556" s="1" t="s">
        <v>77</v>
      </c>
    </row>
    <row r="557" spans="3:3" hidden="1" x14ac:dyDescent="0.25">
      <c r="C557" s="1" t="s">
        <v>78</v>
      </c>
    </row>
    <row r="558" spans="3:3" hidden="1" x14ac:dyDescent="0.25">
      <c r="C558" s="1" t="s">
        <v>79</v>
      </c>
    </row>
    <row r="559" spans="3:3" hidden="1" x14ac:dyDescent="0.25">
      <c r="C559" s="1" t="s">
        <v>80</v>
      </c>
    </row>
    <row r="560" spans="3:3" hidden="1" x14ac:dyDescent="0.25">
      <c r="C560" s="1" t="s">
        <v>81</v>
      </c>
    </row>
    <row r="561" spans="3:3" hidden="1" x14ac:dyDescent="0.25">
      <c r="C561" s="1" t="s">
        <v>82</v>
      </c>
    </row>
    <row r="562" spans="3:3" hidden="1" x14ac:dyDescent="0.25">
      <c r="C562" s="1" t="s">
        <v>83</v>
      </c>
    </row>
    <row r="563" spans="3:3" hidden="1" x14ac:dyDescent="0.25">
      <c r="C563" s="1" t="s">
        <v>84</v>
      </c>
    </row>
    <row r="564" spans="3:3" hidden="1" x14ac:dyDescent="0.25">
      <c r="C564" s="1" t="s">
        <v>85</v>
      </c>
    </row>
    <row r="565" spans="3:3" hidden="1" x14ac:dyDescent="0.25">
      <c r="C565" s="1" t="s">
        <v>86</v>
      </c>
    </row>
    <row r="566" spans="3:3" hidden="1" x14ac:dyDescent="0.25">
      <c r="C566" s="1" t="s">
        <v>87</v>
      </c>
    </row>
    <row r="567" spans="3:3" hidden="1" x14ac:dyDescent="0.25">
      <c r="C567" s="1" t="s">
        <v>88</v>
      </c>
    </row>
    <row r="568" spans="3:3" hidden="1" x14ac:dyDescent="0.25">
      <c r="C568" s="1" t="s">
        <v>89</v>
      </c>
    </row>
    <row r="569" spans="3:3" hidden="1" x14ac:dyDescent="0.25">
      <c r="C569" s="1" t="s">
        <v>90</v>
      </c>
    </row>
    <row r="570" spans="3:3" hidden="1" x14ac:dyDescent="0.25">
      <c r="C570" s="1" t="s">
        <v>91</v>
      </c>
    </row>
    <row r="571" spans="3:3" hidden="1" x14ac:dyDescent="0.25">
      <c r="C571" s="1" t="s">
        <v>92</v>
      </c>
    </row>
    <row r="572" spans="3:3" hidden="1" x14ac:dyDescent="0.25">
      <c r="C572" s="1" t="s">
        <v>93</v>
      </c>
    </row>
    <row r="573" spans="3:3" hidden="1" x14ac:dyDescent="0.25">
      <c r="C573" s="1" t="s">
        <v>94</v>
      </c>
    </row>
    <row r="574" spans="3:3" hidden="1" x14ac:dyDescent="0.25">
      <c r="C574" s="1" t="s">
        <v>95</v>
      </c>
    </row>
    <row r="575" spans="3:3" hidden="1" x14ac:dyDescent="0.25">
      <c r="C575" s="1" t="s">
        <v>96</v>
      </c>
    </row>
    <row r="576" spans="3:3" hidden="1" x14ac:dyDescent="0.25">
      <c r="C576" s="1" t="s">
        <v>97</v>
      </c>
    </row>
    <row r="577" spans="3:3" hidden="1" x14ac:dyDescent="0.25">
      <c r="C577" s="1" t="s">
        <v>98</v>
      </c>
    </row>
    <row r="578" spans="3:3" hidden="1" x14ac:dyDescent="0.25">
      <c r="C578" s="1" t="s">
        <v>99</v>
      </c>
    </row>
    <row r="579" spans="3:3" hidden="1" x14ac:dyDescent="0.25">
      <c r="C579" s="1" t="s">
        <v>100</v>
      </c>
    </row>
    <row r="580" spans="3:3" hidden="1" x14ac:dyDescent="0.25">
      <c r="C580" s="1" t="s">
        <v>101</v>
      </c>
    </row>
    <row r="581" spans="3:3" hidden="1" x14ac:dyDescent="0.25">
      <c r="C581" s="1" t="s">
        <v>102</v>
      </c>
    </row>
    <row r="582" spans="3:3" hidden="1" x14ac:dyDescent="0.25">
      <c r="C582" s="1" t="s">
        <v>103</v>
      </c>
    </row>
    <row r="583" spans="3:3" hidden="1" x14ac:dyDescent="0.25">
      <c r="C583" s="1" t="s">
        <v>104</v>
      </c>
    </row>
    <row r="584" spans="3:3" hidden="1" x14ac:dyDescent="0.25">
      <c r="C584" s="1" t="s">
        <v>105</v>
      </c>
    </row>
    <row r="585" spans="3:3" hidden="1" x14ac:dyDescent="0.25">
      <c r="C585" s="1" t="s">
        <v>106</v>
      </c>
    </row>
    <row r="586" spans="3:3" hidden="1" x14ac:dyDescent="0.25">
      <c r="C586" s="1" t="s">
        <v>107</v>
      </c>
    </row>
    <row r="587" spans="3:3" hidden="1" x14ac:dyDescent="0.25">
      <c r="C587" s="1" t="s">
        <v>108</v>
      </c>
    </row>
    <row r="588" spans="3:3" hidden="1" x14ac:dyDescent="0.25">
      <c r="C588" s="1" t="s">
        <v>109</v>
      </c>
    </row>
    <row r="589" spans="3:3" hidden="1" x14ac:dyDescent="0.25">
      <c r="C589" s="1" t="s">
        <v>110</v>
      </c>
    </row>
    <row r="590" spans="3:3" hidden="1" x14ac:dyDescent="0.25">
      <c r="C590" s="1" t="s">
        <v>111</v>
      </c>
    </row>
    <row r="591" spans="3:3" hidden="1" x14ac:dyDescent="0.25">
      <c r="C591" s="1" t="s">
        <v>112</v>
      </c>
    </row>
    <row r="592" spans="3:3" hidden="1" x14ac:dyDescent="0.25">
      <c r="C592" s="1" t="s">
        <v>113</v>
      </c>
    </row>
    <row r="593" spans="3:3" hidden="1" x14ac:dyDescent="0.25">
      <c r="C593" s="1" t="s">
        <v>114</v>
      </c>
    </row>
    <row r="594" spans="3:3" hidden="1" x14ac:dyDescent="0.25">
      <c r="C594" s="1" t="s">
        <v>115</v>
      </c>
    </row>
    <row r="595" spans="3:3" hidden="1" x14ac:dyDescent="0.25">
      <c r="C595" s="1" t="s">
        <v>116</v>
      </c>
    </row>
    <row r="596" spans="3:3" hidden="1" x14ac:dyDescent="0.25">
      <c r="C596" s="1" t="s">
        <v>117</v>
      </c>
    </row>
    <row r="597" spans="3:3" hidden="1" x14ac:dyDescent="0.25">
      <c r="C597" s="1" t="s">
        <v>118</v>
      </c>
    </row>
    <row r="598" spans="3:3" hidden="1" x14ac:dyDescent="0.25">
      <c r="C598" s="1" t="s">
        <v>119</v>
      </c>
    </row>
    <row r="599" spans="3:3" hidden="1" x14ac:dyDescent="0.25">
      <c r="C599" s="1" t="s">
        <v>120</v>
      </c>
    </row>
    <row r="600" spans="3:3" hidden="1" x14ac:dyDescent="0.25">
      <c r="C600" s="1" t="s">
        <v>121</v>
      </c>
    </row>
    <row r="601" spans="3:3" hidden="1" x14ac:dyDescent="0.25">
      <c r="C601" s="1" t="s">
        <v>122</v>
      </c>
    </row>
    <row r="602" spans="3:3" hidden="1" x14ac:dyDescent="0.25">
      <c r="C602" s="1" t="s">
        <v>123</v>
      </c>
    </row>
    <row r="603" spans="3:3" hidden="1" x14ac:dyDescent="0.25">
      <c r="C603" s="1" t="s">
        <v>124</v>
      </c>
    </row>
    <row r="604" spans="3:3" hidden="1" x14ac:dyDescent="0.25">
      <c r="C604" s="1" t="s">
        <v>125</v>
      </c>
    </row>
    <row r="605" spans="3:3" hidden="1" x14ac:dyDescent="0.25">
      <c r="C605" s="1" t="s">
        <v>126</v>
      </c>
    </row>
    <row r="606" spans="3:3" hidden="1" x14ac:dyDescent="0.25">
      <c r="C606" s="1" t="s">
        <v>127</v>
      </c>
    </row>
    <row r="607" spans="3:3" hidden="1" x14ac:dyDescent="0.25">
      <c r="C607" s="1" t="s">
        <v>128</v>
      </c>
    </row>
    <row r="608" spans="3:3" hidden="1" x14ac:dyDescent="0.25">
      <c r="C608" s="1" t="s">
        <v>129</v>
      </c>
    </row>
    <row r="609" spans="3:3" hidden="1" x14ac:dyDescent="0.25">
      <c r="C609" s="1" t="s">
        <v>130</v>
      </c>
    </row>
    <row r="610" spans="3:3" hidden="1" x14ac:dyDescent="0.25">
      <c r="C610" s="1" t="s">
        <v>131</v>
      </c>
    </row>
    <row r="611" spans="3:3" hidden="1" x14ac:dyDescent="0.25">
      <c r="C611" s="1" t="s">
        <v>132</v>
      </c>
    </row>
    <row r="612" spans="3:3" hidden="1" x14ac:dyDescent="0.25">
      <c r="C612" s="1" t="s">
        <v>133</v>
      </c>
    </row>
    <row r="613" spans="3:3" hidden="1" x14ac:dyDescent="0.25">
      <c r="C613" s="1" t="s">
        <v>134</v>
      </c>
    </row>
    <row r="614" spans="3:3" hidden="1" x14ac:dyDescent="0.25">
      <c r="C614" s="1" t="s">
        <v>135</v>
      </c>
    </row>
    <row r="615" spans="3:3" hidden="1" x14ac:dyDescent="0.25">
      <c r="C615" s="1" t="s">
        <v>136</v>
      </c>
    </row>
    <row r="616" spans="3:3" hidden="1" x14ac:dyDescent="0.25">
      <c r="C616" s="1" t="s">
        <v>137</v>
      </c>
    </row>
    <row r="617" spans="3:3" hidden="1" x14ac:dyDescent="0.25">
      <c r="C617" s="1" t="s">
        <v>138</v>
      </c>
    </row>
    <row r="618" spans="3:3" hidden="1" x14ac:dyDescent="0.25">
      <c r="C618" s="1" t="s">
        <v>139</v>
      </c>
    </row>
    <row r="619" spans="3:3" hidden="1" x14ac:dyDescent="0.25">
      <c r="C619" s="1" t="s">
        <v>140</v>
      </c>
    </row>
    <row r="620" spans="3:3" hidden="1" x14ac:dyDescent="0.25">
      <c r="C620" s="1" t="s">
        <v>141</v>
      </c>
    </row>
    <row r="621" spans="3:3" hidden="1" x14ac:dyDescent="0.25">
      <c r="C621" s="1" t="s">
        <v>142</v>
      </c>
    </row>
    <row r="622" spans="3:3" hidden="1" x14ac:dyDescent="0.25">
      <c r="C622" s="1" t="s">
        <v>143</v>
      </c>
    </row>
    <row r="623" spans="3:3" hidden="1" x14ac:dyDescent="0.25">
      <c r="C623" s="1" t="s">
        <v>144</v>
      </c>
    </row>
    <row r="624" spans="3:3" hidden="1" x14ac:dyDescent="0.25">
      <c r="C624" s="1" t="s">
        <v>145</v>
      </c>
    </row>
    <row r="625" spans="3:3" hidden="1" x14ac:dyDescent="0.25">
      <c r="C625" s="1" t="s">
        <v>146</v>
      </c>
    </row>
    <row r="626" spans="3:3" hidden="1" x14ac:dyDescent="0.25">
      <c r="C626" s="1" t="s">
        <v>147</v>
      </c>
    </row>
    <row r="627" spans="3:3" hidden="1" x14ac:dyDescent="0.25">
      <c r="C627" s="1" t="s">
        <v>148</v>
      </c>
    </row>
    <row r="628" spans="3:3" hidden="1" x14ac:dyDescent="0.25">
      <c r="C628" s="1" t="s">
        <v>149</v>
      </c>
    </row>
    <row r="629" spans="3:3" hidden="1" x14ac:dyDescent="0.25">
      <c r="C629" s="1" t="s">
        <v>150</v>
      </c>
    </row>
    <row r="630" spans="3:3" hidden="1" x14ac:dyDescent="0.25">
      <c r="C630" s="1" t="s">
        <v>151</v>
      </c>
    </row>
    <row r="631" spans="3:3" hidden="1" x14ac:dyDescent="0.25">
      <c r="C631" s="1" t="s">
        <v>152</v>
      </c>
    </row>
    <row r="632" spans="3:3" hidden="1" x14ac:dyDescent="0.25">
      <c r="C632" s="1" t="s">
        <v>153</v>
      </c>
    </row>
    <row r="633" spans="3:3" hidden="1" x14ac:dyDescent="0.25">
      <c r="C633" s="1" t="s">
        <v>154</v>
      </c>
    </row>
    <row r="634" spans="3:3" hidden="1" x14ac:dyDescent="0.25">
      <c r="C634" s="1" t="s">
        <v>155</v>
      </c>
    </row>
    <row r="635" spans="3:3" hidden="1" x14ac:dyDescent="0.25">
      <c r="C635" s="1" t="s">
        <v>156</v>
      </c>
    </row>
    <row r="636" spans="3:3" hidden="1" x14ac:dyDescent="0.25">
      <c r="C636" s="1" t="s">
        <v>157</v>
      </c>
    </row>
    <row r="637" spans="3:3" hidden="1" x14ac:dyDescent="0.25">
      <c r="C637" s="1" t="s">
        <v>158</v>
      </c>
    </row>
    <row r="638" spans="3:3" hidden="1" x14ac:dyDescent="0.25">
      <c r="C638" s="1" t="s">
        <v>159</v>
      </c>
    </row>
    <row r="639" spans="3:3" hidden="1" x14ac:dyDescent="0.25">
      <c r="C639" s="1" t="s">
        <v>160</v>
      </c>
    </row>
    <row r="640" spans="3:3" hidden="1" x14ac:dyDescent="0.25">
      <c r="C640" s="1" t="s">
        <v>161</v>
      </c>
    </row>
    <row r="641" spans="3:3" hidden="1" x14ac:dyDescent="0.25">
      <c r="C641" s="1" t="s">
        <v>162</v>
      </c>
    </row>
    <row r="642" spans="3:3" hidden="1" x14ac:dyDescent="0.25">
      <c r="C642" s="1" t="s">
        <v>163</v>
      </c>
    </row>
    <row r="643" spans="3:3" hidden="1" x14ac:dyDescent="0.25">
      <c r="C643" s="1" t="s">
        <v>164</v>
      </c>
    </row>
    <row r="644" spans="3:3" hidden="1" x14ac:dyDescent="0.25">
      <c r="C644" s="1" t="s">
        <v>165</v>
      </c>
    </row>
    <row r="645" spans="3:3" hidden="1" x14ac:dyDescent="0.25">
      <c r="C645" s="1" t="s">
        <v>166</v>
      </c>
    </row>
    <row r="646" spans="3:3" hidden="1" x14ac:dyDescent="0.25">
      <c r="C646" s="1" t="s">
        <v>167</v>
      </c>
    </row>
    <row r="647" spans="3:3" hidden="1" x14ac:dyDescent="0.25">
      <c r="C647" s="1" t="s">
        <v>168</v>
      </c>
    </row>
    <row r="648" spans="3:3" hidden="1" x14ac:dyDescent="0.25">
      <c r="C648" s="1" t="s">
        <v>169</v>
      </c>
    </row>
    <row r="649" spans="3:3" hidden="1" x14ac:dyDescent="0.25">
      <c r="C649" s="1" t="s">
        <v>170</v>
      </c>
    </row>
    <row r="650" spans="3:3" hidden="1" x14ac:dyDescent="0.25">
      <c r="C650" s="1" t="s">
        <v>171</v>
      </c>
    </row>
    <row r="651" spans="3:3" hidden="1" x14ac:dyDescent="0.25">
      <c r="C651" s="1" t="s">
        <v>172</v>
      </c>
    </row>
    <row r="652" spans="3:3" hidden="1" x14ac:dyDescent="0.25">
      <c r="C652" s="1" t="s">
        <v>173</v>
      </c>
    </row>
    <row r="653" spans="3:3" hidden="1" x14ac:dyDescent="0.25">
      <c r="C653" s="1" t="s">
        <v>174</v>
      </c>
    </row>
    <row r="654" spans="3:3" hidden="1" x14ac:dyDescent="0.25">
      <c r="C654" s="1" t="s">
        <v>175</v>
      </c>
    </row>
    <row r="655" spans="3:3" hidden="1" x14ac:dyDescent="0.25">
      <c r="C655" s="1" t="s">
        <v>176</v>
      </c>
    </row>
    <row r="656" spans="3:3" hidden="1" x14ac:dyDescent="0.25">
      <c r="C656" s="1" t="s">
        <v>177</v>
      </c>
    </row>
    <row r="657" spans="3:3" hidden="1" x14ac:dyDescent="0.25">
      <c r="C657" s="1" t="s">
        <v>178</v>
      </c>
    </row>
    <row r="658" spans="3:3" hidden="1" x14ac:dyDescent="0.25">
      <c r="C658" s="1" t="s">
        <v>179</v>
      </c>
    </row>
    <row r="659" spans="3:3" hidden="1" x14ac:dyDescent="0.25">
      <c r="C659" s="1" t="s">
        <v>180</v>
      </c>
    </row>
    <row r="660" spans="3:3" hidden="1" x14ac:dyDescent="0.25">
      <c r="C660" s="1" t="s">
        <v>181</v>
      </c>
    </row>
    <row r="661" spans="3:3" hidden="1" x14ac:dyDescent="0.25">
      <c r="C661" s="1" t="s">
        <v>182</v>
      </c>
    </row>
    <row r="662" spans="3:3" hidden="1" x14ac:dyDescent="0.25">
      <c r="C662" s="1" t="s">
        <v>183</v>
      </c>
    </row>
    <row r="663" spans="3:3" hidden="1" x14ac:dyDescent="0.25">
      <c r="C663" s="1" t="s">
        <v>184</v>
      </c>
    </row>
    <row r="664" spans="3:3" hidden="1" x14ac:dyDescent="0.25">
      <c r="C664" s="1" t="s">
        <v>185</v>
      </c>
    </row>
    <row r="665" spans="3:3" hidden="1" x14ac:dyDescent="0.25">
      <c r="C665" s="1" t="s">
        <v>186</v>
      </c>
    </row>
    <row r="666" spans="3:3" hidden="1" x14ac:dyDescent="0.25">
      <c r="C666" s="1" t="s">
        <v>187</v>
      </c>
    </row>
    <row r="667" spans="3:3" hidden="1" x14ac:dyDescent="0.25">
      <c r="C667" s="1" t="s">
        <v>188</v>
      </c>
    </row>
    <row r="668" spans="3:3" hidden="1" x14ac:dyDescent="0.25">
      <c r="C668" s="1" t="s">
        <v>189</v>
      </c>
    </row>
    <row r="669" spans="3:3" hidden="1" x14ac:dyDescent="0.25">
      <c r="C669" s="1" t="s">
        <v>190</v>
      </c>
    </row>
    <row r="670" spans="3:3" hidden="1" x14ac:dyDescent="0.25">
      <c r="C670" s="1" t="s">
        <v>191</v>
      </c>
    </row>
    <row r="671" spans="3:3" hidden="1" x14ac:dyDescent="0.25">
      <c r="C671" s="1" t="s">
        <v>192</v>
      </c>
    </row>
    <row r="672" spans="3:3" hidden="1" x14ac:dyDescent="0.25">
      <c r="C672" s="1" t="s">
        <v>193</v>
      </c>
    </row>
    <row r="673" spans="3:3" hidden="1" x14ac:dyDescent="0.25">
      <c r="C673" s="1" t="s">
        <v>194</v>
      </c>
    </row>
    <row r="674" spans="3:3" hidden="1" x14ac:dyDescent="0.25">
      <c r="C674" s="1" t="s">
        <v>195</v>
      </c>
    </row>
    <row r="675" spans="3:3" hidden="1" x14ac:dyDescent="0.25">
      <c r="C675" s="1" t="s">
        <v>196</v>
      </c>
    </row>
    <row r="676" spans="3:3" hidden="1" x14ac:dyDescent="0.25">
      <c r="C676" s="1" t="s">
        <v>197</v>
      </c>
    </row>
    <row r="677" spans="3:3" hidden="1" x14ac:dyDescent="0.25">
      <c r="C677" s="1" t="s">
        <v>198</v>
      </c>
    </row>
    <row r="678" spans="3:3" hidden="1" x14ac:dyDescent="0.25">
      <c r="C678" s="1" t="s">
        <v>199</v>
      </c>
    </row>
    <row r="679" spans="3:3" hidden="1" x14ac:dyDescent="0.25">
      <c r="C679" s="1" t="s">
        <v>200</v>
      </c>
    </row>
    <row r="680" spans="3:3" hidden="1" x14ac:dyDescent="0.25">
      <c r="C680" s="1" t="s">
        <v>201</v>
      </c>
    </row>
    <row r="681" spans="3:3" hidden="1" x14ac:dyDescent="0.25">
      <c r="C681" s="1" t="s">
        <v>202</v>
      </c>
    </row>
    <row r="682" spans="3:3" hidden="1" x14ac:dyDescent="0.25">
      <c r="C682" s="1" t="s">
        <v>203</v>
      </c>
    </row>
    <row r="683" spans="3:3" hidden="1" x14ac:dyDescent="0.25">
      <c r="C683" s="1" t="s">
        <v>204</v>
      </c>
    </row>
    <row r="684" spans="3:3" hidden="1" x14ac:dyDescent="0.25">
      <c r="C684" s="1" t="s">
        <v>205</v>
      </c>
    </row>
    <row r="685" spans="3:3" hidden="1" x14ac:dyDescent="0.25">
      <c r="C685" s="1" t="s">
        <v>206</v>
      </c>
    </row>
    <row r="686" spans="3:3" hidden="1" x14ac:dyDescent="0.25">
      <c r="C686" s="1" t="s">
        <v>207</v>
      </c>
    </row>
    <row r="687" spans="3:3" hidden="1" x14ac:dyDescent="0.25">
      <c r="C687" s="1" t="s">
        <v>208</v>
      </c>
    </row>
    <row r="688" spans="3:3" hidden="1" x14ac:dyDescent="0.25">
      <c r="C688" s="1" t="s">
        <v>209</v>
      </c>
    </row>
    <row r="689" spans="3:3" hidden="1" x14ac:dyDescent="0.25">
      <c r="C689" s="1" t="s">
        <v>210</v>
      </c>
    </row>
    <row r="690" spans="3:3" hidden="1" x14ac:dyDescent="0.25">
      <c r="C690" s="1" t="s">
        <v>211</v>
      </c>
    </row>
    <row r="691" spans="3:3" hidden="1" x14ac:dyDescent="0.25">
      <c r="C691" s="1" t="s">
        <v>212</v>
      </c>
    </row>
    <row r="692" spans="3:3" hidden="1" x14ac:dyDescent="0.25">
      <c r="C692" s="1" t="s">
        <v>213</v>
      </c>
    </row>
    <row r="693" spans="3:3" hidden="1" x14ac:dyDescent="0.25">
      <c r="C693" s="1" t="s">
        <v>214</v>
      </c>
    </row>
    <row r="694" spans="3:3" hidden="1" x14ac:dyDescent="0.25">
      <c r="C694" s="1" t="s">
        <v>215</v>
      </c>
    </row>
    <row r="695" spans="3:3" hidden="1" x14ac:dyDescent="0.25">
      <c r="C695" s="1" t="s">
        <v>216</v>
      </c>
    </row>
    <row r="696" spans="3:3" hidden="1" x14ac:dyDescent="0.25">
      <c r="C696" s="1" t="s">
        <v>217</v>
      </c>
    </row>
    <row r="697" spans="3:3" hidden="1" x14ac:dyDescent="0.25">
      <c r="C697" s="1" t="s">
        <v>218</v>
      </c>
    </row>
    <row r="698" spans="3:3" hidden="1" x14ac:dyDescent="0.25">
      <c r="C698" s="1" t="s">
        <v>219</v>
      </c>
    </row>
    <row r="699" spans="3:3" hidden="1" x14ac:dyDescent="0.25">
      <c r="C699" s="1" t="s">
        <v>220</v>
      </c>
    </row>
    <row r="700" spans="3:3" hidden="1" x14ac:dyDescent="0.25">
      <c r="C700" s="1" t="s">
        <v>221</v>
      </c>
    </row>
    <row r="701" spans="3:3" hidden="1" x14ac:dyDescent="0.25">
      <c r="C701" s="1" t="s">
        <v>222</v>
      </c>
    </row>
    <row r="702" spans="3:3" hidden="1" x14ac:dyDescent="0.25">
      <c r="C702" s="1" t="s">
        <v>223</v>
      </c>
    </row>
    <row r="703" spans="3:3" hidden="1" x14ac:dyDescent="0.25">
      <c r="C703" s="1" t="s">
        <v>224</v>
      </c>
    </row>
    <row r="704" spans="3:3" hidden="1" x14ac:dyDescent="0.25">
      <c r="C704" s="1" t="s">
        <v>225</v>
      </c>
    </row>
    <row r="705" spans="3:3" hidden="1" x14ac:dyDescent="0.25">
      <c r="C705" s="1" t="s">
        <v>226</v>
      </c>
    </row>
    <row r="706" spans="3:3" hidden="1" x14ac:dyDescent="0.25">
      <c r="C706" s="1" t="s">
        <v>227</v>
      </c>
    </row>
    <row r="707" spans="3:3" hidden="1" x14ac:dyDescent="0.25">
      <c r="C707" s="1" t="s">
        <v>228</v>
      </c>
    </row>
    <row r="708" spans="3:3" hidden="1" x14ac:dyDescent="0.25">
      <c r="C708" s="1" t="s">
        <v>229</v>
      </c>
    </row>
    <row r="709" spans="3:3" hidden="1" x14ac:dyDescent="0.25">
      <c r="C709" s="1" t="s">
        <v>230</v>
      </c>
    </row>
    <row r="710" spans="3:3" hidden="1" x14ac:dyDescent="0.25">
      <c r="C710" s="1" t="s">
        <v>231</v>
      </c>
    </row>
    <row r="711" spans="3:3" hidden="1" x14ac:dyDescent="0.25">
      <c r="C711" s="1" t="s">
        <v>232</v>
      </c>
    </row>
    <row r="712" spans="3:3" hidden="1" x14ac:dyDescent="0.25">
      <c r="C712" s="1" t="s">
        <v>233</v>
      </c>
    </row>
    <row r="713" spans="3:3" hidden="1" x14ac:dyDescent="0.25">
      <c r="C713" s="1" t="s">
        <v>234</v>
      </c>
    </row>
    <row r="714" spans="3:3" hidden="1" x14ac:dyDescent="0.25">
      <c r="C714" s="1" t="s">
        <v>235</v>
      </c>
    </row>
    <row r="715" spans="3:3" hidden="1" x14ac:dyDescent="0.25">
      <c r="C715" s="1" t="s">
        <v>236</v>
      </c>
    </row>
    <row r="716" spans="3:3" hidden="1" x14ac:dyDescent="0.25">
      <c r="C716" s="1" t="s">
        <v>237</v>
      </c>
    </row>
    <row r="717" spans="3:3" hidden="1" x14ac:dyDescent="0.25">
      <c r="C717" s="1" t="s">
        <v>238</v>
      </c>
    </row>
    <row r="718" spans="3:3" hidden="1" x14ac:dyDescent="0.25">
      <c r="C718" s="1" t="s">
        <v>239</v>
      </c>
    </row>
    <row r="719" spans="3:3" hidden="1" x14ac:dyDescent="0.25">
      <c r="C719" s="1" t="s">
        <v>240</v>
      </c>
    </row>
    <row r="720" spans="3:3" hidden="1" x14ac:dyDescent="0.25">
      <c r="C720" s="1" t="s">
        <v>241</v>
      </c>
    </row>
    <row r="721" spans="3:3" hidden="1" x14ac:dyDescent="0.25">
      <c r="C721" s="1" t="s">
        <v>242</v>
      </c>
    </row>
    <row r="722" spans="3:3" hidden="1" x14ac:dyDescent="0.25">
      <c r="C722" s="1" t="s">
        <v>243</v>
      </c>
    </row>
    <row r="723" spans="3:3" hidden="1" x14ac:dyDescent="0.25">
      <c r="C723" s="1" t="s">
        <v>244</v>
      </c>
    </row>
    <row r="724" spans="3:3" hidden="1" x14ac:dyDescent="0.25">
      <c r="C724" s="1" t="s">
        <v>245</v>
      </c>
    </row>
    <row r="725" spans="3:3" hidden="1" x14ac:dyDescent="0.25">
      <c r="C725" s="1" t="s">
        <v>246</v>
      </c>
    </row>
    <row r="726" spans="3:3" hidden="1" x14ac:dyDescent="0.25">
      <c r="C726" s="1" t="s">
        <v>247</v>
      </c>
    </row>
    <row r="727" spans="3:3" hidden="1" x14ac:dyDescent="0.25">
      <c r="C727" s="1" t="s">
        <v>248</v>
      </c>
    </row>
    <row r="728" spans="3:3" hidden="1" x14ac:dyDescent="0.25">
      <c r="C728" s="1" t="s">
        <v>249</v>
      </c>
    </row>
    <row r="729" spans="3:3" hidden="1" x14ac:dyDescent="0.25">
      <c r="C729" s="1" t="s">
        <v>250</v>
      </c>
    </row>
    <row r="730" spans="3:3" hidden="1" x14ac:dyDescent="0.25">
      <c r="C730" s="1" t="s">
        <v>251</v>
      </c>
    </row>
    <row r="731" spans="3:3" hidden="1" x14ac:dyDescent="0.25">
      <c r="C731" s="1" t="s">
        <v>252</v>
      </c>
    </row>
    <row r="732" spans="3:3" hidden="1" x14ac:dyDescent="0.25">
      <c r="C732" s="1" t="s">
        <v>253</v>
      </c>
    </row>
    <row r="733" spans="3:3" hidden="1" x14ac:dyDescent="0.25">
      <c r="C733" s="1" t="s">
        <v>254</v>
      </c>
    </row>
    <row r="734" spans="3:3" hidden="1" x14ac:dyDescent="0.25">
      <c r="C734" s="1" t="s">
        <v>255</v>
      </c>
    </row>
    <row r="735" spans="3:3" hidden="1" x14ac:dyDescent="0.25">
      <c r="C735" s="1" t="s">
        <v>256</v>
      </c>
    </row>
    <row r="736" spans="3:3" hidden="1" x14ac:dyDescent="0.25">
      <c r="C736" s="1" t="s">
        <v>257</v>
      </c>
    </row>
    <row r="737" spans="3:3" hidden="1" x14ac:dyDescent="0.25">
      <c r="C737" s="1" t="s">
        <v>258</v>
      </c>
    </row>
    <row r="738" spans="3:3" hidden="1" x14ac:dyDescent="0.25">
      <c r="C738" s="1" t="s">
        <v>259</v>
      </c>
    </row>
    <row r="739" spans="3:3" hidden="1" x14ac:dyDescent="0.25">
      <c r="C739" s="1" t="s">
        <v>260</v>
      </c>
    </row>
    <row r="740" spans="3:3" hidden="1" x14ac:dyDescent="0.25">
      <c r="C740" s="1" t="s">
        <v>261</v>
      </c>
    </row>
    <row r="741" spans="3:3" hidden="1" x14ac:dyDescent="0.25">
      <c r="C741" s="1" t="s">
        <v>262</v>
      </c>
    </row>
    <row r="742" spans="3:3" hidden="1" x14ac:dyDescent="0.25">
      <c r="C742" s="1" t="s">
        <v>263</v>
      </c>
    </row>
    <row r="743" spans="3:3" hidden="1" x14ac:dyDescent="0.25">
      <c r="C743" s="1" t="s">
        <v>264</v>
      </c>
    </row>
    <row r="744" spans="3:3" hidden="1" x14ac:dyDescent="0.25">
      <c r="C744" s="1" t="s">
        <v>265</v>
      </c>
    </row>
    <row r="745" spans="3:3" hidden="1" x14ac:dyDescent="0.25">
      <c r="C745" s="1" t="s">
        <v>266</v>
      </c>
    </row>
    <row r="746" spans="3:3" hidden="1" x14ac:dyDescent="0.25">
      <c r="C746" s="1" t="s">
        <v>267</v>
      </c>
    </row>
    <row r="747" spans="3:3" hidden="1" x14ac:dyDescent="0.25">
      <c r="C747" s="1" t="s">
        <v>268</v>
      </c>
    </row>
    <row r="748" spans="3:3" hidden="1" x14ac:dyDescent="0.25">
      <c r="C748" s="1" t="s">
        <v>269</v>
      </c>
    </row>
    <row r="749" spans="3:3" hidden="1" x14ac:dyDescent="0.25">
      <c r="C749" s="1" t="s">
        <v>270</v>
      </c>
    </row>
    <row r="750" spans="3:3" hidden="1" x14ac:dyDescent="0.25">
      <c r="C750" s="1" t="s">
        <v>271</v>
      </c>
    </row>
    <row r="751" spans="3:3" hidden="1" x14ac:dyDescent="0.25">
      <c r="C751" s="1" t="s">
        <v>272</v>
      </c>
    </row>
    <row r="752" spans="3:3" hidden="1" x14ac:dyDescent="0.25">
      <c r="C752" s="1" t="s">
        <v>273</v>
      </c>
    </row>
    <row r="753" spans="3:3" hidden="1" x14ac:dyDescent="0.25">
      <c r="C753" s="1" t="s">
        <v>274</v>
      </c>
    </row>
    <row r="754" spans="3:3" hidden="1" x14ac:dyDescent="0.25">
      <c r="C754" s="1" t="s">
        <v>275</v>
      </c>
    </row>
    <row r="755" spans="3:3" hidden="1" x14ac:dyDescent="0.25">
      <c r="C755" s="1" t="s">
        <v>276</v>
      </c>
    </row>
    <row r="756" spans="3:3" hidden="1" x14ac:dyDescent="0.25">
      <c r="C756" s="1" t="s">
        <v>277</v>
      </c>
    </row>
    <row r="757" spans="3:3" hidden="1" x14ac:dyDescent="0.25">
      <c r="C757" s="1" t="s">
        <v>278</v>
      </c>
    </row>
    <row r="758" spans="3:3" hidden="1" x14ac:dyDescent="0.25">
      <c r="C758" s="1" t="s">
        <v>279</v>
      </c>
    </row>
    <row r="759" spans="3:3" hidden="1" x14ac:dyDescent="0.25">
      <c r="C759" s="1" t="s">
        <v>280</v>
      </c>
    </row>
    <row r="760" spans="3:3" hidden="1" x14ac:dyDescent="0.25">
      <c r="C760" s="1" t="s">
        <v>281</v>
      </c>
    </row>
    <row r="761" spans="3:3" hidden="1" x14ac:dyDescent="0.25">
      <c r="C761" s="1" t="s">
        <v>282</v>
      </c>
    </row>
    <row r="762" spans="3:3" hidden="1" x14ac:dyDescent="0.25">
      <c r="C762" s="1" t="s">
        <v>283</v>
      </c>
    </row>
    <row r="763" spans="3:3" hidden="1" x14ac:dyDescent="0.25">
      <c r="C763" s="1" t="s">
        <v>284</v>
      </c>
    </row>
    <row r="764" spans="3:3" hidden="1" x14ac:dyDescent="0.25">
      <c r="C764" s="1" t="s">
        <v>285</v>
      </c>
    </row>
    <row r="765" spans="3:3" hidden="1" x14ac:dyDescent="0.25">
      <c r="C765" s="1" t="s">
        <v>286</v>
      </c>
    </row>
    <row r="766" spans="3:3" hidden="1" x14ac:dyDescent="0.25">
      <c r="C766" s="1" t="s">
        <v>287</v>
      </c>
    </row>
    <row r="767" spans="3:3" hidden="1" x14ac:dyDescent="0.25">
      <c r="C767" s="1" t="s">
        <v>288</v>
      </c>
    </row>
    <row r="768" spans="3:3" hidden="1" x14ac:dyDescent="0.25">
      <c r="C768" s="1" t="s">
        <v>289</v>
      </c>
    </row>
    <row r="769" spans="3:3" hidden="1" x14ac:dyDescent="0.25">
      <c r="C769" s="1" t="s">
        <v>290</v>
      </c>
    </row>
    <row r="770" spans="3:3" hidden="1" x14ac:dyDescent="0.25">
      <c r="C770" s="1" t="s">
        <v>291</v>
      </c>
    </row>
    <row r="771" spans="3:3" hidden="1" x14ac:dyDescent="0.25">
      <c r="C771" s="1" t="s">
        <v>292</v>
      </c>
    </row>
    <row r="772" spans="3:3" hidden="1" x14ac:dyDescent="0.25">
      <c r="C772" s="1" t="s">
        <v>293</v>
      </c>
    </row>
    <row r="773" spans="3:3" hidden="1" x14ac:dyDescent="0.25">
      <c r="C773" s="1" t="s">
        <v>294</v>
      </c>
    </row>
    <row r="774" spans="3:3" hidden="1" x14ac:dyDescent="0.25">
      <c r="C774" s="1" t="s">
        <v>295</v>
      </c>
    </row>
    <row r="775" spans="3:3" hidden="1" x14ac:dyDescent="0.25">
      <c r="C775" s="1" t="s">
        <v>296</v>
      </c>
    </row>
    <row r="776" spans="3:3" hidden="1" x14ac:dyDescent="0.25">
      <c r="C776" s="1" t="s">
        <v>297</v>
      </c>
    </row>
    <row r="777" spans="3:3" hidden="1" x14ac:dyDescent="0.25">
      <c r="C777" s="1" t="s">
        <v>298</v>
      </c>
    </row>
    <row r="778" spans="3:3" hidden="1" x14ac:dyDescent="0.25">
      <c r="C778" s="1" t="s">
        <v>299</v>
      </c>
    </row>
    <row r="779" spans="3:3" hidden="1" x14ac:dyDescent="0.25">
      <c r="C779" s="1" t="s">
        <v>300</v>
      </c>
    </row>
    <row r="780" spans="3:3" hidden="1" x14ac:dyDescent="0.25">
      <c r="C780" s="1" t="s">
        <v>301</v>
      </c>
    </row>
    <row r="781" spans="3:3" hidden="1" x14ac:dyDescent="0.25">
      <c r="C781" s="1" t="s">
        <v>302</v>
      </c>
    </row>
    <row r="782" spans="3:3" hidden="1" x14ac:dyDescent="0.25">
      <c r="C782" s="1" t="s">
        <v>303</v>
      </c>
    </row>
    <row r="783" spans="3:3" hidden="1" x14ac:dyDescent="0.25">
      <c r="C783" s="1" t="s">
        <v>304</v>
      </c>
    </row>
    <row r="784" spans="3:3" hidden="1" x14ac:dyDescent="0.25">
      <c r="C784" s="1" t="s">
        <v>305</v>
      </c>
    </row>
    <row r="785" spans="3:3" hidden="1" x14ac:dyDescent="0.25">
      <c r="C785" s="1" t="s">
        <v>306</v>
      </c>
    </row>
    <row r="786" spans="3:3" hidden="1" x14ac:dyDescent="0.25">
      <c r="C786" s="1" t="s">
        <v>307</v>
      </c>
    </row>
    <row r="787" spans="3:3" hidden="1" x14ac:dyDescent="0.25">
      <c r="C787" s="1" t="s">
        <v>308</v>
      </c>
    </row>
    <row r="788" spans="3:3" hidden="1" x14ac:dyDescent="0.25">
      <c r="C788" s="1" t="s">
        <v>309</v>
      </c>
    </row>
    <row r="789" spans="3:3" hidden="1" x14ac:dyDescent="0.25">
      <c r="C789" s="1" t="s">
        <v>310</v>
      </c>
    </row>
    <row r="790" spans="3:3" hidden="1" x14ac:dyDescent="0.25">
      <c r="C790" s="1" t="s">
        <v>311</v>
      </c>
    </row>
    <row r="791" spans="3:3" hidden="1" x14ac:dyDescent="0.25">
      <c r="C791" s="1" t="s">
        <v>312</v>
      </c>
    </row>
    <row r="792" spans="3:3" hidden="1" x14ac:dyDescent="0.25">
      <c r="C792" s="1" t="s">
        <v>313</v>
      </c>
    </row>
    <row r="793" spans="3:3" hidden="1" x14ac:dyDescent="0.25">
      <c r="C793" s="1" t="s">
        <v>314</v>
      </c>
    </row>
  </sheetData>
  <sheetProtection algorithmName="SHA-512" hashValue="QYReY7KuRAXlBeqeTu+CdLJtX83+BZVbKALn4wBICjlCVKnHwWssV2Jrcv8rXWmGWaOylaAVdODtiei6Eknsxw==" saltValue="w2huyVt8HO1uEGpt9lnwZw==" spinCount="100000" sheet="1" objects="1" scenarios="1" formatCells="0"/>
  <mergeCells count="25">
    <mergeCell ref="B2:R2"/>
    <mergeCell ref="B14:C14"/>
    <mergeCell ref="B32:N32"/>
    <mergeCell ref="B33:E33"/>
    <mergeCell ref="F33:H33"/>
    <mergeCell ref="I33:K33"/>
    <mergeCell ref="L33:N33"/>
    <mergeCell ref="B13:C13"/>
    <mergeCell ref="B3:C3"/>
    <mergeCell ref="B4:C4"/>
    <mergeCell ref="B6:B12"/>
    <mergeCell ref="B5:C5"/>
    <mergeCell ref="B53:C53"/>
    <mergeCell ref="B34:E34"/>
    <mergeCell ref="B35:E35"/>
    <mergeCell ref="B36:E36"/>
    <mergeCell ref="B37:E37"/>
    <mergeCell ref="B38:E38"/>
    <mergeCell ref="B39:E39"/>
    <mergeCell ref="B42:C42"/>
    <mergeCell ref="B43:C43"/>
    <mergeCell ref="B52:C52"/>
    <mergeCell ref="B45:B51"/>
    <mergeCell ref="B44:C44"/>
    <mergeCell ref="B41:R41"/>
  </mergeCells>
  <pageMargins left="0.7" right="0.7" top="0.75" bottom="0.75" header="0.3" footer="0.3"/>
  <pageSetup paperSize="9" orientation="portrait" r:id="rId1"/>
  <ignoredErrors>
    <ignoredError sqref="D48:Q49 D44:Q44 D52:Q52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zoomScale="85" zoomScaleNormal="85" workbookViewId="0">
      <selection activeCell="B2" sqref="B2:Q2"/>
    </sheetView>
  </sheetViews>
  <sheetFormatPr defaultColWidth="0" defaultRowHeight="15" zeroHeight="1" x14ac:dyDescent="0.25"/>
  <cols>
    <col min="1" max="1" width="2.7109375" style="1" customWidth="1"/>
    <col min="2" max="2" width="32.140625" style="1" customWidth="1"/>
    <col min="3" max="6" width="9.140625" style="1" customWidth="1"/>
    <col min="7" max="7" width="9.85546875" style="1" customWidth="1"/>
    <col min="8" max="9" width="9.140625" style="1" customWidth="1"/>
    <col min="10" max="10" width="10" style="1" customWidth="1"/>
    <col min="11" max="12" width="9.140625" style="1" customWidth="1"/>
    <col min="13" max="13" width="9.85546875" style="1" customWidth="1"/>
    <col min="14" max="22" width="9.140625" style="1" customWidth="1"/>
    <col min="23" max="23" width="8.140625" style="1" customWidth="1"/>
    <col min="24" max="24" width="9.140625" style="1" customWidth="1"/>
    <col min="25" max="16384" width="9.140625" style="1" hidden="1"/>
  </cols>
  <sheetData>
    <row r="1" spans="2:23" ht="15.75" thickBot="1" x14ac:dyDescent="0.3"/>
    <row r="2" spans="2:23" x14ac:dyDescent="0.25">
      <c r="B2" s="125" t="s">
        <v>351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7"/>
      <c r="S2" s="11" t="s">
        <v>426</v>
      </c>
      <c r="T2" s="12"/>
      <c r="U2" s="12"/>
      <c r="V2" s="12"/>
      <c r="W2" s="104">
        <f>P6/C6-1</f>
        <v>0.24396582146076984</v>
      </c>
    </row>
    <row r="3" spans="2:23" ht="15.75" thickBot="1" x14ac:dyDescent="0.3">
      <c r="B3" s="90" t="s">
        <v>325</v>
      </c>
      <c r="C3" s="91">
        <v>2000</v>
      </c>
      <c r="D3" s="91">
        <v>2001</v>
      </c>
      <c r="E3" s="91">
        <v>2002</v>
      </c>
      <c r="F3" s="91">
        <v>2003</v>
      </c>
      <c r="G3" s="91">
        <v>2004</v>
      </c>
      <c r="H3" s="91">
        <v>2005</v>
      </c>
      <c r="I3" s="91">
        <v>2006</v>
      </c>
      <c r="J3" s="91">
        <v>2007</v>
      </c>
      <c r="K3" s="91">
        <v>2008</v>
      </c>
      <c r="L3" s="91">
        <v>2009</v>
      </c>
      <c r="M3" s="91">
        <v>2010</v>
      </c>
      <c r="N3" s="91">
        <v>2011</v>
      </c>
      <c r="O3" s="91">
        <v>2012</v>
      </c>
      <c r="P3" s="91">
        <v>2013</v>
      </c>
      <c r="Q3" s="8">
        <v>2014</v>
      </c>
      <c r="S3" s="17" t="s">
        <v>427</v>
      </c>
      <c r="T3" s="18"/>
      <c r="U3" s="18"/>
      <c r="V3" s="18"/>
      <c r="W3" s="109">
        <f>P7/C7-1</f>
        <v>0.19782396446391104</v>
      </c>
    </row>
    <row r="4" spans="2:23" ht="15" customHeight="1" x14ac:dyDescent="0.25">
      <c r="B4" s="59" t="s">
        <v>352</v>
      </c>
      <c r="C4" s="61">
        <f>VLOOKUP(GLOBALE!$D$7,'[9]EE agricoltura'!$AL$4:$AZ$318,2,FALSE)</f>
        <v>83.83383078615617</v>
      </c>
      <c r="D4" s="61">
        <f>VLOOKUP(GLOBALE!$D$7,'[9]EE agricoltura'!$AL$4:$AZ$318,3,FALSE)</f>
        <v>80.362866340699867</v>
      </c>
      <c r="E4" s="61">
        <f>VLOOKUP(GLOBALE!$D$7,'[9]EE agricoltura'!$AL$4:$AZ$318,4,FALSE)</f>
        <v>75.156876296442817</v>
      </c>
      <c r="F4" s="61">
        <f>VLOOKUP(GLOBALE!$D$7,'[9]EE agricoltura'!$AL$4:$AZ$318,5,FALSE)</f>
        <v>88.81981065571388</v>
      </c>
      <c r="G4" s="61">
        <f>VLOOKUP(GLOBALE!$D$7,'[9]EE agricoltura'!$AL$4:$AZ$318,6,FALSE)</f>
        <v>99.045014016905824</v>
      </c>
      <c r="H4" s="61">
        <f>VLOOKUP(GLOBALE!$D$7,'[9]EE agricoltura'!$AL$4:$AZ$318,7,FALSE)</f>
        <v>98.650002620747486</v>
      </c>
      <c r="I4" s="61">
        <f>VLOOKUP(GLOBALE!$D$7,'[9]EE agricoltura'!$AL$4:$AZ$318,8,FALSE)</f>
        <v>100.60196951809546</v>
      </c>
      <c r="J4" s="61">
        <f>VLOOKUP(GLOBALE!$D$7,'[9]EE agricoltura'!$AL$4:$AZ$318,9,FALSE)</f>
        <v>94.361563487148928</v>
      </c>
      <c r="K4" s="61">
        <f>VLOOKUP(GLOBALE!$D$7,'[9]EE agricoltura'!$AL$4:$AZ$318,10,FALSE)</f>
        <v>90.143368980839199</v>
      </c>
      <c r="L4" s="61">
        <f>VLOOKUP(GLOBALE!$D$7,'[9]EE agricoltura'!$AL$4:$AZ$318,11,FALSE)</f>
        <v>122.99829144202796</v>
      </c>
      <c r="M4" s="61">
        <f>VLOOKUP(GLOBALE!$D$7,'[9]EE agricoltura'!$AL$4:$AZ$318,12,FALSE)</f>
        <v>121.79648791304764</v>
      </c>
      <c r="N4" s="61">
        <f>VLOOKUP(GLOBALE!$D$7,'[9]EE agricoltura'!$AL$4:$AZ$318,13,FALSE)</f>
        <v>113.31138156650063</v>
      </c>
      <c r="O4" s="61">
        <f>VLOOKUP(GLOBALE!$D$7,'[9]EE agricoltura'!$AL$4:$AZ$318,14,FALSE)</f>
        <v>109.51255826850947</v>
      </c>
      <c r="P4" s="61">
        <f>VLOOKUP(GLOBALE!$D$7,'[9]EE agricoltura'!$AL$4:$AZ$318,15,FALSE)</f>
        <v>114.74786694894031</v>
      </c>
      <c r="Q4" s="88" t="str">
        <f>IF((VLOOKUP(GLOBALE!$D$7,'[9]EE agricoltura'!$AL$4:$BA$318,16,FALSE))=0,"n.d.",(VLOOKUP(GLOBALE!$D$7,'[9]EE agricoltura'!$AL$4:$BA$318,16,FALSE)))</f>
        <v>n.d.</v>
      </c>
      <c r="V4" s="9"/>
      <c r="W4" s="9"/>
    </row>
    <row r="5" spans="2:23" ht="15" customHeight="1" x14ac:dyDescent="0.25">
      <c r="B5" s="56" t="s">
        <v>344</v>
      </c>
      <c r="C5" s="33">
        <f>VLOOKUP(GLOBALE!$D$7,'[2]gasolio agricoltura'!$U$4:$AI$318,2,FALSE)</f>
        <v>1586.6939381392253</v>
      </c>
      <c r="D5" s="33">
        <f>VLOOKUP(GLOBALE!$D$7,'[2]gasolio agricoltura'!$U$4:$AI$318,3,FALSE)</f>
        <v>1586.6939381392253</v>
      </c>
      <c r="E5" s="33">
        <f>VLOOKUP(GLOBALE!$D$7,'[2]gasolio agricoltura'!$U$4:$AI$318,4,FALSE)</f>
        <v>1596.1095722705015</v>
      </c>
      <c r="F5" s="33">
        <f>VLOOKUP(GLOBALE!$D$7,'[2]gasolio agricoltura'!$U$4:$AI$318,5,FALSE)</f>
        <v>1539.3364901992895</v>
      </c>
      <c r="G5" s="33">
        <f>VLOOKUP(GLOBALE!$D$7,'[2]gasolio agricoltura'!$U$4:$AI$318,6,FALSE)</f>
        <v>1972.3977828028978</v>
      </c>
      <c r="H5" s="33">
        <f>VLOOKUP(GLOBALE!$D$7,'[2]gasolio agricoltura'!$U$4:$AI$318,7,FALSE)</f>
        <v>1998.3290110539178</v>
      </c>
      <c r="I5" s="33">
        <f>VLOOKUP(GLOBALE!$D$7,'[2]gasolio agricoltura'!$U$4:$AI$318,8,FALSE)</f>
        <v>2051.3793120079877</v>
      </c>
      <c r="J5" s="33">
        <f>VLOOKUP(GLOBALE!$D$7,'[2]gasolio agricoltura'!$U$4:$AI$318,9,FALSE)</f>
        <v>2000.8780269309693</v>
      </c>
      <c r="K5" s="33">
        <f>VLOOKUP(GLOBALE!$D$7,'[2]gasolio agricoltura'!$U$4:$AI$318,10,FALSE)</f>
        <v>1858.9096657246323</v>
      </c>
      <c r="L5" s="33">
        <f>VLOOKUP(GLOBALE!$D$7,'[2]gasolio agricoltura'!$U$4:$AI$318,11,FALSE)</f>
        <v>1888.5137023718678</v>
      </c>
      <c r="M5" s="33">
        <f>VLOOKUP(GLOBALE!$D$7,'[2]gasolio agricoltura'!$U$4:$AI$318,12,FALSE)</f>
        <v>2395.2286395348842</v>
      </c>
      <c r="N5" s="33">
        <f>VLOOKUP(GLOBALE!$D$7,'[2]gasolio agricoltura'!$U$4:$AI$318,13,FALSE)</f>
        <v>2104.9348604651168</v>
      </c>
      <c r="O5" s="33">
        <f>VLOOKUP(GLOBALE!$D$7,'[2]gasolio agricoltura'!$U$4:$AI$318,14,FALSE)</f>
        <v>2164.4150930232563</v>
      </c>
      <c r="P5" s="33">
        <f>VLOOKUP(GLOBALE!$D$7,'[2]gasolio agricoltura'!$U$4:$AI$318,15,FALSE)</f>
        <v>1963.3315813953491</v>
      </c>
      <c r="Q5" s="108"/>
      <c r="V5" s="9"/>
      <c r="W5" s="9"/>
    </row>
    <row r="6" spans="2:23" ht="15.75" customHeight="1" x14ac:dyDescent="0.25">
      <c r="B6" s="107" t="s">
        <v>337</v>
      </c>
      <c r="C6" s="103">
        <f t="shared" ref="C6:P6" si="0">SUM(C4:C5)</f>
        <v>1670.5277689253815</v>
      </c>
      <c r="D6" s="103">
        <f t="shared" si="0"/>
        <v>1667.0568044799252</v>
      </c>
      <c r="E6" s="103">
        <f t="shared" si="0"/>
        <v>1671.2664485669443</v>
      </c>
      <c r="F6" s="103">
        <f t="shared" si="0"/>
        <v>1628.1563008550033</v>
      </c>
      <c r="G6" s="103">
        <f t="shared" si="0"/>
        <v>2071.4427968198038</v>
      </c>
      <c r="H6" s="103">
        <f t="shared" si="0"/>
        <v>2096.9790136746651</v>
      </c>
      <c r="I6" s="103">
        <f t="shared" si="0"/>
        <v>2151.981281526083</v>
      </c>
      <c r="J6" s="103">
        <f t="shared" si="0"/>
        <v>2095.239590418118</v>
      </c>
      <c r="K6" s="103">
        <f t="shared" si="0"/>
        <v>1949.0530347054714</v>
      </c>
      <c r="L6" s="103">
        <f t="shared" si="0"/>
        <v>2011.5119938138957</v>
      </c>
      <c r="M6" s="103">
        <f t="shared" si="0"/>
        <v>2517.0251274479319</v>
      </c>
      <c r="N6" s="103">
        <f t="shared" si="0"/>
        <v>2218.2462420316174</v>
      </c>
      <c r="O6" s="103">
        <f t="shared" si="0"/>
        <v>2273.9276512917659</v>
      </c>
      <c r="P6" s="103">
        <f t="shared" si="0"/>
        <v>2078.0794483442892</v>
      </c>
      <c r="Q6" s="102"/>
    </row>
    <row r="7" spans="2:23" ht="18" customHeight="1" thickBot="1" x14ac:dyDescent="0.3">
      <c r="B7" s="89" t="s">
        <v>355</v>
      </c>
      <c r="C7" s="28">
        <f>C6/(VLOOKUP(GLOBALE!$D$7,'[2]popolazione residente'!$A$4:$O$318,2,FALSE))*1000</f>
        <v>650.01080502933132</v>
      </c>
      <c r="D7" s="28">
        <f>D6/(VLOOKUP(GLOBALE!$D$7,'[2]popolazione residente'!$A$4:$O$318,3,FALSE))*1000</f>
        <v>653.23542495294873</v>
      </c>
      <c r="E7" s="28">
        <f>E6/(VLOOKUP(GLOBALE!$D$7,'[2]popolazione residente'!$A$4:$O$318,4,FALSE))*1000</f>
        <v>652.83845647146268</v>
      </c>
      <c r="F7" s="28">
        <f>F6/(VLOOKUP(GLOBALE!$D$7,'[2]popolazione residente'!$A$4:$O$318,5,FALSE))*1000</f>
        <v>638.24237587416837</v>
      </c>
      <c r="G7" s="28">
        <f>G6/(VLOOKUP(GLOBALE!$D$7,'[2]popolazione residente'!$A$4:$O$318,6,FALSE))*1000</f>
        <v>798.85954370219974</v>
      </c>
      <c r="H7" s="28">
        <f>H6/(VLOOKUP(GLOBALE!$D$7,'[2]popolazione residente'!$A$4:$O$318,7,FALSE))*1000</f>
        <v>782.16300398159831</v>
      </c>
      <c r="I7" s="28">
        <f>I6/(VLOOKUP(GLOBALE!$D$7,'[2]popolazione residente'!$A$4:$O$318,8,FALSE))*1000</f>
        <v>802.97809012167272</v>
      </c>
      <c r="J7" s="28">
        <f>J6/(VLOOKUP(GLOBALE!$D$7,'[2]popolazione residente'!$A$4:$O$318,9,FALSE))*1000</f>
        <v>786.79669185809917</v>
      </c>
      <c r="K7" s="28">
        <f>K6/(VLOOKUP(GLOBALE!$D$7,'[2]popolazione residente'!$A$4:$O$318,10,FALSE))*1000</f>
        <v>732.72670477649308</v>
      </c>
      <c r="L7" s="28">
        <f>L6/(VLOOKUP(GLOBALE!$D$7,'[2]popolazione residente'!$A$4:$O$318,11,FALSE))*1000</f>
        <v>761.07150730756553</v>
      </c>
      <c r="M7" s="28">
        <f>M6/(VLOOKUP(GLOBALE!$D$7,'[2]popolazione residente'!$A$4:$O$318,12,FALSE))*1000</f>
        <v>959.5978373800732</v>
      </c>
      <c r="N7" s="28">
        <f>N6/(VLOOKUP(GLOBALE!$D$7,'[2]popolazione residente'!$A$4:$O$318,13,FALSE))*1000</f>
        <v>847.30566922521677</v>
      </c>
      <c r="O7" s="28">
        <f>O6/(VLOOKUP(GLOBALE!$D$7,'[2]popolazione residente'!$A$4:$O$318,14,FALSE))*1000</f>
        <v>866.91866233006704</v>
      </c>
      <c r="P7" s="28">
        <f>P6/(VLOOKUP(GLOBALE!$D$7,'[2]popolazione residente'!$A$4:$O$318,15,FALSE))*1000</f>
        <v>778.59851942461194</v>
      </c>
      <c r="Q7" s="94"/>
    </row>
    <row r="8" spans="2:23" ht="15.75" thickBot="1" x14ac:dyDescent="0.3"/>
    <row r="9" spans="2:23" x14ac:dyDescent="0.25">
      <c r="B9" s="11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3"/>
    </row>
    <row r="10" spans="2:23" x14ac:dyDescent="0.25"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6"/>
    </row>
    <row r="11" spans="2:23" x14ac:dyDescent="0.25">
      <c r="B11" s="1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6"/>
    </row>
    <row r="12" spans="2:23" x14ac:dyDescent="0.25"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6"/>
    </row>
    <row r="13" spans="2:23" x14ac:dyDescent="0.25">
      <c r="B13" s="1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6"/>
    </row>
    <row r="14" spans="2:23" x14ac:dyDescent="0.25">
      <c r="B14" s="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6"/>
    </row>
    <row r="15" spans="2:23" x14ac:dyDescent="0.25"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6"/>
    </row>
    <row r="16" spans="2:23" x14ac:dyDescent="0.25">
      <c r="B16" s="14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6"/>
    </row>
    <row r="17" spans="2:23" x14ac:dyDescent="0.25">
      <c r="B17" s="1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6"/>
    </row>
    <row r="18" spans="2:23" x14ac:dyDescent="0.25"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6"/>
    </row>
    <row r="19" spans="2:23" x14ac:dyDescent="0.25">
      <c r="B19" s="14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6"/>
    </row>
    <row r="20" spans="2:23" x14ac:dyDescent="0.25">
      <c r="B20" s="1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6"/>
    </row>
    <row r="21" spans="2:23" x14ac:dyDescent="0.25">
      <c r="B21" s="1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6"/>
    </row>
    <row r="22" spans="2:23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6"/>
    </row>
    <row r="23" spans="2:23" ht="15.75" thickBot="1" x14ac:dyDescent="0.3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9"/>
    </row>
    <row r="24" spans="2:23" ht="15.75" thickBot="1" x14ac:dyDescent="0.3"/>
    <row r="25" spans="2:23" ht="15.75" x14ac:dyDescent="0.25">
      <c r="B25" s="115" t="s">
        <v>326</v>
      </c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7"/>
    </row>
    <row r="26" spans="2:23" x14ac:dyDescent="0.25">
      <c r="B26" s="111" t="s">
        <v>333</v>
      </c>
      <c r="C26" s="112"/>
      <c r="D26" s="112"/>
      <c r="E26" s="118">
        <v>2000</v>
      </c>
      <c r="F26" s="118"/>
      <c r="G26" s="118"/>
      <c r="H26" s="118">
        <v>2013</v>
      </c>
      <c r="I26" s="118"/>
      <c r="J26" s="118"/>
      <c r="K26" s="118" t="s">
        <v>334</v>
      </c>
      <c r="L26" s="118"/>
      <c r="M26" s="120"/>
    </row>
    <row r="27" spans="2:23" x14ac:dyDescent="0.25">
      <c r="B27" s="111" t="s">
        <v>332</v>
      </c>
      <c r="C27" s="112"/>
      <c r="D27" s="112"/>
      <c r="E27" s="20" t="s">
        <v>0</v>
      </c>
      <c r="F27" s="20" t="s">
        <v>330</v>
      </c>
      <c r="G27" s="52" t="s">
        <v>331</v>
      </c>
      <c r="H27" s="20" t="s">
        <v>0</v>
      </c>
      <c r="I27" s="20" t="s">
        <v>330</v>
      </c>
      <c r="J27" s="52" t="s">
        <v>331</v>
      </c>
      <c r="K27" s="20" t="s">
        <v>0</v>
      </c>
      <c r="L27" s="20" t="s">
        <v>330</v>
      </c>
      <c r="M27" s="53" t="s">
        <v>331</v>
      </c>
    </row>
    <row r="28" spans="2:23" x14ac:dyDescent="0.25">
      <c r="B28" s="113" t="s">
        <v>328</v>
      </c>
      <c r="C28" s="114"/>
      <c r="D28" s="114"/>
      <c r="E28" s="37"/>
      <c r="F28" s="37"/>
      <c r="G28" s="37"/>
      <c r="H28" s="37"/>
      <c r="I28" s="37"/>
      <c r="J28" s="37"/>
      <c r="K28" s="35">
        <f>P36/C36-1</f>
        <v>0.24263285009276214</v>
      </c>
      <c r="L28" s="35">
        <f>VLOOKUP(GLOBALE!F7,[2]Sheet3!$D$20:$G$29,4,FALSE)</f>
        <v>0.13590420951106275</v>
      </c>
      <c r="M28" s="40">
        <f>[2]Sheet3!$G$30</f>
        <v>0.11446264974740883</v>
      </c>
    </row>
    <row r="29" spans="2:23" x14ac:dyDescent="0.25">
      <c r="B29" s="113" t="s">
        <v>329</v>
      </c>
      <c r="C29" s="114"/>
      <c r="D29" s="114"/>
      <c r="E29" s="37"/>
      <c r="F29" s="37"/>
      <c r="G29" s="37"/>
      <c r="H29" s="37"/>
      <c r="I29" s="37"/>
      <c r="J29" s="37"/>
      <c r="K29" s="35">
        <f>P37/C37-1</f>
        <v>0.19654043639505381</v>
      </c>
      <c r="L29" s="35">
        <f>I30/F30-1</f>
        <v>0.11833219930187022</v>
      </c>
      <c r="M29" s="40">
        <f>J30/G30-1</f>
        <v>7.520397886196073E-2</v>
      </c>
    </row>
    <row r="30" spans="2:23" ht="15.75" thickBot="1" x14ac:dyDescent="0.3">
      <c r="B30" s="121" t="s">
        <v>357</v>
      </c>
      <c r="C30" s="122"/>
      <c r="D30" s="122"/>
      <c r="E30" s="54">
        <f>C37</f>
        <v>180.59884114898313</v>
      </c>
      <c r="F30" s="55">
        <f>VLOOKUP(GLOBALE!F7,[2]Sheet3!$D$20:$J$29,7,FALSE)</f>
        <v>152.61356510809267</v>
      </c>
      <c r="G30" s="55">
        <f>[2]Sheet3!$J$30</f>
        <v>69.293303347315472</v>
      </c>
      <c r="H30" s="54">
        <f>P37</f>
        <v>216.09381620084525</v>
      </c>
      <c r="I30" s="55">
        <f>VLOOKUP(GLOBALE!F7,[2]Sheet3!$D$20:$K$29,8,FALSE)</f>
        <v>170.67266391063245</v>
      </c>
      <c r="J30" s="55">
        <f>[2]Sheet3!$K$30</f>
        <v>74.504435467522413</v>
      </c>
      <c r="K30" s="46"/>
      <c r="L30" s="47"/>
      <c r="M30" s="48"/>
    </row>
    <row r="31" spans="2:23" ht="15.75" thickBot="1" x14ac:dyDescent="0.3"/>
    <row r="32" spans="2:23" x14ac:dyDescent="0.25">
      <c r="B32" s="125" t="s">
        <v>353</v>
      </c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7"/>
    </row>
    <row r="33" spans="2:23" ht="18" x14ac:dyDescent="0.35">
      <c r="B33" s="90" t="s">
        <v>406</v>
      </c>
      <c r="C33" s="91">
        <v>2000</v>
      </c>
      <c r="D33" s="91">
        <v>2001</v>
      </c>
      <c r="E33" s="91">
        <v>2002</v>
      </c>
      <c r="F33" s="91">
        <v>2003</v>
      </c>
      <c r="G33" s="91">
        <v>2004</v>
      </c>
      <c r="H33" s="91">
        <v>2005</v>
      </c>
      <c r="I33" s="91">
        <v>2006</v>
      </c>
      <c r="J33" s="91">
        <v>2007</v>
      </c>
      <c r="K33" s="91">
        <v>2008</v>
      </c>
      <c r="L33" s="91">
        <v>2009</v>
      </c>
      <c r="M33" s="91">
        <v>2010</v>
      </c>
      <c r="N33" s="91">
        <v>2011</v>
      </c>
      <c r="O33" s="91">
        <v>2012</v>
      </c>
      <c r="P33" s="91">
        <v>2013</v>
      </c>
      <c r="Q33" s="8">
        <v>2014</v>
      </c>
    </row>
    <row r="34" spans="2:23" x14ac:dyDescent="0.25">
      <c r="B34" s="60" t="s">
        <v>354</v>
      </c>
      <c r="C34" s="24">
        <f>C4*VLOOKUP(GLOBALE!$D$7,[3]fattore_elettrico!$T$4:$AH$318,2,FALSE)</f>
        <v>40.491740269713432</v>
      </c>
      <c r="D34" s="24">
        <f>D4*VLOOKUP(GLOBALE!$D$7,[3]fattore_elettrico!$T$4:$AH$318,3,FALSE)</f>
        <v>38.815264442558032</v>
      </c>
      <c r="E34" s="24">
        <f>E4*VLOOKUP(GLOBALE!$D$7,[3]fattore_elettrico!$T$4:$AH$318,4,FALSE)</f>
        <v>36.300771251181878</v>
      </c>
      <c r="F34" s="24">
        <f>F4*VLOOKUP(GLOBALE!$D$7,[3]fattore_elettrico!$T$4:$AH$318,5,FALSE)</f>
        <v>42.8999685467098</v>
      </c>
      <c r="G34" s="24">
        <f>G4*VLOOKUP(GLOBALE!$D$7,[3]fattore_elettrico!$T$4:$AH$318,6,FALSE)</f>
        <v>47.838741770165512</v>
      </c>
      <c r="H34" s="24">
        <f>H4*VLOOKUP(GLOBALE!$D$7,[3]fattore_elettrico!$T$4:$AH$318,7,FALSE)</f>
        <v>47.647951265821035</v>
      </c>
      <c r="I34" s="24">
        <f>I4*VLOOKUP(GLOBALE!$D$7,[3]fattore_elettrico!$T$4:$AH$318,8,FALSE)</f>
        <v>48.572388709228207</v>
      </c>
      <c r="J34" s="24">
        <f>J4*VLOOKUP(GLOBALE!$D$7,[3]fattore_elettrico!$T$4:$AH$318,9,FALSE)</f>
        <v>45.554857886806424</v>
      </c>
      <c r="K34" s="24">
        <f>K4*VLOOKUP(GLOBALE!$D$7,[3]fattore_elettrico!$T$4:$AH$318,10,FALSE)</f>
        <v>43.461887644270746</v>
      </c>
      <c r="L34" s="24">
        <f>L4*VLOOKUP(GLOBALE!$D$7,[3]fattore_elettrico!$T$4:$AH$318,11,FALSE)</f>
        <v>59.216618947515009</v>
      </c>
      <c r="M34" s="24">
        <f>M4*VLOOKUP(GLOBALE!$D$7,[3]fattore_elettrico!$T$4:$AH$318,12,FALSE)</f>
        <v>58.535218970938054</v>
      </c>
      <c r="N34" s="24">
        <f>N4*VLOOKUP(GLOBALE!$D$7,[3]fattore_elettrico!$T$4:$AH$318,13,FALSE)</f>
        <v>52.976478006737231</v>
      </c>
      <c r="O34" s="24">
        <f>O4*VLOOKUP(GLOBALE!$D$7,[3]fattore_elettrico!$T$4:$AH$318,14,FALSE)</f>
        <v>50.371216228044055</v>
      </c>
      <c r="P34" s="24">
        <f>P4*VLOOKUP(GLOBALE!$D$7,[3]fattore_elettrico!$T$4:$AH$318,15,FALSE)</f>
        <v>52.544863207497748</v>
      </c>
      <c r="Q34" s="25" t="str">
        <f>IF(Q4="n.d.","n.d.",Q4*VLOOKUP(GLOBALE!$D$7,[3]fattore_elettrico!$T$4:$AH$318,15,FALSE))</f>
        <v>n.d.</v>
      </c>
    </row>
    <row r="35" spans="2:23" ht="15" customHeight="1" x14ac:dyDescent="0.25">
      <c r="B35" s="56" t="s">
        <v>344</v>
      </c>
      <c r="C35" s="33">
        <f t="shared" ref="C35:P35" si="1">C5*0.267</f>
        <v>423.64728148317317</v>
      </c>
      <c r="D35" s="33">
        <f t="shared" si="1"/>
        <v>423.64728148317317</v>
      </c>
      <c r="E35" s="33">
        <f t="shared" si="1"/>
        <v>426.16125579622394</v>
      </c>
      <c r="F35" s="33">
        <f t="shared" si="1"/>
        <v>411.00284288321035</v>
      </c>
      <c r="G35" s="33">
        <f t="shared" si="1"/>
        <v>526.63020800837376</v>
      </c>
      <c r="H35" s="33">
        <f t="shared" si="1"/>
        <v>533.55384595139606</v>
      </c>
      <c r="I35" s="33">
        <f t="shared" si="1"/>
        <v>547.71827630613279</v>
      </c>
      <c r="J35" s="33">
        <f t="shared" si="1"/>
        <v>534.23443319056889</v>
      </c>
      <c r="K35" s="33">
        <f t="shared" si="1"/>
        <v>496.32888074847688</v>
      </c>
      <c r="L35" s="33">
        <f t="shared" si="1"/>
        <v>504.2331585332887</v>
      </c>
      <c r="M35" s="33">
        <f t="shared" si="1"/>
        <v>639.52604675581415</v>
      </c>
      <c r="N35" s="33">
        <f t="shared" si="1"/>
        <v>562.01760774418619</v>
      </c>
      <c r="O35" s="33">
        <f t="shared" si="1"/>
        <v>577.89882983720952</v>
      </c>
      <c r="P35" s="33">
        <f t="shared" si="1"/>
        <v>524.20953223255822</v>
      </c>
      <c r="Q35" s="108"/>
    </row>
    <row r="36" spans="2:23" x14ac:dyDescent="0.25">
      <c r="B36" s="107" t="s">
        <v>338</v>
      </c>
      <c r="C36" s="103">
        <f t="shared" ref="C36:P36" si="2">SUM(C34:C35)</f>
        <v>464.13902175288661</v>
      </c>
      <c r="D36" s="103">
        <f t="shared" si="2"/>
        <v>462.46254592573121</v>
      </c>
      <c r="E36" s="103">
        <f t="shared" si="2"/>
        <v>462.4620270474058</v>
      </c>
      <c r="F36" s="103">
        <f t="shared" si="2"/>
        <v>453.90281142992012</v>
      </c>
      <c r="G36" s="103">
        <f t="shared" si="2"/>
        <v>574.46894977853924</v>
      </c>
      <c r="H36" s="103">
        <f t="shared" si="2"/>
        <v>581.20179721721706</v>
      </c>
      <c r="I36" s="103">
        <f t="shared" si="2"/>
        <v>596.29066501536101</v>
      </c>
      <c r="J36" s="103">
        <f t="shared" si="2"/>
        <v>579.78929107737531</v>
      </c>
      <c r="K36" s="103">
        <f t="shared" si="2"/>
        <v>539.79076839274762</v>
      </c>
      <c r="L36" s="103">
        <f t="shared" si="2"/>
        <v>563.44977748080373</v>
      </c>
      <c r="M36" s="103">
        <f t="shared" si="2"/>
        <v>698.06126572675225</v>
      </c>
      <c r="N36" s="103">
        <f t="shared" si="2"/>
        <v>614.99408575092343</v>
      </c>
      <c r="O36" s="103">
        <f t="shared" si="2"/>
        <v>628.27004606525361</v>
      </c>
      <c r="P36" s="103">
        <f t="shared" si="2"/>
        <v>576.75439544005599</v>
      </c>
      <c r="Q36" s="102"/>
    </row>
    <row r="37" spans="2:23" ht="15" customHeight="1" thickBot="1" x14ac:dyDescent="0.3">
      <c r="B37" s="89" t="s">
        <v>356</v>
      </c>
      <c r="C37" s="30">
        <f>C36/(VLOOKUP(GLOBALE!$D$7,'[2]popolazione residente'!$A$4:$O$318,2,FALSE))*1000</f>
        <v>180.59884114898313</v>
      </c>
      <c r="D37" s="30">
        <f>D36/(VLOOKUP(GLOBALE!$D$7,'[2]popolazione residente'!$A$4:$O$318,3,FALSE))*1000</f>
        <v>181.21573116212039</v>
      </c>
      <c r="E37" s="30">
        <f>E36/(VLOOKUP(GLOBALE!$D$7,'[2]popolazione residente'!$A$4:$O$318,4,FALSE))*1000</f>
        <v>180.64922931539289</v>
      </c>
      <c r="F37" s="30">
        <f>F36/(VLOOKUP(GLOBALE!$D$7,'[2]popolazione residente'!$A$4:$O$318,5,FALSE))*1000</f>
        <v>177.93132553113296</v>
      </c>
      <c r="G37" s="30">
        <f>G36/(VLOOKUP(GLOBALE!$D$7,'[2]popolazione residente'!$A$4:$O$318,6,FALSE))*1000</f>
        <v>221.54606624702632</v>
      </c>
      <c r="H37" s="30">
        <f>H36/(VLOOKUP(GLOBALE!$D$7,'[2]popolazione residente'!$A$4:$O$318,7,FALSE))*1000</f>
        <v>216.785452151144</v>
      </c>
      <c r="I37" s="30">
        <f>I36/(VLOOKUP(GLOBALE!$D$7,'[2]popolazione residente'!$A$4:$O$318,8,FALSE))*1000</f>
        <v>222.49651679677652</v>
      </c>
      <c r="J37" s="30">
        <f>J36/(VLOOKUP(GLOBALE!$D$7,'[2]popolazione residente'!$A$4:$O$318,9,FALSE))*1000</f>
        <v>217.72034963476355</v>
      </c>
      <c r="K37" s="30">
        <f>K36/(VLOOKUP(GLOBALE!$D$7,'[2]popolazione residente'!$A$4:$O$318,10,FALSE))*1000</f>
        <v>202.92886029802543</v>
      </c>
      <c r="L37" s="30">
        <f>L36/(VLOOKUP(GLOBALE!$D$7,'[2]popolazione residente'!$A$4:$O$318,11,FALSE))*1000</f>
        <v>213.18568955005819</v>
      </c>
      <c r="M37" s="30">
        <f>M36/(VLOOKUP(GLOBALE!$D$7,'[2]popolazione residente'!$A$4:$O$318,12,FALSE))*1000</f>
        <v>266.13086760455673</v>
      </c>
      <c r="N37" s="30">
        <f>N36/(VLOOKUP(GLOBALE!$D$7,'[2]popolazione residente'!$A$4:$O$318,13,FALSE))*1000</f>
        <v>234.90988760539474</v>
      </c>
      <c r="O37" s="30">
        <f>O36/(VLOOKUP(GLOBALE!$D$7,'[2]popolazione residente'!$A$4:$O$318,14,FALSE))*1000</f>
        <v>239.523463997428</v>
      </c>
      <c r="P37" s="30">
        <f>P36/(VLOOKUP(GLOBALE!$D$7,'[2]popolazione residente'!$A$4:$O$318,15,FALSE))*1000</f>
        <v>216.09381620084525</v>
      </c>
      <c r="Q37" s="94"/>
    </row>
    <row r="38" spans="2:23" ht="15.75" thickBot="1" x14ac:dyDescent="0.3"/>
    <row r="39" spans="2:23" x14ac:dyDescent="0.25">
      <c r="B39" s="11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3"/>
    </row>
    <row r="40" spans="2:23" x14ac:dyDescent="0.25">
      <c r="B40" s="14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6"/>
    </row>
    <row r="41" spans="2:23" x14ac:dyDescent="0.25">
      <c r="B41" s="14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6"/>
    </row>
    <row r="42" spans="2:23" x14ac:dyDescent="0.25">
      <c r="B42" s="14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6"/>
    </row>
    <row r="43" spans="2:23" x14ac:dyDescent="0.25"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6"/>
    </row>
    <row r="44" spans="2:23" x14ac:dyDescent="0.25"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6"/>
    </row>
    <row r="45" spans="2:23" x14ac:dyDescent="0.25">
      <c r="B45" s="14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6"/>
    </row>
    <row r="46" spans="2:23" x14ac:dyDescent="0.25">
      <c r="B46" s="14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6"/>
    </row>
    <row r="47" spans="2:23" x14ac:dyDescent="0.25"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6"/>
    </row>
    <row r="48" spans="2:23" x14ac:dyDescent="0.25"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6"/>
    </row>
    <row r="49" spans="2:23" x14ac:dyDescent="0.25">
      <c r="B49" s="14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6"/>
    </row>
    <row r="50" spans="2:23" x14ac:dyDescent="0.25">
      <c r="B50" s="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6"/>
    </row>
    <row r="51" spans="2:23" x14ac:dyDescent="0.25">
      <c r="B51" s="14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6"/>
    </row>
    <row r="52" spans="2:23" x14ac:dyDescent="0.25">
      <c r="B52" s="14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6"/>
    </row>
    <row r="53" spans="2:23" ht="15.75" thickBot="1" x14ac:dyDescent="0.3">
      <c r="B53" s="17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9"/>
    </row>
    <row r="54" spans="2:23" x14ac:dyDescent="0.25"/>
  </sheetData>
  <sheetProtection algorithmName="SHA-512" hashValue="B6bRrfzsnuhpwk7Q8QdGVzv6tFH/NB6Gz4zI/S+FhLvFaY4ESYt5+2SA1C4mNWgVirgA3Jwl6GGD6gmZffo5iQ==" saltValue="6dXNOxvyGx9NsubEWScpsw==" spinCount="100000" sheet="1" objects="1" scenarios="1" formatCells="0"/>
  <mergeCells count="11">
    <mergeCell ref="B32:Q32"/>
    <mergeCell ref="B2:Q2"/>
    <mergeCell ref="B30:D30"/>
    <mergeCell ref="B27:D27"/>
    <mergeCell ref="B28:D28"/>
    <mergeCell ref="B29:D29"/>
    <mergeCell ref="B25:M25"/>
    <mergeCell ref="B26:D26"/>
    <mergeCell ref="E26:G26"/>
    <mergeCell ref="H26:J26"/>
    <mergeCell ref="K26:M2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78"/>
  <sheetViews>
    <sheetView zoomScale="85" zoomScaleNormal="85" workbookViewId="0">
      <selection activeCell="F5" sqref="F5"/>
    </sheetView>
  </sheetViews>
  <sheetFormatPr defaultColWidth="0" defaultRowHeight="15" zeroHeight="1" x14ac:dyDescent="0.25"/>
  <cols>
    <col min="1" max="1" width="3.140625" style="1" customWidth="1"/>
    <col min="2" max="6" width="9.140625" style="1" customWidth="1"/>
    <col min="7" max="7" width="12.28515625" style="1" bestFit="1" customWidth="1"/>
    <col min="8" max="8" width="9.140625" style="1" customWidth="1"/>
    <col min="9" max="9" width="11.140625" style="1" customWidth="1"/>
    <col min="10" max="16" width="9.140625" style="1" customWidth="1"/>
    <col min="17" max="17" width="9.85546875" style="1" customWidth="1"/>
    <col min="18" max="18" width="9.140625" style="1" customWidth="1"/>
    <col min="19" max="19" width="10" style="1" customWidth="1"/>
    <col min="20" max="21" width="9.140625" style="1" customWidth="1"/>
    <col min="22" max="22" width="11.5703125" style="1" customWidth="1"/>
    <col min="23" max="23" width="9.140625" style="1" customWidth="1"/>
    <col min="24" max="16384" width="9.140625" style="1" hidden="1"/>
  </cols>
  <sheetData>
    <row r="1" spans="2:22" x14ac:dyDescent="0.25"/>
    <row r="2" spans="2:22" ht="15.75" x14ac:dyDescent="0.25">
      <c r="B2" s="85" t="s">
        <v>421</v>
      </c>
    </row>
    <row r="3" spans="2:22" x14ac:dyDescent="0.25"/>
    <row r="4" spans="2:22" ht="15.75" thickBot="1" x14ac:dyDescent="0.3">
      <c r="B4" s="62" t="s">
        <v>408</v>
      </c>
    </row>
    <row r="5" spans="2:22" ht="15.75" thickBot="1" x14ac:dyDescent="0.3">
      <c r="B5" s="63" t="s">
        <v>372</v>
      </c>
      <c r="F5" s="64">
        <v>2000</v>
      </c>
    </row>
    <row r="6" spans="2:22" x14ac:dyDescent="0.25">
      <c r="B6" s="63"/>
      <c r="F6" s="65"/>
    </row>
    <row r="7" spans="2:22" ht="15.75" thickBot="1" x14ac:dyDescent="0.3">
      <c r="B7" s="62" t="s">
        <v>409</v>
      </c>
      <c r="F7" s="9"/>
    </row>
    <row r="8" spans="2:22" ht="15.75" thickBot="1" x14ac:dyDescent="0.3">
      <c r="B8" s="63" t="s">
        <v>373</v>
      </c>
      <c r="F8" s="64" t="s">
        <v>374</v>
      </c>
    </row>
    <row r="9" spans="2:22" x14ac:dyDescent="0.25">
      <c r="F9" s="65"/>
    </row>
    <row r="10" spans="2:22" x14ac:dyDescent="0.25">
      <c r="B10" s="62" t="s">
        <v>410</v>
      </c>
    </row>
    <row r="11" spans="2:22" x14ac:dyDescent="0.25">
      <c r="B11" s="63" t="s">
        <v>411</v>
      </c>
    </row>
    <row r="12" spans="2:22" x14ac:dyDescent="0.25">
      <c r="B12" s="84" t="s">
        <v>422</v>
      </c>
    </row>
    <row r="13" spans="2:22" x14ac:dyDescent="0.25">
      <c r="B13" s="166" t="s">
        <v>381</v>
      </c>
      <c r="C13" s="166"/>
      <c r="D13" s="166"/>
      <c r="E13" s="166"/>
      <c r="F13" s="166"/>
      <c r="G13" s="167" t="s">
        <v>399</v>
      </c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9"/>
    </row>
    <row r="14" spans="2:22" ht="30" x14ac:dyDescent="0.25">
      <c r="B14" s="166"/>
      <c r="C14" s="166"/>
      <c r="D14" s="166"/>
      <c r="E14" s="166"/>
      <c r="F14" s="166"/>
      <c r="G14" s="66" t="s">
        <v>390</v>
      </c>
      <c r="H14" s="66" t="s">
        <v>318</v>
      </c>
      <c r="I14" s="66" t="s">
        <v>317</v>
      </c>
      <c r="J14" s="66" t="s">
        <v>321</v>
      </c>
      <c r="K14" s="66" t="s">
        <v>319</v>
      </c>
      <c r="L14" s="66" t="s">
        <v>320</v>
      </c>
      <c r="M14" s="66" t="s">
        <v>343</v>
      </c>
      <c r="N14" s="66" t="s">
        <v>391</v>
      </c>
      <c r="O14" s="66" t="s">
        <v>392</v>
      </c>
      <c r="P14" s="66" t="s">
        <v>393</v>
      </c>
      <c r="Q14" s="66" t="s">
        <v>394</v>
      </c>
      <c r="R14" s="66" t="s">
        <v>398</v>
      </c>
      <c r="S14" s="66" t="s">
        <v>395</v>
      </c>
      <c r="T14" s="66" t="s">
        <v>396</v>
      </c>
      <c r="U14" s="66" t="s">
        <v>397</v>
      </c>
      <c r="V14" s="66" t="s">
        <v>389</v>
      </c>
    </row>
    <row r="15" spans="2:22" x14ac:dyDescent="0.25">
      <c r="B15" s="170" t="s">
        <v>376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2"/>
    </row>
    <row r="16" spans="2:22" x14ac:dyDescent="0.25">
      <c r="B16" s="164" t="s">
        <v>377</v>
      </c>
      <c r="C16" s="164"/>
      <c r="D16" s="164"/>
      <c r="E16" s="164"/>
      <c r="F16" s="164"/>
      <c r="G16" s="67"/>
      <c r="H16" s="67"/>
      <c r="I16" s="67"/>
      <c r="J16" s="67"/>
      <c r="K16" s="67"/>
      <c r="L16" s="67"/>
      <c r="M16" s="68"/>
      <c r="N16" s="68"/>
      <c r="O16" s="68"/>
      <c r="P16" s="68"/>
      <c r="Q16" s="68"/>
      <c r="R16" s="68"/>
      <c r="S16" s="67"/>
      <c r="T16" s="67"/>
      <c r="U16" s="68"/>
      <c r="V16" s="76">
        <f>SUM(G16:U16)</f>
        <v>0</v>
      </c>
    </row>
    <row r="17" spans="2:22" x14ac:dyDescent="0.25">
      <c r="B17" s="164" t="s">
        <v>378</v>
      </c>
      <c r="C17" s="164"/>
      <c r="D17" s="164"/>
      <c r="E17" s="164"/>
      <c r="F17" s="164"/>
      <c r="G17" s="71">
        <f>INDEX(Terziario!D4:Q4,,14-(2013-PATTO_SINDACI!F5))-G16-G19</f>
        <v>1211.0740000000001</v>
      </c>
      <c r="H17" s="71">
        <f>INDEX(Terziario!D7:Q7,,14-(2013-PATTO_SINDACI!F5))-H16</f>
        <v>0</v>
      </c>
      <c r="I17" s="71">
        <f>INDEX(Terziario!D6:Q6,14-(2013-PATTO_SINDACI!F5))-I16</f>
        <v>1334.6252276501496</v>
      </c>
      <c r="J17" s="71">
        <f>INDEX(Terziario!D10:Q10,14-(2013-PATTO_SINDACI!F5))-J16</f>
        <v>364.33037906421828</v>
      </c>
      <c r="K17" s="71">
        <f>INDEX(Terziario!D8:Q8,14-(2013-PATTO_SINDACI!F5))-K16</f>
        <v>281.29024222824648</v>
      </c>
      <c r="L17" s="71">
        <f>INDEX(Terziario!D9:Q9,14-(2013-PATTO_SINDACI!F5))-L16</f>
        <v>1420.4027880713172</v>
      </c>
      <c r="M17" s="72"/>
      <c r="N17" s="72"/>
      <c r="O17" s="72"/>
      <c r="P17" s="72"/>
      <c r="Q17" s="72"/>
      <c r="R17" s="72"/>
      <c r="S17" s="71">
        <f>INDEX(Terziario!D12:Q12,14-(2013-PATTO_SINDACI!F5))</f>
        <v>138.7687101862881</v>
      </c>
      <c r="T17" s="71">
        <f>INDEX(Terziario!D11:Q11,14-(2013-PATTO_SINDACI!F5))</f>
        <v>3.274720240290621</v>
      </c>
      <c r="U17" s="72"/>
      <c r="V17" s="76">
        <f t="shared" ref="V17:V20" si="0">SUM(G17:U17)</f>
        <v>4753.7660674405106</v>
      </c>
    </row>
    <row r="18" spans="2:22" x14ac:dyDescent="0.25">
      <c r="B18" s="164" t="s">
        <v>379</v>
      </c>
      <c r="C18" s="164"/>
      <c r="D18" s="164"/>
      <c r="E18" s="164"/>
      <c r="F18" s="164"/>
      <c r="G18" s="71">
        <f>INDEX(Residenza!D4:Q4,14-(2013-PATTO_SINDACI!F5))</f>
        <v>2910.2429999999999</v>
      </c>
      <c r="H18" s="71">
        <f>INDEX(Residenza!D7:Q7,14-(2013-PATTO_SINDACI!F5))</f>
        <v>0</v>
      </c>
      <c r="I18" s="71">
        <f>INDEX(Residenza!D6:Q6,14-(2013-PATTO_SINDACI!F5))</f>
        <v>6417.2044422099543</v>
      </c>
      <c r="J18" s="71">
        <f>INDEX(Residenza!D10:Q10,14-(2013-PATTO_SINDACI!F5))</f>
        <v>2254.1726659244614</v>
      </c>
      <c r="K18" s="71">
        <f>INDEX(Residenza!D8:Q8,14-(2013-PATTO_SINDACI!F5))</f>
        <v>908.78385950664199</v>
      </c>
      <c r="L18" s="71">
        <f>INDEX(Residenza!D9:Q9,14-(2013-PATTO_SINDACI!F5))</f>
        <v>8788.2683505480909</v>
      </c>
      <c r="M18" s="72"/>
      <c r="N18" s="72"/>
      <c r="O18" s="72"/>
      <c r="P18" s="72"/>
      <c r="Q18" s="72"/>
      <c r="R18" s="72"/>
      <c r="S18" s="71">
        <f>INDEX(Residenza!D12:Q12,14-(2013-PATTO_SINDACI!F5))</f>
        <v>8575.2216032376455</v>
      </c>
      <c r="T18" s="71">
        <f>INDEX(Residenza!D11:Q11,14-(2013-PATTO_SINDACI!F5))</f>
        <v>24.951384961963296</v>
      </c>
      <c r="U18" s="72"/>
      <c r="V18" s="76">
        <f t="shared" si="0"/>
        <v>29878.845306388757</v>
      </c>
    </row>
    <row r="19" spans="2:22" x14ac:dyDescent="0.25">
      <c r="B19" s="164" t="s">
        <v>380</v>
      </c>
      <c r="C19" s="164"/>
      <c r="D19" s="164"/>
      <c r="E19" s="164"/>
      <c r="F19" s="164"/>
      <c r="G19" s="67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6">
        <f t="shared" si="0"/>
        <v>0</v>
      </c>
    </row>
    <row r="20" spans="2:22" x14ac:dyDescent="0.25">
      <c r="B20" s="173" t="s">
        <v>382</v>
      </c>
      <c r="C20" s="173"/>
      <c r="D20" s="173"/>
      <c r="E20" s="173"/>
      <c r="F20" s="173"/>
      <c r="G20" s="73">
        <f t="shared" ref="G20:L20" si="1">SUM(G16:G19)</f>
        <v>4121.317</v>
      </c>
      <c r="H20" s="73">
        <f t="shared" si="1"/>
        <v>0</v>
      </c>
      <c r="I20" s="73">
        <f t="shared" si="1"/>
        <v>7751.8296698601043</v>
      </c>
      <c r="J20" s="73">
        <f t="shared" si="1"/>
        <v>2618.5030449886799</v>
      </c>
      <c r="K20" s="73">
        <f t="shared" si="1"/>
        <v>1190.0741017348885</v>
      </c>
      <c r="L20" s="73">
        <f t="shared" si="1"/>
        <v>10208.671138619407</v>
      </c>
      <c r="M20" s="74"/>
      <c r="N20" s="74"/>
      <c r="O20" s="74"/>
      <c r="P20" s="74"/>
      <c r="Q20" s="74"/>
      <c r="R20" s="74"/>
      <c r="S20" s="73">
        <f>SUM(S16:S19)</f>
        <v>8713.9903134239339</v>
      </c>
      <c r="T20" s="73">
        <f>SUM(T16:T19)</f>
        <v>28.226105202253915</v>
      </c>
      <c r="U20" s="74"/>
      <c r="V20" s="78">
        <f t="shared" si="0"/>
        <v>34632.611373829262</v>
      </c>
    </row>
    <row r="21" spans="2:22" x14ac:dyDescent="0.25">
      <c r="B21" s="170" t="s">
        <v>383</v>
      </c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2"/>
    </row>
    <row r="22" spans="2:22" x14ac:dyDescent="0.25">
      <c r="B22" s="164" t="s">
        <v>384</v>
      </c>
      <c r="C22" s="164"/>
      <c r="D22" s="164"/>
      <c r="E22" s="164"/>
      <c r="F22" s="164"/>
      <c r="G22" s="67"/>
      <c r="H22" s="68"/>
      <c r="I22" s="67"/>
      <c r="J22" s="67"/>
      <c r="K22" s="68"/>
      <c r="L22" s="67"/>
      <c r="M22" s="67"/>
      <c r="N22" s="68"/>
      <c r="O22" s="68"/>
      <c r="P22" s="68"/>
      <c r="Q22" s="68"/>
      <c r="R22" s="67"/>
      <c r="S22" s="68"/>
      <c r="T22" s="68"/>
      <c r="U22" s="68"/>
      <c r="V22" s="76">
        <f>SUM(G22:U22)</f>
        <v>0</v>
      </c>
    </row>
    <row r="23" spans="2:22" x14ac:dyDescent="0.25">
      <c r="B23" s="164" t="s">
        <v>385</v>
      </c>
      <c r="C23" s="164"/>
      <c r="D23" s="164"/>
      <c r="E23" s="164"/>
      <c r="F23" s="164"/>
      <c r="G23" s="71">
        <f>INDEX(Trasporti!C8:P8,14-(2013-PATTO_SINDACI!F5))</f>
        <v>0</v>
      </c>
      <c r="H23" s="72"/>
      <c r="I23" s="71">
        <f>INDEX(Trasporti!C7:P7,14-(2013-PATTO_SINDACI!F5))-I22</f>
        <v>20.610655466081038</v>
      </c>
      <c r="J23" s="71">
        <f>INDEX(Trasporti!C6:P6,14-(2013-PATTO_SINDACI!F5))-J22</f>
        <v>537.90035921148058</v>
      </c>
      <c r="K23" s="72"/>
      <c r="L23" s="71">
        <f>INDEX(Trasporti!C5:P5,14-(2013-PATTO_SINDACI!F5))-L22</f>
        <v>11568.16103940056</v>
      </c>
      <c r="M23" s="71">
        <f>INDEX(Trasporti!C4:P4,14-(2013-PATTO_SINDACI!F5))-M22</f>
        <v>12406.615286073335</v>
      </c>
      <c r="N23" s="72"/>
      <c r="O23" s="72"/>
      <c r="P23" s="72"/>
      <c r="Q23" s="72"/>
      <c r="R23" s="71">
        <f>INDEX(Trasporti!C9:P9,14-(2013-PATTO_SINDACI!F5))-R22</f>
        <v>0</v>
      </c>
      <c r="S23" s="72"/>
      <c r="T23" s="72"/>
      <c r="U23" s="72"/>
      <c r="V23" s="76">
        <f t="shared" ref="V23:V24" si="2">SUM(G23:U23)</f>
        <v>24533.287340151459</v>
      </c>
    </row>
    <row r="24" spans="2:22" x14ac:dyDescent="0.25">
      <c r="B24" s="173" t="s">
        <v>386</v>
      </c>
      <c r="C24" s="173"/>
      <c r="D24" s="173"/>
      <c r="E24" s="173"/>
      <c r="F24" s="173"/>
      <c r="G24" s="73">
        <f>SUM(G22:G23)</f>
        <v>0</v>
      </c>
      <c r="H24" s="74"/>
      <c r="I24" s="73">
        <f t="shared" ref="I24:R24" si="3">SUM(I22:I23)</f>
        <v>20.610655466081038</v>
      </c>
      <c r="J24" s="73">
        <f t="shared" si="3"/>
        <v>537.90035921148058</v>
      </c>
      <c r="K24" s="74"/>
      <c r="L24" s="73">
        <f t="shared" si="3"/>
        <v>11568.16103940056</v>
      </c>
      <c r="M24" s="73">
        <f t="shared" si="3"/>
        <v>12406.615286073335</v>
      </c>
      <c r="N24" s="74"/>
      <c r="O24" s="74"/>
      <c r="P24" s="74"/>
      <c r="Q24" s="74"/>
      <c r="R24" s="73">
        <f t="shared" si="3"/>
        <v>0</v>
      </c>
      <c r="S24" s="74"/>
      <c r="T24" s="74"/>
      <c r="U24" s="74"/>
      <c r="V24" s="78">
        <f t="shared" si="2"/>
        <v>24533.287340151459</v>
      </c>
    </row>
    <row r="25" spans="2:22" x14ac:dyDescent="0.25">
      <c r="B25" s="170" t="s">
        <v>387</v>
      </c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2"/>
    </row>
    <row r="26" spans="2:22" x14ac:dyDescent="0.25">
      <c r="B26" s="164" t="s">
        <v>388</v>
      </c>
      <c r="C26" s="164"/>
      <c r="D26" s="164"/>
      <c r="E26" s="164"/>
      <c r="F26" s="164"/>
      <c r="G26" s="71">
        <f>IF(F8="Sì",INDEX(Agricoltura!C4:P4,14-(2013-PATTO_SINDACI!F5)),"n.i.")</f>
        <v>83.83383078615617</v>
      </c>
      <c r="H26" s="75"/>
      <c r="I26" s="75"/>
      <c r="J26" s="75"/>
      <c r="K26" s="75"/>
      <c r="L26" s="71">
        <f>IF(F8="Sì",INDEX(Agricoltura!C5:P5,14-(2013-PATTO_SINDACI!F5)),"n.i.")</f>
        <v>1586.6939381392253</v>
      </c>
      <c r="M26" s="75"/>
      <c r="N26" s="75"/>
      <c r="O26" s="75"/>
      <c r="P26" s="75"/>
      <c r="Q26" s="75"/>
      <c r="R26" s="75"/>
      <c r="S26" s="75"/>
      <c r="T26" s="75"/>
      <c r="U26" s="75"/>
      <c r="V26" s="76">
        <f>SUM(G26:U26)</f>
        <v>1670.5277689253815</v>
      </c>
    </row>
    <row r="27" spans="2:22" x14ac:dyDescent="0.25">
      <c r="B27" s="165" t="s">
        <v>389</v>
      </c>
      <c r="C27" s="165"/>
      <c r="D27" s="165"/>
      <c r="E27" s="165"/>
      <c r="F27" s="165"/>
      <c r="G27" s="76">
        <f>IF(F8="Sì",SUM(G24+G26+G20),(G20+G24))</f>
        <v>4205.1508307861559</v>
      </c>
      <c r="H27" s="76">
        <f t="shared" ref="H27:V27" si="4">SUM(H24+H26+H20)</f>
        <v>0</v>
      </c>
      <c r="I27" s="76">
        <f t="shared" si="4"/>
        <v>7772.4403253261853</v>
      </c>
      <c r="J27" s="76">
        <f t="shared" si="4"/>
        <v>3156.4034042001604</v>
      </c>
      <c r="K27" s="76">
        <f t="shared" si="4"/>
        <v>1190.0741017348885</v>
      </c>
      <c r="L27" s="76">
        <f>IF(F8="Sì",SUM(L24+L26+L20),(L20+L24))</f>
        <v>23363.526116159192</v>
      </c>
      <c r="M27" s="76">
        <f t="shared" si="4"/>
        <v>12406.615286073335</v>
      </c>
      <c r="N27" s="76" t="s">
        <v>400</v>
      </c>
      <c r="O27" s="76" t="s">
        <v>400</v>
      </c>
      <c r="P27" s="76" t="s">
        <v>400</v>
      </c>
      <c r="Q27" s="76" t="s">
        <v>400</v>
      </c>
      <c r="R27" s="76">
        <f t="shared" si="4"/>
        <v>0</v>
      </c>
      <c r="S27" s="76">
        <f t="shared" si="4"/>
        <v>8713.9903134239339</v>
      </c>
      <c r="T27" s="76">
        <f t="shared" si="4"/>
        <v>28.226105202253915</v>
      </c>
      <c r="U27" s="76" t="s">
        <v>400</v>
      </c>
      <c r="V27" s="77">
        <f t="shared" si="4"/>
        <v>60836.426482906099</v>
      </c>
    </row>
    <row r="28" spans="2:22" x14ac:dyDescent="0.25">
      <c r="B28" s="1" t="s">
        <v>401</v>
      </c>
    </row>
    <row r="29" spans="2:22" x14ac:dyDescent="0.25">
      <c r="B29" s="1" t="s">
        <v>402</v>
      </c>
    </row>
    <row r="30" spans="2:22" x14ac:dyDescent="0.25"/>
    <row r="31" spans="2:22" ht="15.75" thickBot="1" x14ac:dyDescent="0.3">
      <c r="B31" s="62" t="s">
        <v>412</v>
      </c>
    </row>
    <row r="32" spans="2:22" ht="15.75" thickBot="1" x14ac:dyDescent="0.3">
      <c r="B32" s="63" t="s">
        <v>413</v>
      </c>
      <c r="K32" s="64" t="s">
        <v>374</v>
      </c>
    </row>
    <row r="33" spans="2:22" ht="15.75" thickBot="1" x14ac:dyDescent="0.3">
      <c r="B33" s="84" t="s">
        <v>423</v>
      </c>
    </row>
    <row r="34" spans="2:22" ht="15.75" thickBot="1" x14ac:dyDescent="0.3">
      <c r="B34" s="63" t="s">
        <v>416</v>
      </c>
      <c r="K34" s="69"/>
      <c r="L34" s="1" t="s">
        <v>414</v>
      </c>
    </row>
    <row r="35" spans="2:22" ht="15.75" thickBot="1" x14ac:dyDescent="0.3">
      <c r="B35" s="63" t="s">
        <v>415</v>
      </c>
      <c r="K35" s="64" t="s">
        <v>374</v>
      </c>
    </row>
    <row r="36" spans="2:22" ht="15.75" thickBot="1" x14ac:dyDescent="0.3">
      <c r="B36" s="63" t="s">
        <v>417</v>
      </c>
      <c r="K36" s="69"/>
      <c r="L36" s="1" t="s">
        <v>414</v>
      </c>
    </row>
    <row r="37" spans="2:22" ht="30" x14ac:dyDescent="0.25">
      <c r="B37" s="176" t="s">
        <v>403</v>
      </c>
      <c r="C37" s="177"/>
      <c r="D37" s="177"/>
      <c r="E37" s="177"/>
      <c r="F37" s="178"/>
      <c r="G37" s="66" t="s">
        <v>390</v>
      </c>
      <c r="H37" s="66" t="s">
        <v>318</v>
      </c>
      <c r="I37" s="66" t="s">
        <v>317</v>
      </c>
      <c r="J37" s="66" t="s">
        <v>321</v>
      </c>
      <c r="K37" s="66" t="s">
        <v>319</v>
      </c>
      <c r="L37" s="66" t="s">
        <v>320</v>
      </c>
      <c r="M37" s="66" t="s">
        <v>343</v>
      </c>
      <c r="N37" s="66" t="s">
        <v>391</v>
      </c>
      <c r="O37" s="66" t="s">
        <v>392</v>
      </c>
      <c r="P37" s="66" t="s">
        <v>393</v>
      </c>
      <c r="Q37" s="66" t="s">
        <v>394</v>
      </c>
      <c r="R37" s="66" t="s">
        <v>398</v>
      </c>
      <c r="S37" s="66" t="s">
        <v>395</v>
      </c>
      <c r="T37" s="66" t="s">
        <v>396</v>
      </c>
      <c r="U37" s="66" t="s">
        <v>397</v>
      </c>
      <c r="V37" s="6"/>
    </row>
    <row r="38" spans="2:22" x14ac:dyDescent="0.25">
      <c r="B38" s="179"/>
      <c r="C38" s="180"/>
      <c r="D38" s="180"/>
      <c r="E38" s="180"/>
      <c r="F38" s="181"/>
      <c r="G38" s="79">
        <f>(INDEX([3]fattore_elettrico!$U$4:$AH$318,GLOBALE!D7-1000,14-(2013-PATTO_SINDACI!F5))*G27-0.483*(K34+K36))/G27</f>
        <v>0.48300000000000004</v>
      </c>
      <c r="H38" s="79">
        <f>INDEX([3]fattori_emissione!$U$3:$AH$317,GLOBALE!D7-1000,14-(2013-PATTO_SINDACI!F5))</f>
        <v>0</v>
      </c>
      <c r="I38" s="80">
        <v>0.20200000000000001</v>
      </c>
      <c r="J38" s="80">
        <v>0.22700000000000001</v>
      </c>
      <c r="K38" s="80">
        <v>0.27900000000000003</v>
      </c>
      <c r="L38" s="80">
        <v>0.26700000000000002</v>
      </c>
      <c r="M38" s="80">
        <v>0.249</v>
      </c>
      <c r="N38" s="80" t="s">
        <v>400</v>
      </c>
      <c r="O38" s="80" t="s">
        <v>400</v>
      </c>
      <c r="P38" s="80" t="s">
        <v>400</v>
      </c>
      <c r="Q38" s="80" t="s">
        <v>400</v>
      </c>
      <c r="R38" s="80">
        <v>0</v>
      </c>
      <c r="S38" s="80">
        <v>0</v>
      </c>
      <c r="T38" s="80">
        <v>0</v>
      </c>
      <c r="U38" s="80" t="s">
        <v>400</v>
      </c>
      <c r="V38" s="6"/>
    </row>
    <row r="39" spans="2:22" x14ac:dyDescent="0.25"/>
    <row r="40" spans="2:22" x14ac:dyDescent="0.25">
      <c r="B40" s="62" t="s">
        <v>418</v>
      </c>
    </row>
    <row r="41" spans="2:22" ht="18" x14ac:dyDescent="0.35">
      <c r="B41" s="186" t="s">
        <v>381</v>
      </c>
      <c r="C41" s="186"/>
      <c r="D41" s="186"/>
      <c r="E41" s="186"/>
      <c r="F41" s="186"/>
      <c r="G41" s="187" t="s">
        <v>404</v>
      </c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9"/>
    </row>
    <row r="42" spans="2:22" ht="30" x14ac:dyDescent="0.25">
      <c r="B42" s="186"/>
      <c r="C42" s="186"/>
      <c r="D42" s="186"/>
      <c r="E42" s="186"/>
      <c r="F42" s="186"/>
      <c r="G42" s="70" t="s">
        <v>390</v>
      </c>
      <c r="H42" s="70" t="s">
        <v>318</v>
      </c>
      <c r="I42" s="70" t="s">
        <v>317</v>
      </c>
      <c r="J42" s="70" t="s">
        <v>321</v>
      </c>
      <c r="K42" s="70" t="s">
        <v>319</v>
      </c>
      <c r="L42" s="70" t="s">
        <v>320</v>
      </c>
      <c r="M42" s="70" t="s">
        <v>343</v>
      </c>
      <c r="N42" s="70" t="s">
        <v>391</v>
      </c>
      <c r="O42" s="70" t="s">
        <v>392</v>
      </c>
      <c r="P42" s="70" t="s">
        <v>393</v>
      </c>
      <c r="Q42" s="70" t="s">
        <v>394</v>
      </c>
      <c r="R42" s="70" t="s">
        <v>398</v>
      </c>
      <c r="S42" s="70" t="s">
        <v>395</v>
      </c>
      <c r="T42" s="70" t="s">
        <v>396</v>
      </c>
      <c r="U42" s="70" t="s">
        <v>397</v>
      </c>
      <c r="V42" s="70" t="s">
        <v>389</v>
      </c>
    </row>
    <row r="43" spans="2:22" x14ac:dyDescent="0.25">
      <c r="B43" s="170" t="s">
        <v>376</v>
      </c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2"/>
    </row>
    <row r="44" spans="2:22" x14ac:dyDescent="0.25">
      <c r="B44" s="174" t="s">
        <v>377</v>
      </c>
      <c r="C44" s="174"/>
      <c r="D44" s="174"/>
      <c r="E44" s="174"/>
      <c r="F44" s="174"/>
      <c r="G44" s="81">
        <f>G38*G16</f>
        <v>0</v>
      </c>
      <c r="H44" s="81">
        <f>H38*H16</f>
        <v>0</v>
      </c>
      <c r="I44" s="81">
        <f>I16*I38</f>
        <v>0</v>
      </c>
      <c r="J44" s="81">
        <f>J16*J38</f>
        <v>0</v>
      </c>
      <c r="K44" s="81">
        <f>K16*K38</f>
        <v>0</v>
      </c>
      <c r="L44" s="81">
        <f>L16*L38</f>
        <v>0</v>
      </c>
      <c r="M44" s="82"/>
      <c r="N44" s="82"/>
      <c r="O44" s="82"/>
      <c r="P44" s="82"/>
      <c r="Q44" s="82"/>
      <c r="R44" s="82"/>
      <c r="S44" s="81">
        <f>S16*S38</f>
        <v>0</v>
      </c>
      <c r="T44" s="81">
        <f>T16*T38</f>
        <v>0</v>
      </c>
      <c r="U44" s="82"/>
      <c r="V44" s="76">
        <f>SUM(G44:U44)</f>
        <v>0</v>
      </c>
    </row>
    <row r="45" spans="2:22" x14ac:dyDescent="0.25">
      <c r="B45" s="174" t="s">
        <v>378</v>
      </c>
      <c r="C45" s="174"/>
      <c r="D45" s="174"/>
      <c r="E45" s="174"/>
      <c r="F45" s="174"/>
      <c r="G45" s="81">
        <f>G17*G38</f>
        <v>584.94874200000004</v>
      </c>
      <c r="H45" s="81">
        <f>H38*H17</f>
        <v>0</v>
      </c>
      <c r="I45" s="81">
        <f>I17*I38</f>
        <v>269.59429598533023</v>
      </c>
      <c r="J45" s="81">
        <f>J17*J38</f>
        <v>82.702996047577557</v>
      </c>
      <c r="K45" s="81">
        <f>K17*K38</f>
        <v>78.479977581680771</v>
      </c>
      <c r="L45" s="81">
        <f>L17*L38</f>
        <v>379.24754441504172</v>
      </c>
      <c r="M45" s="82"/>
      <c r="N45" s="82"/>
      <c r="O45" s="82"/>
      <c r="P45" s="82"/>
      <c r="Q45" s="82"/>
      <c r="R45" s="82"/>
      <c r="S45" s="81">
        <f>S17*S38</f>
        <v>0</v>
      </c>
      <c r="T45" s="81">
        <f>T17*T38</f>
        <v>0</v>
      </c>
      <c r="U45" s="82"/>
      <c r="V45" s="76">
        <f t="shared" ref="V45:V48" si="5">SUM(G45:U45)</f>
        <v>1394.9735560296303</v>
      </c>
    </row>
    <row r="46" spans="2:22" x14ac:dyDescent="0.25">
      <c r="B46" s="174" t="s">
        <v>379</v>
      </c>
      <c r="C46" s="174"/>
      <c r="D46" s="174"/>
      <c r="E46" s="174"/>
      <c r="F46" s="174"/>
      <c r="G46" s="81">
        <f>G18*G38</f>
        <v>1405.647369</v>
      </c>
      <c r="H46" s="81">
        <f>H38*H18</f>
        <v>0</v>
      </c>
      <c r="I46" s="81">
        <f>I18*I38</f>
        <v>1296.275297326411</v>
      </c>
      <c r="J46" s="81">
        <f>J18*J38</f>
        <v>511.69719516485276</v>
      </c>
      <c r="K46" s="81">
        <f>K18*K38</f>
        <v>253.55069680235314</v>
      </c>
      <c r="L46" s="81">
        <f>L18*L38</f>
        <v>2346.4676495963404</v>
      </c>
      <c r="M46" s="82"/>
      <c r="N46" s="82"/>
      <c r="O46" s="82"/>
      <c r="P46" s="82"/>
      <c r="Q46" s="82"/>
      <c r="R46" s="82"/>
      <c r="S46" s="81">
        <f>S18*S38</f>
        <v>0</v>
      </c>
      <c r="T46" s="81">
        <f>T18*T38</f>
        <v>0</v>
      </c>
      <c r="U46" s="82"/>
      <c r="V46" s="76">
        <f t="shared" si="5"/>
        <v>5813.6382078899569</v>
      </c>
    </row>
    <row r="47" spans="2:22" x14ac:dyDescent="0.25">
      <c r="B47" s="174" t="s">
        <v>380</v>
      </c>
      <c r="C47" s="174"/>
      <c r="D47" s="174"/>
      <c r="E47" s="174"/>
      <c r="F47" s="174"/>
      <c r="G47" s="81">
        <f>G19*G38</f>
        <v>0</v>
      </c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76">
        <f t="shared" si="5"/>
        <v>0</v>
      </c>
    </row>
    <row r="48" spans="2:22" x14ac:dyDescent="0.25">
      <c r="B48" s="182" t="s">
        <v>382</v>
      </c>
      <c r="C48" s="182"/>
      <c r="D48" s="182"/>
      <c r="E48" s="182"/>
      <c r="F48" s="182"/>
      <c r="G48" s="73">
        <f t="shared" ref="G48:L48" si="6">SUM(G44:G47)</f>
        <v>1990.5961110000001</v>
      </c>
      <c r="H48" s="73">
        <f t="shared" si="6"/>
        <v>0</v>
      </c>
      <c r="I48" s="73">
        <f t="shared" si="6"/>
        <v>1565.8695933117413</v>
      </c>
      <c r="J48" s="73">
        <f t="shared" si="6"/>
        <v>594.40019121243029</v>
      </c>
      <c r="K48" s="73">
        <f t="shared" si="6"/>
        <v>332.03067438403389</v>
      </c>
      <c r="L48" s="73">
        <f t="shared" si="6"/>
        <v>2725.7151940113822</v>
      </c>
      <c r="M48" s="74"/>
      <c r="N48" s="74"/>
      <c r="O48" s="74"/>
      <c r="P48" s="74"/>
      <c r="Q48" s="74"/>
      <c r="R48" s="74"/>
      <c r="S48" s="73">
        <f>SUM(S44:S47)</f>
        <v>0</v>
      </c>
      <c r="T48" s="73">
        <f>SUM(T44:T47)</f>
        <v>0</v>
      </c>
      <c r="U48" s="74"/>
      <c r="V48" s="78">
        <f t="shared" si="5"/>
        <v>7208.6117639195872</v>
      </c>
    </row>
    <row r="49" spans="2:22" x14ac:dyDescent="0.25">
      <c r="B49" s="183" t="s">
        <v>383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5"/>
    </row>
    <row r="50" spans="2:22" x14ac:dyDescent="0.25">
      <c r="B50" s="174" t="s">
        <v>384</v>
      </c>
      <c r="C50" s="174"/>
      <c r="D50" s="174"/>
      <c r="E50" s="174"/>
      <c r="F50" s="174"/>
      <c r="G50" s="81">
        <f>G38*G22</f>
        <v>0</v>
      </c>
      <c r="H50" s="82"/>
      <c r="I50" s="81">
        <f>I22*I38</f>
        <v>0</v>
      </c>
      <c r="J50" s="81">
        <f>J22*J38</f>
        <v>0</v>
      </c>
      <c r="K50" s="82"/>
      <c r="L50" s="81">
        <f>L22*L38</f>
        <v>0</v>
      </c>
      <c r="M50" s="81">
        <f>M22*M38</f>
        <v>0</v>
      </c>
      <c r="N50" s="82"/>
      <c r="O50" s="82"/>
      <c r="P50" s="82"/>
      <c r="Q50" s="82"/>
      <c r="R50" s="81">
        <f>R22*R38</f>
        <v>0</v>
      </c>
      <c r="S50" s="82"/>
      <c r="T50" s="82"/>
      <c r="U50" s="82"/>
      <c r="V50" s="76">
        <f>SUM(G50:U50)</f>
        <v>0</v>
      </c>
    </row>
    <row r="51" spans="2:22" x14ac:dyDescent="0.25">
      <c r="B51" s="174" t="s">
        <v>385</v>
      </c>
      <c r="C51" s="174"/>
      <c r="D51" s="174"/>
      <c r="E51" s="174"/>
      <c r="F51" s="174"/>
      <c r="G51" s="86">
        <f>G38*G23</f>
        <v>0</v>
      </c>
      <c r="H51" s="82"/>
      <c r="I51" s="86">
        <f>I38*I23</f>
        <v>4.1633524041483696</v>
      </c>
      <c r="J51" s="81">
        <f>J38*J23</f>
        <v>122.1033815410061</v>
      </c>
      <c r="K51" s="82"/>
      <c r="L51" s="81">
        <f>L23*L38</f>
        <v>3088.6989975199499</v>
      </c>
      <c r="M51" s="81">
        <f>M23*M38</f>
        <v>3089.2472062322604</v>
      </c>
      <c r="N51" s="82"/>
      <c r="O51" s="82"/>
      <c r="P51" s="82"/>
      <c r="Q51" s="82"/>
      <c r="R51" s="81">
        <f>R23*R38</f>
        <v>0</v>
      </c>
      <c r="S51" s="82"/>
      <c r="T51" s="82"/>
      <c r="U51" s="82"/>
      <c r="V51" s="76">
        <f t="shared" ref="V51:V52" si="7">SUM(G51:U51)</f>
        <v>6304.2129376973644</v>
      </c>
    </row>
    <row r="52" spans="2:22" x14ac:dyDescent="0.25">
      <c r="B52" s="182" t="s">
        <v>386</v>
      </c>
      <c r="C52" s="182"/>
      <c r="D52" s="182"/>
      <c r="E52" s="182"/>
      <c r="F52" s="182"/>
      <c r="G52" s="73">
        <f>SUM(G50:G51)</f>
        <v>0</v>
      </c>
      <c r="H52" s="74"/>
      <c r="I52" s="73">
        <f t="shared" ref="I52" si="8">SUM(I50:I51)</f>
        <v>4.1633524041483696</v>
      </c>
      <c r="J52" s="73">
        <f t="shared" ref="J52" si="9">SUM(J50:J51)</f>
        <v>122.1033815410061</v>
      </c>
      <c r="K52" s="74"/>
      <c r="L52" s="73">
        <f t="shared" ref="L52" si="10">SUM(L50:L51)</f>
        <v>3088.6989975199499</v>
      </c>
      <c r="M52" s="73">
        <f t="shared" ref="M52" si="11">SUM(M50:M51)</f>
        <v>3089.2472062322604</v>
      </c>
      <c r="N52" s="74"/>
      <c r="O52" s="74"/>
      <c r="P52" s="74"/>
      <c r="Q52" s="74"/>
      <c r="R52" s="73">
        <f t="shared" ref="R52" si="12">SUM(R50:R51)</f>
        <v>0</v>
      </c>
      <c r="S52" s="74"/>
      <c r="T52" s="74"/>
      <c r="U52" s="74"/>
      <c r="V52" s="78">
        <f t="shared" si="7"/>
        <v>6304.2129376973644</v>
      </c>
    </row>
    <row r="53" spans="2:22" x14ac:dyDescent="0.25">
      <c r="B53" s="183" t="s">
        <v>387</v>
      </c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5"/>
    </row>
    <row r="54" spans="2:22" x14ac:dyDescent="0.25">
      <c r="B54" s="174" t="s">
        <v>388</v>
      </c>
      <c r="C54" s="174"/>
      <c r="D54" s="174"/>
      <c r="E54" s="174"/>
      <c r="F54" s="174"/>
      <c r="G54" s="81">
        <f>IF(F8="Sì",G26*G38,"n.i.")</f>
        <v>40.491740269713432</v>
      </c>
      <c r="H54" s="83"/>
      <c r="I54" s="83"/>
      <c r="J54" s="83"/>
      <c r="K54" s="83"/>
      <c r="L54" s="81">
        <f>IF(F8="Sì",L26*L38,"n.i.")</f>
        <v>423.64728148317317</v>
      </c>
      <c r="M54" s="83"/>
      <c r="N54" s="83"/>
      <c r="O54" s="83"/>
      <c r="P54" s="83"/>
      <c r="Q54" s="83"/>
      <c r="R54" s="83"/>
      <c r="S54" s="83"/>
      <c r="T54" s="83"/>
      <c r="U54" s="83"/>
      <c r="V54" s="76">
        <f>SUM(G54:U54)</f>
        <v>464.13902175288661</v>
      </c>
    </row>
    <row r="55" spans="2:22" x14ac:dyDescent="0.25">
      <c r="B55" s="175" t="s">
        <v>389</v>
      </c>
      <c r="C55" s="175"/>
      <c r="D55" s="175"/>
      <c r="E55" s="175"/>
      <c r="F55" s="175"/>
      <c r="G55" s="76">
        <f>IF(F8="Sì",SUM(G52+G54+G48),(G48+G52))</f>
        <v>2031.0878512697136</v>
      </c>
      <c r="H55" s="76">
        <f t="shared" ref="H55" si="13">SUM(H52+H54+H48)</f>
        <v>0</v>
      </c>
      <c r="I55" s="76">
        <f t="shared" ref="I55" si="14">SUM(I52+I54+I48)</f>
        <v>1570.0329457158896</v>
      </c>
      <c r="J55" s="76">
        <f t="shared" ref="J55" si="15">SUM(J52+J54+J48)</f>
        <v>716.5035727534364</v>
      </c>
      <c r="K55" s="76">
        <f t="shared" ref="K55" si="16">SUM(K52+K54+K48)</f>
        <v>332.03067438403389</v>
      </c>
      <c r="L55" s="76">
        <f>IF(F8="Sì",SUM(L52+L54+L48),(L48+L52))</f>
        <v>6238.0614730145053</v>
      </c>
      <c r="M55" s="76">
        <f t="shared" ref="M55" si="17">SUM(M52+M54+M48)</f>
        <v>3089.2472062322604</v>
      </c>
      <c r="N55" s="76" t="s">
        <v>400</v>
      </c>
      <c r="O55" s="76" t="s">
        <v>400</v>
      </c>
      <c r="P55" s="76" t="s">
        <v>400</v>
      </c>
      <c r="Q55" s="76" t="s">
        <v>400</v>
      </c>
      <c r="R55" s="76">
        <f t="shared" ref="R55" si="18">SUM(R52+R54+R48)</f>
        <v>0</v>
      </c>
      <c r="S55" s="76">
        <f t="shared" ref="S55" si="19">SUM(S52+S54+S48)</f>
        <v>0</v>
      </c>
      <c r="T55" s="76">
        <f t="shared" ref="T55" si="20">SUM(T52+T54+T48)</f>
        <v>0</v>
      </c>
      <c r="U55" s="76" t="s">
        <v>400</v>
      </c>
      <c r="V55" s="77">
        <f t="shared" ref="V55" si="21">SUM(V52+V54+V48)</f>
        <v>13976.963723369838</v>
      </c>
    </row>
    <row r="56" spans="2:22" x14ac:dyDescent="0.25">
      <c r="B56" s="1" t="s">
        <v>401</v>
      </c>
    </row>
    <row r="57" spans="2:22" x14ac:dyDescent="0.25">
      <c r="B57" s="1" t="s">
        <v>402</v>
      </c>
    </row>
    <row r="58" spans="2:22" x14ac:dyDescent="0.25"/>
    <row r="59" spans="2:22" x14ac:dyDescent="0.25"/>
    <row r="60" spans="2:22" x14ac:dyDescent="0.25"/>
    <row r="61" spans="2:22" x14ac:dyDescent="0.25"/>
    <row r="62" spans="2:22" x14ac:dyDescent="0.25"/>
    <row r="63" spans="2:22" x14ac:dyDescent="0.25"/>
    <row r="64" spans="2:22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spans="4:5" hidden="1" x14ac:dyDescent="0.25"/>
    <row r="1650" spans="4:5" hidden="1" x14ac:dyDescent="0.25"/>
    <row r="1651" spans="4:5" hidden="1" x14ac:dyDescent="0.25"/>
    <row r="1652" spans="4:5" hidden="1" x14ac:dyDescent="0.25"/>
    <row r="1653" spans="4:5" hidden="1" x14ac:dyDescent="0.25"/>
    <row r="1654" spans="4:5" hidden="1" x14ac:dyDescent="0.25"/>
    <row r="1655" spans="4:5" hidden="1" x14ac:dyDescent="0.25"/>
    <row r="1656" spans="4:5" hidden="1" x14ac:dyDescent="0.25"/>
    <row r="1657" spans="4:5" hidden="1" x14ac:dyDescent="0.25"/>
    <row r="1658" spans="4:5" hidden="1" x14ac:dyDescent="0.25">
      <c r="D1658" s="1">
        <v>2000</v>
      </c>
      <c r="E1658" s="1" t="s">
        <v>374</v>
      </c>
    </row>
    <row r="1659" spans="4:5" hidden="1" x14ac:dyDescent="0.25">
      <c r="D1659" s="1">
        <v>2001</v>
      </c>
      <c r="E1659" s="1" t="s">
        <v>375</v>
      </c>
    </row>
    <row r="1660" spans="4:5" hidden="1" x14ac:dyDescent="0.25">
      <c r="D1660" s="1">
        <v>2002</v>
      </c>
    </row>
    <row r="1661" spans="4:5" hidden="1" x14ac:dyDescent="0.25">
      <c r="D1661" s="1">
        <v>2003</v>
      </c>
    </row>
    <row r="1662" spans="4:5" hidden="1" x14ac:dyDescent="0.25">
      <c r="D1662" s="1">
        <v>2004</v>
      </c>
    </row>
    <row r="1663" spans="4:5" hidden="1" x14ac:dyDescent="0.25">
      <c r="D1663" s="1">
        <v>2005</v>
      </c>
    </row>
    <row r="1664" spans="4:5" hidden="1" x14ac:dyDescent="0.25">
      <c r="D1664" s="1">
        <v>2006</v>
      </c>
    </row>
    <row r="1665" spans="4:4" hidden="1" x14ac:dyDescent="0.25">
      <c r="D1665" s="1">
        <v>2007</v>
      </c>
    </row>
    <row r="1666" spans="4:4" hidden="1" x14ac:dyDescent="0.25">
      <c r="D1666" s="1">
        <v>2008</v>
      </c>
    </row>
    <row r="1667" spans="4:4" hidden="1" x14ac:dyDescent="0.25">
      <c r="D1667" s="1">
        <v>2009</v>
      </c>
    </row>
    <row r="1668" spans="4:4" hidden="1" x14ac:dyDescent="0.25">
      <c r="D1668" s="1">
        <v>2010</v>
      </c>
    </row>
    <row r="1669" spans="4:4" hidden="1" x14ac:dyDescent="0.25">
      <c r="D1669" s="1">
        <v>2011</v>
      </c>
    </row>
    <row r="1670" spans="4:4" hidden="1" x14ac:dyDescent="0.25">
      <c r="D1670" s="1">
        <v>2012</v>
      </c>
    </row>
    <row r="1671" spans="4:4" hidden="1" x14ac:dyDescent="0.25">
      <c r="D1671" s="1">
        <v>2013</v>
      </c>
    </row>
    <row r="1672" spans="4:4" hidden="1" x14ac:dyDescent="0.25"/>
    <row r="1673" spans="4:4" hidden="1" x14ac:dyDescent="0.25"/>
    <row r="1674" spans="4:4" hidden="1" x14ac:dyDescent="0.25"/>
    <row r="1675" spans="4:4" hidden="1" x14ac:dyDescent="0.25"/>
    <row r="1676" spans="4:4" hidden="1" x14ac:dyDescent="0.25"/>
    <row r="1677" spans="4:4" hidden="1" x14ac:dyDescent="0.25"/>
    <row r="1678" spans="4:4" hidden="1" x14ac:dyDescent="0.25"/>
  </sheetData>
  <sheetProtection algorithmName="SHA-512" hashValue="o4ls7n+bKbe+QsdOUQqx2gWEX3q+QhJM9l4Fsx+nxS5uEH8Dubz8DuceGOzFwLYTW1wyEHY9QObdQjmxwMokRw==" saltValue="uVcmUX2WCQqOj4O4aKIJgA==" spinCount="100000" sheet="1" objects="1" scenarios="1" formatCells="0"/>
  <mergeCells count="31">
    <mergeCell ref="B46:F46"/>
    <mergeCell ref="B45:F45"/>
    <mergeCell ref="B55:F55"/>
    <mergeCell ref="B37:F38"/>
    <mergeCell ref="B47:F47"/>
    <mergeCell ref="B48:F48"/>
    <mergeCell ref="B49:V49"/>
    <mergeCell ref="B50:F50"/>
    <mergeCell ref="B51:F51"/>
    <mergeCell ref="B41:F42"/>
    <mergeCell ref="G41:V41"/>
    <mergeCell ref="B43:V43"/>
    <mergeCell ref="B44:F44"/>
    <mergeCell ref="B54:F54"/>
    <mergeCell ref="B52:F52"/>
    <mergeCell ref="B53:V53"/>
    <mergeCell ref="B26:F26"/>
    <mergeCell ref="B27:F27"/>
    <mergeCell ref="B13:F14"/>
    <mergeCell ref="G13:V13"/>
    <mergeCell ref="B15:V15"/>
    <mergeCell ref="B21:V21"/>
    <mergeCell ref="B25:V25"/>
    <mergeCell ref="B18:F18"/>
    <mergeCell ref="B17:F17"/>
    <mergeCell ref="B16:F16"/>
    <mergeCell ref="B19:F19"/>
    <mergeCell ref="B20:F20"/>
    <mergeCell ref="B22:F22"/>
    <mergeCell ref="B23:F23"/>
    <mergeCell ref="B24:F24"/>
  </mergeCells>
  <dataValidations count="2">
    <dataValidation type="list" allowBlank="1" showInputMessage="1" showErrorMessage="1" sqref="F5:F6">
      <formula1>$D$1658:$D$1671</formula1>
    </dataValidation>
    <dataValidation type="list" allowBlank="1" showInputMessage="1" showErrorMessage="1" sqref="K35 K32 F8:F9">
      <formula1>$E$1658:$E$1659</formula1>
    </dataValidation>
  </dataValidations>
  <pageMargins left="0.7" right="0.7" top="0.75" bottom="0.75" header="0.3" footer="0.3"/>
  <pageSetup paperSize="9" orientation="portrait" horizontalDpi="4294967293" verticalDpi="4294967293" r:id="rId1"/>
  <ignoredErrors>
    <ignoredError sqref="L27 L55 H45:H4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GLOBALE</vt:lpstr>
      <vt:lpstr>Residenza</vt:lpstr>
      <vt:lpstr>Trasporti</vt:lpstr>
      <vt:lpstr>Terziario</vt:lpstr>
      <vt:lpstr>Agricoltura</vt:lpstr>
      <vt:lpstr>PATTO_SINDACI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 Vicentini</dc:creator>
  <cp:lastModifiedBy>Giovanni Vicentini</cp:lastModifiedBy>
  <dcterms:created xsi:type="dcterms:W3CDTF">2016-05-12T08:40:52Z</dcterms:created>
  <dcterms:modified xsi:type="dcterms:W3CDTF">2017-03-24T09:38:44Z</dcterms:modified>
</cp:coreProperties>
</file>